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rk4\Desktop\"/>
    </mc:Choice>
  </mc:AlternateContent>
  <xr:revisionPtr revIDLastSave="0" documentId="13_ncr:1_{43EEB22D-986E-4EDF-8D0B-2E7DC345CF16}" xr6:coauthVersionLast="47" xr6:coauthVersionMax="47" xr10:uidLastSave="{00000000-0000-0000-0000-000000000000}"/>
  <bookViews>
    <workbookView xWindow="-108" yWindow="-108" windowWidth="23256" windowHeight="12576" tabRatio="687" xr2:uid="{00000000-000D-0000-FFFF-FFFF00000000}"/>
  </bookViews>
  <sheets>
    <sheet name="Urban &amp; Rural Baseline Info" sheetId="4" r:id="rId1"/>
    <sheet name="Proposal 1 - U.S. Census Bureau" sheetId="1" r:id="rId2"/>
    <sheet name="Proposal 2 - OMB" sheetId="5" r:id="rId3"/>
    <sheet name="Proposal 3 - RCRC" sheetId="2" r:id="rId4"/>
    <sheet name="Summary Table of Proposals" sheetId="6" r:id="rId5"/>
  </sheets>
  <definedNames>
    <definedName name="_xlnm._FilterDatabase" localSheetId="1" hidden="1">'Proposal 1 - U.S. Census Bureau'!$A$3:$J$61</definedName>
    <definedName name="_xlnm._FilterDatabase" localSheetId="2" hidden="1">'Proposal 2 - OMB'!$A$3:$J$61</definedName>
    <definedName name="_xlnm._FilterDatabase" localSheetId="3" hidden="1">'Proposal 3 - RCRC'!$A$3:$J$61</definedName>
    <definedName name="_xlnm._FilterDatabase" localSheetId="4" hidden="1">'Summary Table of Proposals'!$A$3:$E$3</definedName>
    <definedName name="_xlnm._FilterDatabase" localSheetId="0" hidden="1">'Urban &amp; Rural Baseline Info'!$A$3:$W$61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2" l="1"/>
  <c r="E53" i="2"/>
  <c r="E51" i="2"/>
  <c r="E47" i="2"/>
  <c r="E46" i="2"/>
  <c r="E45" i="2"/>
  <c r="E44" i="2"/>
  <c r="E42" i="2"/>
  <c r="E41" i="2"/>
  <c r="E40" i="2"/>
  <c r="E39" i="2"/>
  <c r="E37" i="2"/>
  <c r="E36" i="2"/>
  <c r="E33" i="2"/>
  <c r="E24" i="2"/>
  <c r="E22" i="2"/>
  <c r="E19" i="2"/>
  <c r="E18" i="2"/>
  <c r="E13" i="2"/>
  <c r="E10" i="2"/>
  <c r="E4" i="2"/>
  <c r="H61" i="2"/>
  <c r="H60" i="2"/>
  <c r="H58" i="2"/>
  <c r="H57" i="2"/>
  <c r="H56" i="2"/>
  <c r="H55" i="2"/>
  <c r="H54" i="2"/>
  <c r="H52" i="2"/>
  <c r="H50" i="2"/>
  <c r="H49" i="2"/>
  <c r="H48" i="2"/>
  <c r="H43" i="2"/>
  <c r="H38" i="2"/>
  <c r="H35" i="2"/>
  <c r="H34" i="2"/>
  <c r="H32" i="2"/>
  <c r="H31" i="2"/>
  <c r="H30" i="2"/>
  <c r="H29" i="2"/>
  <c r="H28" i="2"/>
  <c r="H27" i="2"/>
  <c r="H26" i="2"/>
  <c r="H25" i="2"/>
  <c r="H23" i="2"/>
  <c r="H21" i="2"/>
  <c r="H20" i="2"/>
  <c r="H17" i="2"/>
  <c r="H16" i="2"/>
  <c r="H15" i="2"/>
  <c r="H14" i="2"/>
  <c r="H12" i="2"/>
  <c r="H11" i="2"/>
  <c r="H9" i="2"/>
  <c r="H8" i="2"/>
  <c r="H7" i="2"/>
  <c r="H6" i="2"/>
  <c r="H5" i="2"/>
  <c r="E4" i="5"/>
  <c r="H58" i="5"/>
  <c r="H56" i="5"/>
  <c r="H55" i="5"/>
  <c r="H50" i="5"/>
  <c r="H49" i="5"/>
  <c r="H35" i="5"/>
  <c r="H32" i="5"/>
  <c r="H29" i="5"/>
  <c r="H28" i="5"/>
  <c r="H26" i="5"/>
  <c r="H25" i="5"/>
  <c r="H21" i="5"/>
  <c r="H20" i="5"/>
  <c r="H17" i="5"/>
  <c r="H15" i="5"/>
  <c r="H14" i="5"/>
  <c r="H11" i="5"/>
  <c r="H9" i="5"/>
  <c r="E61" i="5"/>
  <c r="E60" i="5"/>
  <c r="E59" i="5"/>
  <c r="E57" i="5"/>
  <c r="E54" i="5"/>
  <c r="E53" i="5"/>
  <c r="E52" i="5"/>
  <c r="E51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4" i="5"/>
  <c r="E33" i="5"/>
  <c r="E31" i="5"/>
  <c r="E30" i="5"/>
  <c r="E27" i="5"/>
  <c r="E24" i="5"/>
  <c r="E23" i="5"/>
  <c r="E22" i="5"/>
  <c r="E19" i="5"/>
  <c r="E18" i="5"/>
  <c r="E16" i="5"/>
  <c r="E13" i="5"/>
  <c r="E12" i="5"/>
  <c r="E10" i="5"/>
  <c r="H8" i="5"/>
  <c r="E7" i="5"/>
  <c r="H6" i="5"/>
  <c r="H5" i="5"/>
  <c r="G3" i="5"/>
  <c r="I3" i="5" s="1"/>
  <c r="D3" i="5"/>
  <c r="F3" i="5" s="1"/>
  <c r="H5" i="1"/>
  <c r="G3" i="1"/>
  <c r="I3" i="1" s="1"/>
  <c r="D3" i="1"/>
  <c r="F3" i="1" s="1"/>
  <c r="E61" i="1"/>
  <c r="E60" i="1"/>
  <c r="E59" i="1"/>
  <c r="E58" i="1"/>
  <c r="E57" i="1"/>
  <c r="E54" i="1"/>
  <c r="E53" i="1"/>
  <c r="E52" i="1"/>
  <c r="E51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7" i="1"/>
  <c r="E26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4" i="1"/>
  <c r="H6" i="1"/>
  <c r="H56" i="1"/>
  <c r="H55" i="1"/>
  <c r="H50" i="1"/>
  <c r="H49" i="1"/>
  <c r="H35" i="1"/>
  <c r="H28" i="1"/>
  <c r="H25" i="1"/>
  <c r="H21" i="1"/>
  <c r="H8" i="1"/>
  <c r="G3" i="2"/>
  <c r="I3" i="2" s="1"/>
  <c r="D3" i="2"/>
  <c r="F3" i="2" s="1"/>
  <c r="F4" i="5" l="1"/>
  <c r="I35" i="2"/>
  <c r="J35" i="2" s="1"/>
  <c r="I26" i="2"/>
  <c r="J26" i="2" s="1"/>
  <c r="I25" i="2"/>
  <c r="J25" i="2" s="1"/>
  <c r="I8" i="2"/>
  <c r="J8" i="2" s="1"/>
  <c r="I20" i="2"/>
  <c r="J20" i="2" s="1"/>
  <c r="I61" i="2"/>
  <c r="J61" i="2" s="1"/>
  <c r="I55" i="2"/>
  <c r="J55" i="2" s="1"/>
  <c r="I15" i="2"/>
  <c r="J15" i="2" s="1"/>
  <c r="I49" i="2"/>
  <c r="J49" i="2" s="1"/>
  <c r="I38" i="2"/>
  <c r="J38" i="2" s="1"/>
  <c r="I21" i="2"/>
  <c r="J21" i="2" s="1"/>
  <c r="I12" i="2"/>
  <c r="J12" i="2" s="1"/>
  <c r="I5" i="2"/>
  <c r="J5" i="2" s="1"/>
  <c r="I6" i="2"/>
  <c r="J6" i="2" s="1"/>
  <c r="I43" i="2"/>
  <c r="J43" i="2" s="1"/>
  <c r="I7" i="2"/>
  <c r="J7" i="2" s="1"/>
  <c r="I17" i="2"/>
  <c r="J17" i="2" s="1"/>
  <c r="I48" i="2"/>
  <c r="J48" i="2" s="1"/>
  <c r="I23" i="2"/>
  <c r="J23" i="2" s="1"/>
  <c r="I50" i="2"/>
  <c r="J50" i="2" s="1"/>
  <c r="I9" i="2"/>
  <c r="J9" i="2" s="1"/>
  <c r="I11" i="2"/>
  <c r="J11" i="2" s="1"/>
  <c r="I57" i="2"/>
  <c r="J57" i="2" s="1"/>
  <c r="F59" i="2"/>
  <c r="F41" i="2"/>
  <c r="F19" i="2"/>
  <c r="F53" i="2"/>
  <c r="F40" i="2"/>
  <c r="J40" i="2" s="1"/>
  <c r="F18" i="2"/>
  <c r="J18" i="2" s="1"/>
  <c r="F51" i="2"/>
  <c r="J51" i="2" s="1"/>
  <c r="F39" i="2"/>
  <c r="J39" i="2" s="1"/>
  <c r="F13" i="2"/>
  <c r="F47" i="2"/>
  <c r="F37" i="2"/>
  <c r="F10" i="2"/>
  <c r="F46" i="2"/>
  <c r="J46" i="2" s="1"/>
  <c r="F36" i="2"/>
  <c r="J36" i="2" s="1"/>
  <c r="F4" i="2"/>
  <c r="J4" i="2" s="1"/>
  <c r="F45" i="2"/>
  <c r="J45" i="2" s="1"/>
  <c r="F33" i="2"/>
  <c r="J33" i="2" s="1"/>
  <c r="F42" i="2"/>
  <c r="F44" i="2"/>
  <c r="J44" i="2" s="1"/>
  <c r="F24" i="2"/>
  <c r="F22" i="2"/>
  <c r="J19" i="2"/>
  <c r="J47" i="2"/>
  <c r="J24" i="2"/>
  <c r="J13" i="2"/>
  <c r="J41" i="2"/>
  <c r="J53" i="2"/>
  <c r="J37" i="2"/>
  <c r="J10" i="2"/>
  <c r="J22" i="2"/>
  <c r="J42" i="2"/>
  <c r="J59" i="2"/>
  <c r="I58" i="5"/>
  <c r="J58" i="5" s="1"/>
  <c r="I56" i="5"/>
  <c r="I28" i="5"/>
  <c r="I26" i="5"/>
  <c r="I11" i="5"/>
  <c r="I9" i="5"/>
  <c r="J9" i="5" s="1"/>
  <c r="I14" i="5"/>
  <c r="I29" i="5"/>
  <c r="J29" i="5" s="1"/>
  <c r="I15" i="5"/>
  <c r="J15" i="5" s="1"/>
  <c r="I32" i="5"/>
  <c r="I17" i="5"/>
  <c r="I35" i="5"/>
  <c r="I20" i="5"/>
  <c r="I49" i="5"/>
  <c r="J49" i="5" s="1"/>
  <c r="I21" i="5"/>
  <c r="I50" i="5"/>
  <c r="J50" i="5" s="1"/>
  <c r="I25" i="5"/>
  <c r="J25" i="5" s="1"/>
  <c r="I55" i="5"/>
  <c r="F31" i="5"/>
  <c r="J31" i="5" s="1"/>
  <c r="F61" i="5"/>
  <c r="J61" i="5" s="1"/>
  <c r="F59" i="5"/>
  <c r="J59" i="5" s="1"/>
  <c r="F57" i="5"/>
  <c r="J57" i="5" s="1"/>
  <c r="F53" i="5"/>
  <c r="J53" i="5" s="1"/>
  <c r="F51" i="5"/>
  <c r="J51" i="5" s="1"/>
  <c r="F47" i="5"/>
  <c r="J47" i="5" s="1"/>
  <c r="F45" i="5"/>
  <c r="J45" i="5" s="1"/>
  <c r="F43" i="5"/>
  <c r="J43" i="5" s="1"/>
  <c r="F41" i="5"/>
  <c r="J41" i="5" s="1"/>
  <c r="F39" i="5"/>
  <c r="J39" i="5" s="1"/>
  <c r="F37" i="5"/>
  <c r="J37" i="5" s="1"/>
  <c r="F23" i="5"/>
  <c r="J23" i="5" s="1"/>
  <c r="F19" i="5"/>
  <c r="J19" i="5" s="1"/>
  <c r="J17" i="5"/>
  <c r="F7" i="5"/>
  <c r="J7" i="5" s="1"/>
  <c r="F33" i="5"/>
  <c r="J33" i="5" s="1"/>
  <c r="J11" i="5"/>
  <c r="F60" i="5"/>
  <c r="J60" i="5" s="1"/>
  <c r="F54" i="5"/>
  <c r="J54" i="5" s="1"/>
  <c r="F52" i="5"/>
  <c r="J52" i="5" s="1"/>
  <c r="F48" i="5"/>
  <c r="J48" i="5" s="1"/>
  <c r="F46" i="5"/>
  <c r="J46" i="5" s="1"/>
  <c r="F44" i="5"/>
  <c r="J44" i="5" s="1"/>
  <c r="F42" i="5"/>
  <c r="J42" i="5" s="1"/>
  <c r="F40" i="5"/>
  <c r="J40" i="5" s="1"/>
  <c r="F38" i="5"/>
  <c r="J38" i="5" s="1"/>
  <c r="F36" i="5"/>
  <c r="J36" i="5" s="1"/>
  <c r="F34" i="5"/>
  <c r="J34" i="5" s="1"/>
  <c r="J32" i="5"/>
  <c r="F30" i="5"/>
  <c r="J30" i="5" s="1"/>
  <c r="J26" i="5"/>
  <c r="F24" i="5"/>
  <c r="J24" i="5" s="1"/>
  <c r="F22" i="5"/>
  <c r="J22" i="5" s="1"/>
  <c r="J20" i="5"/>
  <c r="F18" i="5"/>
  <c r="J18" i="5" s="1"/>
  <c r="F16" i="5"/>
  <c r="J16" i="5" s="1"/>
  <c r="J14" i="5"/>
  <c r="F12" i="5"/>
  <c r="J12" i="5" s="1"/>
  <c r="F10" i="5"/>
  <c r="J10" i="5" s="1"/>
  <c r="J4" i="5"/>
  <c r="F27" i="5"/>
  <c r="J27" i="5" s="1"/>
  <c r="F13" i="5"/>
  <c r="J13" i="5" s="1"/>
  <c r="J55" i="5"/>
  <c r="J35" i="5"/>
  <c r="J21" i="5"/>
  <c r="J56" i="5"/>
  <c r="J28" i="5"/>
  <c r="I8" i="5"/>
  <c r="J8" i="5" s="1"/>
  <c r="I6" i="5"/>
  <c r="J6" i="5" s="1"/>
  <c r="I5" i="5"/>
  <c r="J5" i="5" s="1"/>
  <c r="I56" i="1"/>
  <c r="J56" i="1" s="1"/>
  <c r="I8" i="1"/>
  <c r="J8" i="1" s="1"/>
  <c r="I55" i="1"/>
  <c r="J55" i="1" s="1"/>
  <c r="I6" i="1"/>
  <c r="I50" i="1"/>
  <c r="I5" i="1"/>
  <c r="J5" i="1" s="1"/>
  <c r="I49" i="1"/>
  <c r="J49" i="1" s="1"/>
  <c r="I28" i="1"/>
  <c r="J28" i="1" s="1"/>
  <c r="I35" i="1"/>
  <c r="J35" i="1" s="1"/>
  <c r="I25" i="1"/>
  <c r="J25" i="1" s="1"/>
  <c r="I21" i="1"/>
  <c r="J21" i="1" s="1"/>
  <c r="J50" i="1"/>
  <c r="F52" i="1"/>
  <c r="J52" i="1" s="1"/>
  <c r="F42" i="1"/>
  <c r="J42" i="1" s="1"/>
  <c r="F33" i="1"/>
  <c r="J33" i="1" s="1"/>
  <c r="F23" i="1"/>
  <c r="J23" i="1" s="1"/>
  <c r="F14" i="1"/>
  <c r="J14" i="1" s="1"/>
  <c r="F4" i="1"/>
  <c r="J4" i="1" s="1"/>
  <c r="F61" i="1"/>
  <c r="J61" i="1" s="1"/>
  <c r="F51" i="1"/>
  <c r="J51" i="1" s="1"/>
  <c r="F41" i="1"/>
  <c r="J41" i="1" s="1"/>
  <c r="F32" i="1"/>
  <c r="J32" i="1" s="1"/>
  <c r="F22" i="1"/>
  <c r="J22" i="1" s="1"/>
  <c r="F13" i="1"/>
  <c r="J13" i="1" s="1"/>
  <c r="F43" i="1"/>
  <c r="J43" i="1" s="1"/>
  <c r="F60" i="1"/>
  <c r="J60" i="1" s="1"/>
  <c r="F48" i="1"/>
  <c r="J48" i="1" s="1"/>
  <c r="F40" i="1"/>
  <c r="F31" i="1"/>
  <c r="J31" i="1" s="1"/>
  <c r="F20" i="1"/>
  <c r="J20" i="1" s="1"/>
  <c r="F12" i="1"/>
  <c r="J12" i="1" s="1"/>
  <c r="F53" i="1"/>
  <c r="J53" i="1" s="1"/>
  <c r="F59" i="1"/>
  <c r="J59" i="1" s="1"/>
  <c r="F47" i="1"/>
  <c r="J47" i="1" s="1"/>
  <c r="F39" i="1"/>
  <c r="J39" i="1" s="1"/>
  <c r="F30" i="1"/>
  <c r="J30" i="1" s="1"/>
  <c r="F19" i="1"/>
  <c r="J19" i="1" s="1"/>
  <c r="F11" i="1"/>
  <c r="J11" i="1" s="1"/>
  <c r="F24" i="1"/>
  <c r="J24" i="1" s="1"/>
  <c r="F58" i="1"/>
  <c r="J58" i="1" s="1"/>
  <c r="F46" i="1"/>
  <c r="J46" i="1" s="1"/>
  <c r="F38" i="1"/>
  <c r="J38" i="1" s="1"/>
  <c r="F29" i="1"/>
  <c r="J29" i="1" s="1"/>
  <c r="F18" i="1"/>
  <c r="J18" i="1" s="1"/>
  <c r="F10" i="1"/>
  <c r="J10" i="1" s="1"/>
  <c r="F34" i="1"/>
  <c r="J34" i="1" s="1"/>
  <c r="F57" i="1"/>
  <c r="J57" i="1" s="1"/>
  <c r="F45" i="1"/>
  <c r="J45" i="1" s="1"/>
  <c r="F37" i="1"/>
  <c r="J37" i="1" s="1"/>
  <c r="F27" i="1"/>
  <c r="J27" i="1" s="1"/>
  <c r="F17" i="1"/>
  <c r="J17" i="1" s="1"/>
  <c r="F9" i="1"/>
  <c r="J9" i="1" s="1"/>
  <c r="F15" i="1"/>
  <c r="J15" i="1" s="1"/>
  <c r="F54" i="1"/>
  <c r="J54" i="1" s="1"/>
  <c r="F44" i="1"/>
  <c r="J44" i="1" s="1"/>
  <c r="F36" i="1"/>
  <c r="J36" i="1" s="1"/>
  <c r="F26" i="1"/>
  <c r="J26" i="1" s="1"/>
  <c r="F16" i="1"/>
  <c r="J16" i="1" s="1"/>
  <c r="F7" i="1"/>
  <c r="J7" i="1" s="1"/>
  <c r="J40" i="1"/>
  <c r="J6" i="1"/>
  <c r="I28" i="2" l="1"/>
  <c r="J28" i="2" s="1"/>
  <c r="I27" i="2"/>
  <c r="J27" i="2" s="1"/>
  <c r="I52" i="2"/>
  <c r="J52" i="2" s="1"/>
  <c r="I14" i="2"/>
  <c r="J14" i="2" s="1"/>
  <c r="I16" i="2"/>
  <c r="J16" i="2" s="1"/>
  <c r="J3" i="5"/>
  <c r="J3" i="1"/>
  <c r="I54" i="2" l="1"/>
  <c r="J54" i="2" s="1"/>
  <c r="I31" i="2"/>
  <c r="J31" i="2" s="1"/>
  <c r="I29" i="2"/>
  <c r="J29" i="2" s="1"/>
  <c r="I30" i="2"/>
  <c r="J30" i="2" s="1"/>
  <c r="I34" i="2" l="1"/>
  <c r="J34" i="2" s="1"/>
  <c r="I32" i="2"/>
  <c r="J32" i="2" s="1"/>
  <c r="I56" i="2"/>
  <c r="J56" i="2" s="1"/>
  <c r="I60" i="2" l="1"/>
  <c r="J60" i="2" s="1"/>
  <c r="I58" i="2"/>
  <c r="J58" i="2" s="1"/>
</calcChain>
</file>

<file path=xl/sharedStrings.xml><?xml version="1.0" encoding="utf-8"?>
<sst xmlns="http://schemas.openxmlformats.org/spreadsheetml/2006/main" count="578" uniqueCount="111">
  <si>
    <t>Los Angeles</t>
  </si>
  <si>
    <t>Orange</t>
  </si>
  <si>
    <t>San Diego</t>
  </si>
  <si>
    <t>San Bernardino</t>
  </si>
  <si>
    <t>Riverside</t>
  </si>
  <si>
    <t>Tulare</t>
  </si>
  <si>
    <t>Sacramento</t>
  </si>
  <si>
    <t>El Dorado</t>
  </si>
  <si>
    <t>Santa Clara</t>
  </si>
  <si>
    <t>Shasta</t>
  </si>
  <si>
    <t>Kern</t>
  </si>
  <si>
    <t>Placer</t>
  </si>
  <si>
    <t>San Joaquin</t>
  </si>
  <si>
    <t>Merced</t>
  </si>
  <si>
    <t>Nevada</t>
  </si>
  <si>
    <t>Tehama</t>
  </si>
  <si>
    <t>Stanislaus</t>
  </si>
  <si>
    <t>Alameda</t>
  </si>
  <si>
    <t>San Luis Obispo</t>
  </si>
  <si>
    <t>Humboldt</t>
  </si>
  <si>
    <t>Mendocino</t>
  </si>
  <si>
    <t>Amador</t>
  </si>
  <si>
    <t>Ventura</t>
  </si>
  <si>
    <t>Sonoma</t>
  </si>
  <si>
    <t>Butte</t>
  </si>
  <si>
    <t>Siskiyou</t>
  </si>
  <si>
    <t>Monterey</t>
  </si>
  <si>
    <t>Solano</t>
  </si>
  <si>
    <t>Plumas</t>
  </si>
  <si>
    <t>Contra Costa</t>
  </si>
  <si>
    <t>Santa Barbara</t>
  </si>
  <si>
    <t>Mariposa</t>
  </si>
  <si>
    <t>Yuba</t>
  </si>
  <si>
    <t>Yolo</t>
  </si>
  <si>
    <t>Kings</t>
  </si>
  <si>
    <t>Imperial</t>
  </si>
  <si>
    <t>Calaveras</t>
  </si>
  <si>
    <t>Trinity</t>
  </si>
  <si>
    <t>Colusa</t>
  </si>
  <si>
    <t>Lake</t>
  </si>
  <si>
    <t>Marin</t>
  </si>
  <si>
    <t>Glenn</t>
  </si>
  <si>
    <t>Lassen</t>
  </si>
  <si>
    <t>Modoc</t>
  </si>
  <si>
    <t>Napa</t>
  </si>
  <si>
    <t>San Mateo</t>
  </si>
  <si>
    <t>San Francisco</t>
  </si>
  <si>
    <t>Santa Cruz</t>
  </si>
  <si>
    <t>Sutter</t>
  </si>
  <si>
    <t>Tuolumne</t>
  </si>
  <si>
    <t>Inyo</t>
  </si>
  <si>
    <t>Sierra</t>
  </si>
  <si>
    <t>Mono</t>
  </si>
  <si>
    <t>San Benito</t>
  </si>
  <si>
    <t>Fresno</t>
  </si>
  <si>
    <t>Madera</t>
  </si>
  <si>
    <t>Alpine</t>
  </si>
  <si>
    <t>Del Norte</t>
  </si>
  <si>
    <t>County</t>
  </si>
  <si>
    <t>Total</t>
  </si>
  <si>
    <t>$5 Million Base Allocation</t>
  </si>
  <si>
    <t>Urban</t>
  </si>
  <si>
    <t>Rural</t>
  </si>
  <si>
    <t>Number of Unserved Households at 100 Mbps Download</t>
  </si>
  <si>
    <r>
      <t xml:space="preserve">Unserved % of Total Rural Unserved HHs:  </t>
    </r>
    <r>
      <rPr>
        <sz val="11"/>
        <rFont val="Calibri"/>
        <family val="2"/>
        <scheme val="minor"/>
      </rPr>
      <t>274,394 Total Rural County HHs Divided by # of Unserved HHs in Each County</t>
    </r>
  </si>
  <si>
    <r>
      <t xml:space="preserve">Unserved % of Total Urban Unserved HHs:  </t>
    </r>
    <r>
      <rPr>
        <sz val="11"/>
        <rFont val="Calibri"/>
        <family val="2"/>
        <scheme val="minor"/>
      </rPr>
      <t>400,334 Total Urban County HHs Divided by # of Unserved HHs in Each County</t>
    </r>
  </si>
  <si>
    <r>
      <t xml:space="preserve">Total </t>
    </r>
    <r>
      <rPr>
        <sz val="11"/>
        <rFont val="Calibri"/>
        <family val="2"/>
        <scheme val="minor"/>
      </rPr>
      <t>($5 Million Base + Unserved Apportionment)</t>
    </r>
  </si>
  <si>
    <t>Metropolitan</t>
  </si>
  <si>
    <t>X</t>
  </si>
  <si>
    <t>Nonmetro - Micropolitan</t>
  </si>
  <si>
    <t>Nonmetro</t>
  </si>
  <si>
    <t>Mostly Rural</t>
  </si>
  <si>
    <t>Completely Rural</t>
  </si>
  <si>
    <t>Rural % HH Unserved</t>
  </si>
  <si>
    <t>Rural % HH Served</t>
  </si>
  <si>
    <t>Rural Total Unserved HH</t>
  </si>
  <si>
    <t>Rural Served HH</t>
  </si>
  <si>
    <t>Rural Total HH</t>
  </si>
  <si>
    <t>Urban % HH Unserved</t>
  </si>
  <si>
    <t>Urban % HH Served</t>
  </si>
  <si>
    <t>Urban Unserved HH</t>
  </si>
  <si>
    <t>Urban Served HH</t>
  </si>
  <si>
    <t>Urban Total HH</t>
  </si>
  <si>
    <t>% HH Unserved</t>
  </si>
  <si>
    <t>% HH Served</t>
  </si>
  <si>
    <t>Unserved HH</t>
  </si>
  <si>
    <t>Served HH</t>
  </si>
  <si>
    <t>Total HH</t>
  </si>
  <si>
    <t>RCRC Counties</t>
  </si>
  <si>
    <t>OMB Metro/Nonmetro Analysis</t>
  </si>
  <si>
    <t>U.S. Census Bureau Designation</t>
  </si>
  <si>
    <t>2010 Census 
Percent Rural</t>
  </si>
  <si>
    <t>2010 Census Rural Population</t>
  </si>
  <si>
    <t>2010 Census Urban Population</t>
  </si>
  <si>
    <t>2010 Census Total Population</t>
  </si>
  <si>
    <t>California</t>
  </si>
  <si>
    <t>RCRC Member Counties</t>
  </si>
  <si>
    <r>
      <t xml:space="preserve">Unserved % of Total Rural Unserved HHs:  </t>
    </r>
    <r>
      <rPr>
        <sz val="11"/>
        <rFont val="Calibri"/>
        <family val="2"/>
        <scheme val="minor"/>
      </rPr>
      <t>61,759 Total Rural County HHs Divided by # of Unserved HHs in Each County</t>
    </r>
  </si>
  <si>
    <r>
      <t xml:space="preserve">Unserved % of Total Urban Unserved HHs:  </t>
    </r>
    <r>
      <rPr>
        <sz val="11"/>
        <rFont val="Calibri"/>
        <family val="2"/>
        <scheme val="minor"/>
      </rPr>
      <t>612,969 Total Urban County HHs Divided by # of Unserved HHs in Each County</t>
    </r>
  </si>
  <si>
    <t>RCRC Member</t>
  </si>
  <si>
    <t>Rural County Designations</t>
  </si>
  <si>
    <t>U.S. Census Information</t>
  </si>
  <si>
    <r>
      <t xml:space="preserve">Unserved % of Total Rural Unserved HHs:  </t>
    </r>
    <r>
      <rPr>
        <sz val="11"/>
        <rFont val="Calibri"/>
        <family val="2"/>
        <scheme val="minor"/>
      </rPr>
      <t>112,306 Total Rural County HHs Divided by # of Unserved HHs in Each County</t>
    </r>
  </si>
  <si>
    <r>
      <t xml:space="preserve">Unserved Apportionment:
</t>
    </r>
    <r>
      <rPr>
        <sz val="11"/>
        <rFont val="Calibri"/>
        <family val="2"/>
        <scheme val="minor"/>
      </rPr>
      <t>Rural = Remaining Funds / Unserved Houshold Proportion</t>
    </r>
    <r>
      <rPr>
        <b/>
        <sz val="11"/>
        <rFont val="Calibri"/>
        <family val="2"/>
        <scheme val="minor"/>
      </rPr>
      <t xml:space="preserve">
</t>
    </r>
  </si>
  <si>
    <r>
      <t xml:space="preserve">Unserved Apportionment:
</t>
    </r>
    <r>
      <rPr>
        <sz val="11"/>
        <rFont val="Calibri"/>
        <family val="2"/>
        <scheme val="minor"/>
      </rPr>
      <t>Urban = Remaining Funds / Unserved Houshold Proportion</t>
    </r>
    <r>
      <rPr>
        <b/>
        <sz val="11"/>
        <rFont val="Calibri"/>
        <family val="2"/>
        <scheme val="minor"/>
      </rPr>
      <t xml:space="preserve">
</t>
    </r>
  </si>
  <si>
    <r>
      <t xml:space="preserve">Unserved % of Total Urban Unserved HHs:  </t>
    </r>
    <r>
      <rPr>
        <sz val="11"/>
        <rFont val="Calibri"/>
        <family val="2"/>
        <scheme val="minor"/>
      </rPr>
      <t>562,422 Total Urban County HHs Divided by # of Unserved HHs in Each County</t>
    </r>
  </si>
  <si>
    <t>Total ($5 Million Base + Unserved Apportionment)</t>
  </si>
  <si>
    <r>
      <t xml:space="preserve">U.S. Census Bureau Rural Definition
</t>
    </r>
    <r>
      <rPr>
        <sz val="11"/>
        <color theme="1"/>
        <rFont val="Calibri"/>
        <family val="2"/>
        <scheme val="minor"/>
      </rPr>
      <t>(11 Rural Counties)</t>
    </r>
  </si>
  <si>
    <r>
      <t xml:space="preserve">OMB Rural Definition
</t>
    </r>
    <r>
      <rPr>
        <sz val="11"/>
        <color theme="1"/>
        <rFont val="Calibri"/>
        <family val="2"/>
        <scheme val="minor"/>
      </rPr>
      <t>(21 Rural Counties)</t>
    </r>
  </si>
  <si>
    <r>
      <t xml:space="preserve">RCRC Rural Definition
</t>
    </r>
    <r>
      <rPr>
        <sz val="11"/>
        <color theme="1"/>
        <rFont val="Calibri"/>
        <family val="2"/>
        <scheme val="minor"/>
      </rPr>
      <t>(37 Rural Counties)</t>
    </r>
  </si>
  <si>
    <r>
      <t xml:space="preserve">U.S. Census Bureau Rural Definition
</t>
    </r>
    <r>
      <rPr>
        <sz val="11"/>
        <color theme="1"/>
        <rFont val="Calibri"/>
        <family val="2"/>
        <scheme val="minor"/>
      </rPr>
      <t>(11 Rural Counties)
(in millions)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</si>
</sst>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  <numFmt numFmtId="167" formatCode="0.0"/>
    <numFmt numFmtId="168" formatCode="&quot;$&quot;#.##,,\ &quot; M&quot;\ "/>
    <numFmt numFmtId="169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B5B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/>
    <xf numFmtId="9" fontId="4" fillId="0" borderId="0" xfId="3" applyFont="1" applyFill="1" applyBorder="1"/>
    <xf numFmtId="6" fontId="4" fillId="0" borderId="6" xfId="3" applyNumberFormat="1" applyFont="1" applyFill="1" applyBorder="1"/>
    <xf numFmtId="164" fontId="4" fillId="0" borderId="8" xfId="1" applyNumberFormat="1" applyFont="1" applyFill="1" applyBorder="1"/>
    <xf numFmtId="9" fontId="4" fillId="0" borderId="8" xfId="3" applyFont="1" applyFill="1" applyBorder="1"/>
    <xf numFmtId="6" fontId="4" fillId="0" borderId="9" xfId="3" applyNumberFormat="1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6" fontId="4" fillId="0" borderId="5" xfId="3" applyNumberFormat="1" applyFont="1" applyFill="1" applyBorder="1"/>
    <xf numFmtId="6" fontId="4" fillId="0" borderId="7" xfId="3" applyNumberFormat="1" applyFont="1" applyFill="1" applyBorder="1"/>
    <xf numFmtId="6" fontId="4" fillId="0" borderId="10" xfId="3" applyNumberFormat="1" applyFont="1" applyFill="1" applyBorder="1"/>
    <xf numFmtId="9" fontId="4" fillId="0" borderId="15" xfId="3" applyFont="1" applyFill="1" applyBorder="1"/>
    <xf numFmtId="6" fontId="4" fillId="0" borderId="11" xfId="3" applyNumberFormat="1" applyFont="1" applyFill="1" applyBorder="1"/>
    <xf numFmtId="0" fontId="5" fillId="0" borderId="14" xfId="0" applyFont="1" applyBorder="1" applyAlignment="1">
      <alignment horizontal="center" vertical="center" wrapText="1"/>
    </xf>
    <xf numFmtId="166" fontId="6" fillId="0" borderId="9" xfId="3" applyNumberFormat="1" applyFont="1" applyFill="1" applyBorder="1" applyAlignment="1">
      <alignment horizontal="right" vertical="center" wrapText="1"/>
    </xf>
    <xf numFmtId="166" fontId="6" fillId="0" borderId="8" xfId="3" applyNumberFormat="1" applyFont="1" applyFill="1" applyBorder="1" applyAlignment="1">
      <alignment horizontal="right" vertical="center" wrapText="1"/>
    </xf>
    <xf numFmtId="164" fontId="6" fillId="0" borderId="8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6" fontId="0" fillId="0" borderId="9" xfId="3" applyNumberFormat="1" applyFont="1" applyFill="1" applyBorder="1"/>
    <xf numFmtId="166" fontId="0" fillId="0" borderId="8" xfId="3" applyNumberFormat="1" applyFont="1" applyFill="1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7" fontId="4" fillId="0" borderId="0" xfId="0" applyNumberFormat="1" applyFont="1"/>
    <xf numFmtId="0" fontId="2" fillId="0" borderId="14" xfId="0" applyFont="1" applyBorder="1"/>
    <xf numFmtId="166" fontId="6" fillId="0" borderId="6" xfId="3" applyNumberFormat="1" applyFont="1" applyFill="1" applyBorder="1" applyAlignment="1">
      <alignment horizontal="right" vertical="center" wrapText="1"/>
    </xf>
    <xf numFmtId="166" fontId="6" fillId="0" borderId="0" xfId="3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6" fontId="0" fillId="0" borderId="6" xfId="3" applyNumberFormat="1" applyFont="1" applyFill="1" applyBorder="1"/>
    <xf numFmtId="166" fontId="0" fillId="0" borderId="0" xfId="3" applyNumberFormat="1" applyFont="1" applyFill="1" applyBorder="1"/>
    <xf numFmtId="164" fontId="0" fillId="0" borderId="0" xfId="1" applyNumberFormat="1" applyFont="1" applyFill="1" applyBorder="1"/>
    <xf numFmtId="164" fontId="0" fillId="0" borderId="5" xfId="1" applyNumberFormat="1" applyFont="1" applyFill="1" applyBorder="1"/>
    <xf numFmtId="0" fontId="2" fillId="0" borderId="13" xfId="0" applyFont="1" applyBorder="1"/>
    <xf numFmtId="166" fontId="6" fillId="0" borderId="4" xfId="3" applyNumberFormat="1" applyFont="1" applyFill="1" applyBorder="1" applyAlignment="1">
      <alignment horizontal="right" vertical="center" wrapText="1"/>
    </xf>
    <xf numFmtId="166" fontId="6" fillId="0" borderId="3" xfId="3" applyNumberFormat="1" applyFont="1" applyFill="1" applyBorder="1" applyAlignment="1">
      <alignment horizontal="righ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166" fontId="0" fillId="0" borderId="4" xfId="3" applyNumberFormat="1" applyFont="1" applyFill="1" applyBorder="1"/>
    <xf numFmtId="166" fontId="0" fillId="0" borderId="3" xfId="3" applyNumberFormat="1" applyFont="1" applyFill="1" applyBorder="1"/>
    <xf numFmtId="164" fontId="0" fillId="0" borderId="3" xfId="1" applyNumberFormat="1" applyFont="1" applyFill="1" applyBorder="1"/>
    <xf numFmtId="164" fontId="0" fillId="0" borderId="2" xfId="1" applyNumberFormat="1" applyFont="1" applyFill="1" applyBorder="1"/>
    <xf numFmtId="0" fontId="2" fillId="0" borderId="2" xfId="0" applyFont="1" applyBorder="1"/>
    <xf numFmtId="0" fontId="2" fillId="0" borderId="1" xfId="0" applyFont="1" applyBorder="1"/>
    <xf numFmtId="166" fontId="2" fillId="4" borderId="4" xfId="3" applyNumberFormat="1" applyFont="1" applyFill="1" applyBorder="1" applyAlignment="1">
      <alignment horizontal="center" vertical="center" wrapText="1"/>
    </xf>
    <xf numFmtId="166" fontId="2" fillId="5" borderId="3" xfId="3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center" vertical="center" wrapText="1"/>
    </xf>
    <xf numFmtId="164" fontId="2" fillId="6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3" fontId="4" fillId="0" borderId="0" xfId="0" applyNumberFormat="1" applyFont="1" applyBorder="1"/>
    <xf numFmtId="164" fontId="5" fillId="0" borderId="3" xfId="1" applyNumberFormat="1" applyFont="1" applyBorder="1" applyAlignment="1">
      <alignment horizontal="center" vertical="center" wrapText="1"/>
    </xf>
    <xf numFmtId="167" fontId="4" fillId="0" borderId="13" xfId="0" applyNumberFormat="1" applyFont="1" applyBorder="1"/>
    <xf numFmtId="167" fontId="4" fillId="0" borderId="14" xfId="0" applyNumberFormat="1" applyFont="1" applyBorder="1"/>
    <xf numFmtId="0" fontId="0" fillId="0" borderId="5" xfId="0" applyFont="1" applyBorder="1"/>
    <xf numFmtId="0" fontId="0" fillId="0" borderId="7" xfId="0" applyFont="1" applyBorder="1"/>
    <xf numFmtId="3" fontId="4" fillId="0" borderId="5" xfId="0" applyNumberFormat="1" applyFont="1" applyBorder="1"/>
    <xf numFmtId="9" fontId="0" fillId="0" borderId="6" xfId="3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9" fontId="0" fillId="0" borderId="9" xfId="3" applyFont="1" applyBorder="1"/>
    <xf numFmtId="3" fontId="0" fillId="0" borderId="2" xfId="0" applyNumberFormat="1" applyBorder="1"/>
    <xf numFmtId="9" fontId="0" fillId="0" borderId="4" xfId="3" applyFont="1" applyBorder="1" applyAlignment="1">
      <alignment horizontal="right" vertical="center"/>
    </xf>
    <xf numFmtId="0" fontId="0" fillId="0" borderId="4" xfId="0" applyBorder="1"/>
    <xf numFmtId="3" fontId="0" fillId="0" borderId="1" xfId="0" applyNumberFormat="1" applyBorder="1"/>
    <xf numFmtId="3" fontId="5" fillId="0" borderId="16" xfId="0" applyNumberFormat="1" applyFont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0" fillId="0" borderId="0" xfId="2" applyFont="1"/>
    <xf numFmtId="0" fontId="5" fillId="0" borderId="7" xfId="0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0" fontId="4" fillId="0" borderId="12" xfId="0" applyFont="1" applyFill="1" applyBorder="1"/>
    <xf numFmtId="0" fontId="2" fillId="0" borderId="12" xfId="0" applyFont="1" applyBorder="1"/>
    <xf numFmtId="164" fontId="4" fillId="0" borderId="15" xfId="1" applyNumberFormat="1" applyFont="1" applyFill="1" applyBorder="1"/>
    <xf numFmtId="0" fontId="3" fillId="0" borderId="1" xfId="0" applyFont="1" applyBorder="1"/>
    <xf numFmtId="164" fontId="0" fillId="0" borderId="4" xfId="1" applyNumberFormat="1" applyFont="1" applyBorder="1"/>
    <xf numFmtId="167" fontId="4" fillId="0" borderId="12" xfId="0" applyNumberFormat="1" applyFont="1" applyBorder="1"/>
    <xf numFmtId="0" fontId="5" fillId="0" borderId="22" xfId="0" applyFont="1" applyFill="1" applyBorder="1"/>
    <xf numFmtId="0" fontId="5" fillId="0" borderId="28" xfId="0" applyFont="1" applyFill="1" applyBorder="1"/>
    <xf numFmtId="0" fontId="5" fillId="0" borderId="24" xfId="0" applyFont="1" applyFill="1" applyBorder="1"/>
    <xf numFmtId="0" fontId="8" fillId="0" borderId="10" xfId="0" applyFont="1" applyBorder="1" applyAlignment="1">
      <alignment horizontal="center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5" fontId="9" fillId="0" borderId="12" xfId="2" applyNumberFormat="1" applyFont="1" applyBorder="1" applyAlignment="1">
      <alignment horizontal="right" vertical="center" wrapText="1"/>
    </xf>
    <xf numFmtId="164" fontId="0" fillId="0" borderId="17" xfId="1" applyNumberFormat="1" applyFont="1" applyBorder="1"/>
    <xf numFmtId="164" fontId="0" fillId="0" borderId="20" xfId="1" applyNumberFormat="1" applyFont="1" applyBorder="1"/>
    <xf numFmtId="168" fontId="0" fillId="0" borderId="23" xfId="2" applyNumberFormat="1" applyFont="1" applyBorder="1"/>
    <xf numFmtId="168" fontId="1" fillId="10" borderId="27" xfId="2" applyNumberFormat="1" applyFont="1" applyFill="1" applyBorder="1"/>
    <xf numFmtId="168" fontId="1" fillId="0" borderId="27" xfId="2" applyNumberFormat="1" applyFont="1" applyBorder="1"/>
    <xf numFmtId="168" fontId="1" fillId="0" borderId="25" xfId="2" applyNumberFormat="1" applyFont="1" applyBorder="1"/>
    <xf numFmtId="168" fontId="0" fillId="0" borderId="18" xfId="2" applyNumberFormat="1" applyFont="1" applyBorder="1"/>
    <xf numFmtId="168" fontId="1" fillId="10" borderId="17" xfId="2" applyNumberFormat="1" applyFont="1" applyFill="1" applyBorder="1"/>
    <xf numFmtId="168" fontId="1" fillId="0" borderId="17" xfId="2" applyNumberFormat="1" applyFont="1" applyBorder="1"/>
    <xf numFmtId="168" fontId="1" fillId="0" borderId="20" xfId="2" applyNumberFormat="1" applyFont="1" applyBorder="1"/>
    <xf numFmtId="168" fontId="0" fillId="0" borderId="19" xfId="2" applyNumberFormat="1" applyFont="1" applyBorder="1"/>
    <xf numFmtId="168" fontId="1" fillId="10" borderId="26" xfId="2" applyNumberFormat="1" applyFont="1" applyFill="1" applyBorder="1"/>
    <xf numFmtId="168" fontId="1" fillId="0" borderId="26" xfId="2" applyNumberFormat="1" applyFont="1" applyBorder="1"/>
    <xf numFmtId="168" fontId="1" fillId="10" borderId="21" xfId="2" applyNumberFormat="1" applyFont="1" applyFill="1" applyBorder="1"/>
    <xf numFmtId="169" fontId="4" fillId="0" borderId="11" xfId="2" applyNumberFormat="1" applyFont="1" applyBorder="1"/>
    <xf numFmtId="169" fontId="3" fillId="0" borderId="6" xfId="0" applyNumberFormat="1" applyFont="1" applyBorder="1"/>
    <xf numFmtId="169" fontId="4" fillId="0" borderId="6" xfId="2" applyNumberFormat="1" applyFont="1" applyBorder="1"/>
    <xf numFmtId="169" fontId="4" fillId="0" borderId="9" xfId="2" applyNumberFormat="1" applyFont="1" applyBorder="1"/>
    <xf numFmtId="169" fontId="3" fillId="0" borderId="9" xfId="0" applyNumberFormat="1" applyFont="1" applyBorder="1"/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center" vertical="center"/>
    </xf>
    <xf numFmtId="164" fontId="7" fillId="7" borderId="3" xfId="1" applyNumberFormat="1" applyFont="1" applyFill="1" applyBorder="1" applyAlignment="1">
      <alignment horizontal="center" vertical="center"/>
    </xf>
    <xf numFmtId="164" fontId="7" fillId="7" borderId="4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4" fontId="2" fillId="0" borderId="2" xfId="2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1712-5048-4A2C-90D1-6D8F1C7EB753}">
  <dimension ref="A1:W61"/>
  <sheetViews>
    <sheetView tabSelected="1" topLeftCell="J1" zoomScale="70" zoomScaleNormal="70" workbookViewId="0">
      <selection activeCell="I1" sqref="I1:M1"/>
    </sheetView>
  </sheetViews>
  <sheetFormatPr defaultRowHeight="14.4" x14ac:dyDescent="0.3"/>
  <cols>
    <col min="1" max="6" width="19.6640625" customWidth="1"/>
    <col min="7" max="7" width="25" customWidth="1"/>
    <col min="8" max="8" width="18.33203125" customWidth="1"/>
    <col min="9" max="23" width="13.6640625" customWidth="1"/>
  </cols>
  <sheetData>
    <row r="1" spans="1:23" ht="24" thickBot="1" x14ac:dyDescent="0.35">
      <c r="A1" s="62"/>
      <c r="B1" s="125" t="s">
        <v>101</v>
      </c>
      <c r="C1" s="126"/>
      <c r="D1" s="126"/>
      <c r="E1" s="127"/>
      <c r="F1" s="125" t="s">
        <v>100</v>
      </c>
      <c r="G1" s="126"/>
      <c r="H1" s="127"/>
      <c r="I1" s="116" t="s">
        <v>59</v>
      </c>
      <c r="J1" s="117"/>
      <c r="K1" s="117"/>
      <c r="L1" s="117"/>
      <c r="M1" s="118"/>
      <c r="N1" s="119" t="s">
        <v>61</v>
      </c>
      <c r="O1" s="120"/>
      <c r="P1" s="120"/>
      <c r="Q1" s="120"/>
      <c r="R1" s="121"/>
      <c r="S1" s="122" t="s">
        <v>62</v>
      </c>
      <c r="T1" s="123"/>
      <c r="U1" s="123"/>
      <c r="V1" s="123"/>
      <c r="W1" s="124"/>
    </row>
    <row r="2" spans="1:23" ht="56.25" customHeight="1" thickBot="1" x14ac:dyDescent="0.35">
      <c r="A2" s="61" t="s">
        <v>58</v>
      </c>
      <c r="B2" s="78" t="s">
        <v>94</v>
      </c>
      <c r="C2" s="78" t="s">
        <v>93</v>
      </c>
      <c r="D2" s="78" t="s">
        <v>92</v>
      </c>
      <c r="E2" s="79" t="s">
        <v>91</v>
      </c>
      <c r="F2" s="60" t="s">
        <v>90</v>
      </c>
      <c r="G2" s="61" t="s">
        <v>89</v>
      </c>
      <c r="H2" s="80" t="s">
        <v>88</v>
      </c>
      <c r="I2" s="59" t="s">
        <v>87</v>
      </c>
      <c r="J2" s="58" t="s">
        <v>86</v>
      </c>
      <c r="K2" s="57" t="s">
        <v>85</v>
      </c>
      <c r="L2" s="56" t="s">
        <v>84</v>
      </c>
      <c r="M2" s="55" t="s">
        <v>83</v>
      </c>
      <c r="N2" s="59" t="s">
        <v>82</v>
      </c>
      <c r="O2" s="58" t="s">
        <v>81</v>
      </c>
      <c r="P2" s="57" t="s">
        <v>80</v>
      </c>
      <c r="Q2" s="56" t="s">
        <v>79</v>
      </c>
      <c r="R2" s="55" t="s">
        <v>78</v>
      </c>
      <c r="S2" s="59" t="s">
        <v>77</v>
      </c>
      <c r="T2" s="58" t="s">
        <v>76</v>
      </c>
      <c r="U2" s="57" t="s">
        <v>75</v>
      </c>
      <c r="V2" s="56" t="s">
        <v>74</v>
      </c>
      <c r="W2" s="55" t="s">
        <v>73</v>
      </c>
    </row>
    <row r="3" spans="1:23" ht="15" thickBot="1" x14ac:dyDescent="0.35">
      <c r="A3" s="54" t="s">
        <v>95</v>
      </c>
      <c r="B3" s="74">
        <v>37253956</v>
      </c>
      <c r="C3" s="77">
        <v>35373606</v>
      </c>
      <c r="D3" s="77">
        <v>1880350</v>
      </c>
      <c r="E3" s="75">
        <v>5.3156865036603843E-2</v>
      </c>
      <c r="F3" s="53"/>
      <c r="G3" s="62"/>
      <c r="H3" s="76"/>
      <c r="I3" s="52">
        <v>13271554</v>
      </c>
      <c r="J3" s="51">
        <v>12598210</v>
      </c>
      <c r="K3" s="51">
        <v>673344</v>
      </c>
      <c r="L3" s="50">
        <v>0.94899999999999995</v>
      </c>
      <c r="M3" s="49">
        <v>5.1000000000000045E-2</v>
      </c>
      <c r="N3" s="52">
        <v>12582517</v>
      </c>
      <c r="O3" s="51">
        <v>12262018</v>
      </c>
      <c r="P3" s="51">
        <v>320499</v>
      </c>
      <c r="Q3" s="50">
        <v>0.97499999999999998</v>
      </c>
      <c r="R3" s="49">
        <v>2.5000000000000022E-2</v>
      </c>
      <c r="S3" s="48">
        <v>689037</v>
      </c>
      <c r="T3" s="47">
        <v>336192</v>
      </c>
      <c r="U3" s="47">
        <v>352845</v>
      </c>
      <c r="V3" s="46">
        <v>0.48799999999999999</v>
      </c>
      <c r="W3" s="45">
        <v>0.51200000000000001</v>
      </c>
    </row>
    <row r="4" spans="1:23" x14ac:dyDescent="0.3">
      <c r="A4" s="44" t="s">
        <v>17</v>
      </c>
      <c r="B4" s="69">
        <v>1510271</v>
      </c>
      <c r="C4" s="63">
        <v>1504402</v>
      </c>
      <c r="D4" s="63">
        <v>5869</v>
      </c>
      <c r="E4" s="70">
        <v>3.8860575353694806E-3</v>
      </c>
      <c r="F4" s="67"/>
      <c r="G4" s="65" t="s">
        <v>67</v>
      </c>
      <c r="H4" s="34"/>
      <c r="I4" s="43">
        <v>579058</v>
      </c>
      <c r="J4" s="42">
        <v>567160</v>
      </c>
      <c r="K4" s="42">
        <v>11898</v>
      </c>
      <c r="L4" s="41">
        <v>0.97899999999999998</v>
      </c>
      <c r="M4" s="40">
        <v>2.1000000000000019E-2</v>
      </c>
      <c r="N4" s="43">
        <v>576930</v>
      </c>
      <c r="O4" s="42">
        <v>565766</v>
      </c>
      <c r="P4" s="42">
        <v>11164</v>
      </c>
      <c r="Q4" s="41">
        <v>0.98099999999999998</v>
      </c>
      <c r="R4" s="40">
        <v>1.9000000000000017E-2</v>
      </c>
      <c r="S4" s="39">
        <v>2128</v>
      </c>
      <c r="T4" s="38">
        <v>1394</v>
      </c>
      <c r="U4" s="38">
        <v>734</v>
      </c>
      <c r="V4" s="37">
        <v>0.65500000000000003</v>
      </c>
      <c r="W4" s="36">
        <v>0.34499999999999997</v>
      </c>
    </row>
    <row r="5" spans="1:23" x14ac:dyDescent="0.3">
      <c r="A5" s="44" t="s">
        <v>56</v>
      </c>
      <c r="B5" s="69">
        <v>1175</v>
      </c>
      <c r="C5" s="63">
        <v>0</v>
      </c>
      <c r="D5" s="63">
        <v>1175</v>
      </c>
      <c r="E5" s="70">
        <v>1</v>
      </c>
      <c r="F5" s="67" t="s">
        <v>72</v>
      </c>
      <c r="G5" s="65" t="s">
        <v>70</v>
      </c>
      <c r="H5" s="34" t="s">
        <v>99</v>
      </c>
      <c r="I5" s="43">
        <v>434</v>
      </c>
      <c r="J5" s="42">
        <v>67</v>
      </c>
      <c r="K5" s="42">
        <v>367</v>
      </c>
      <c r="L5" s="41">
        <v>0.155</v>
      </c>
      <c r="M5" s="40">
        <v>0.84499999999999997</v>
      </c>
      <c r="N5" s="43">
        <v>0</v>
      </c>
      <c r="O5" s="42">
        <v>0</v>
      </c>
      <c r="P5" s="42">
        <v>0</v>
      </c>
      <c r="Q5" s="41">
        <v>0</v>
      </c>
      <c r="R5" s="40">
        <v>0</v>
      </c>
      <c r="S5" s="39">
        <v>434</v>
      </c>
      <c r="T5" s="38">
        <v>67</v>
      </c>
      <c r="U5" s="38">
        <v>367</v>
      </c>
      <c r="V5" s="37">
        <v>0.155</v>
      </c>
      <c r="W5" s="36">
        <v>0.84499999999999997</v>
      </c>
    </row>
    <row r="6" spans="1:23" x14ac:dyDescent="0.3">
      <c r="A6" s="44" t="s">
        <v>21</v>
      </c>
      <c r="B6" s="69">
        <v>38091</v>
      </c>
      <c r="C6" s="63">
        <v>15075</v>
      </c>
      <c r="D6" s="63">
        <v>23016</v>
      </c>
      <c r="E6" s="70">
        <v>0.60423722139087976</v>
      </c>
      <c r="F6" s="67" t="s">
        <v>71</v>
      </c>
      <c r="G6" s="65" t="s">
        <v>70</v>
      </c>
      <c r="H6" s="34" t="s">
        <v>99</v>
      </c>
      <c r="I6" s="43">
        <v>14760</v>
      </c>
      <c r="J6" s="42">
        <v>5128</v>
      </c>
      <c r="K6" s="42">
        <v>9632</v>
      </c>
      <c r="L6" s="41">
        <v>0.34699999999999998</v>
      </c>
      <c r="M6" s="40">
        <v>0.65300000000000002</v>
      </c>
      <c r="N6" s="43">
        <v>4967</v>
      </c>
      <c r="O6" s="42">
        <v>3689</v>
      </c>
      <c r="P6" s="42">
        <v>1278</v>
      </c>
      <c r="Q6" s="41">
        <v>0.74299999999999999</v>
      </c>
      <c r="R6" s="40">
        <v>0.25700000000000001</v>
      </c>
      <c r="S6" s="39">
        <v>9793</v>
      </c>
      <c r="T6" s="38">
        <v>1439</v>
      </c>
      <c r="U6" s="38">
        <v>8354</v>
      </c>
      <c r="V6" s="37">
        <v>0.14699999999999999</v>
      </c>
      <c r="W6" s="36">
        <v>0.85299999999999998</v>
      </c>
    </row>
    <row r="7" spans="1:23" x14ac:dyDescent="0.3">
      <c r="A7" s="44" t="s">
        <v>24</v>
      </c>
      <c r="B7" s="69">
        <v>220000</v>
      </c>
      <c r="C7" s="63">
        <v>178416</v>
      </c>
      <c r="D7" s="63">
        <v>41584</v>
      </c>
      <c r="E7" s="70">
        <v>0.18901818181818184</v>
      </c>
      <c r="F7" s="67"/>
      <c r="G7" s="65" t="s">
        <v>67</v>
      </c>
      <c r="H7" s="34" t="s">
        <v>99</v>
      </c>
      <c r="I7" s="43">
        <v>80141</v>
      </c>
      <c r="J7" s="42">
        <v>71484</v>
      </c>
      <c r="K7" s="42">
        <v>8657</v>
      </c>
      <c r="L7" s="41">
        <v>0.89200000000000002</v>
      </c>
      <c r="M7" s="40">
        <v>0.10799999999999998</v>
      </c>
      <c r="N7" s="43">
        <v>65753</v>
      </c>
      <c r="O7" s="42">
        <v>65006</v>
      </c>
      <c r="P7" s="42">
        <v>747</v>
      </c>
      <c r="Q7" s="41">
        <v>0.98899999999999999</v>
      </c>
      <c r="R7" s="40">
        <v>1.100000000000001E-2</v>
      </c>
      <c r="S7" s="39">
        <v>14388</v>
      </c>
      <c r="T7" s="38">
        <v>6478</v>
      </c>
      <c r="U7" s="38">
        <v>7910</v>
      </c>
      <c r="V7" s="37">
        <v>0.45</v>
      </c>
      <c r="W7" s="36">
        <v>0.55000000000000004</v>
      </c>
    </row>
    <row r="8" spans="1:23" x14ac:dyDescent="0.3">
      <c r="A8" s="44" t="s">
        <v>36</v>
      </c>
      <c r="B8" s="69">
        <v>45578</v>
      </c>
      <c r="C8" s="63">
        <v>11208</v>
      </c>
      <c r="D8" s="63">
        <v>34370</v>
      </c>
      <c r="E8" s="70">
        <v>0.75409188643643854</v>
      </c>
      <c r="F8" s="67" t="s">
        <v>71</v>
      </c>
      <c r="G8" s="65" t="s">
        <v>70</v>
      </c>
      <c r="H8" s="34" t="s">
        <v>99</v>
      </c>
      <c r="I8" s="43">
        <v>18368</v>
      </c>
      <c r="J8" s="42">
        <v>13607</v>
      </c>
      <c r="K8" s="42">
        <v>4761</v>
      </c>
      <c r="L8" s="41">
        <v>0.74099999999999999</v>
      </c>
      <c r="M8" s="40">
        <v>0.25900000000000001</v>
      </c>
      <c r="N8" s="43">
        <v>4333</v>
      </c>
      <c r="O8" s="42">
        <v>4205</v>
      </c>
      <c r="P8" s="42">
        <v>128</v>
      </c>
      <c r="Q8" s="41">
        <v>0.97</v>
      </c>
      <c r="R8" s="40">
        <v>3.0000000000000027E-2</v>
      </c>
      <c r="S8" s="39">
        <v>14035</v>
      </c>
      <c r="T8" s="38">
        <v>9402</v>
      </c>
      <c r="U8" s="38">
        <v>4633</v>
      </c>
      <c r="V8" s="37">
        <v>0.67</v>
      </c>
      <c r="W8" s="36">
        <v>0.32999999999999996</v>
      </c>
    </row>
    <row r="9" spans="1:23" x14ac:dyDescent="0.3">
      <c r="A9" s="44" t="s">
        <v>38</v>
      </c>
      <c r="B9" s="69">
        <v>21419</v>
      </c>
      <c r="C9" s="63">
        <v>14624</v>
      </c>
      <c r="D9" s="63">
        <v>6795</v>
      </c>
      <c r="E9" s="70">
        <v>0.3172417012932443</v>
      </c>
      <c r="F9" s="67"/>
      <c r="G9" s="65" t="s">
        <v>70</v>
      </c>
      <c r="H9" s="34" t="s">
        <v>99</v>
      </c>
      <c r="I9" s="43">
        <v>7510</v>
      </c>
      <c r="J9" s="42">
        <v>3091</v>
      </c>
      <c r="K9" s="42">
        <v>4419</v>
      </c>
      <c r="L9" s="41">
        <v>0.41199999999999998</v>
      </c>
      <c r="M9" s="40">
        <v>0.58800000000000008</v>
      </c>
      <c r="N9" s="43">
        <v>4945</v>
      </c>
      <c r="O9" s="42">
        <v>2907</v>
      </c>
      <c r="P9" s="42">
        <v>2038</v>
      </c>
      <c r="Q9" s="41">
        <v>0.58799999999999997</v>
      </c>
      <c r="R9" s="40">
        <v>0.41200000000000003</v>
      </c>
      <c r="S9" s="39">
        <v>2565</v>
      </c>
      <c r="T9" s="38">
        <v>184</v>
      </c>
      <c r="U9" s="38">
        <v>2381</v>
      </c>
      <c r="V9" s="37">
        <v>7.1999999999999995E-2</v>
      </c>
      <c r="W9" s="36">
        <v>0.92800000000000005</v>
      </c>
    </row>
    <row r="10" spans="1:23" x14ac:dyDescent="0.3">
      <c r="A10" s="44" t="s">
        <v>29</v>
      </c>
      <c r="B10" s="69">
        <v>1049025</v>
      </c>
      <c r="C10" s="63">
        <v>1040709</v>
      </c>
      <c r="D10" s="63">
        <v>8316</v>
      </c>
      <c r="E10" s="70">
        <v>7.9273611210409663E-3</v>
      </c>
      <c r="F10" s="67"/>
      <c r="G10" s="65" t="s">
        <v>67</v>
      </c>
      <c r="H10" s="34"/>
      <c r="I10" s="43">
        <v>396099</v>
      </c>
      <c r="J10" s="42">
        <v>389327</v>
      </c>
      <c r="K10" s="42">
        <v>6772</v>
      </c>
      <c r="L10" s="41">
        <v>0.98299999999999998</v>
      </c>
      <c r="M10" s="40">
        <v>1.7000000000000015E-2</v>
      </c>
      <c r="N10" s="43">
        <v>393066</v>
      </c>
      <c r="O10" s="42">
        <v>387912</v>
      </c>
      <c r="P10" s="42">
        <v>5154</v>
      </c>
      <c r="Q10" s="41">
        <v>0.98699999999999999</v>
      </c>
      <c r="R10" s="40">
        <v>1.3000000000000012E-2</v>
      </c>
      <c r="S10" s="39">
        <v>3033</v>
      </c>
      <c r="T10" s="38">
        <v>1415</v>
      </c>
      <c r="U10" s="38">
        <v>1618</v>
      </c>
      <c r="V10" s="37">
        <v>0.46700000000000003</v>
      </c>
      <c r="W10" s="36">
        <v>0.53299999999999992</v>
      </c>
    </row>
    <row r="11" spans="1:23" x14ac:dyDescent="0.3">
      <c r="A11" s="44" t="s">
        <v>57</v>
      </c>
      <c r="B11" s="69">
        <v>28610</v>
      </c>
      <c r="C11" s="63">
        <v>18976</v>
      </c>
      <c r="D11" s="63">
        <v>9634</v>
      </c>
      <c r="E11" s="70">
        <v>0.33673540720027956</v>
      </c>
      <c r="F11" s="67"/>
      <c r="G11" s="65" t="s">
        <v>69</v>
      </c>
      <c r="H11" s="34" t="s">
        <v>99</v>
      </c>
      <c r="I11" s="43">
        <v>10009</v>
      </c>
      <c r="J11" s="42">
        <v>9033</v>
      </c>
      <c r="K11" s="42">
        <v>976</v>
      </c>
      <c r="L11" s="41">
        <v>0.90200000000000002</v>
      </c>
      <c r="M11" s="40">
        <v>9.7999999999999976E-2</v>
      </c>
      <c r="N11" s="43">
        <v>6077</v>
      </c>
      <c r="O11" s="42">
        <v>5906</v>
      </c>
      <c r="P11" s="42">
        <v>171</v>
      </c>
      <c r="Q11" s="41">
        <v>0.97199999999999998</v>
      </c>
      <c r="R11" s="40">
        <v>2.8000000000000025E-2</v>
      </c>
      <c r="S11" s="39">
        <v>3932</v>
      </c>
      <c r="T11" s="38">
        <v>3126</v>
      </c>
      <c r="U11" s="38">
        <v>806</v>
      </c>
      <c r="V11" s="37">
        <v>0.79500000000000004</v>
      </c>
      <c r="W11" s="36">
        <v>0.20499999999999996</v>
      </c>
    </row>
    <row r="12" spans="1:23" x14ac:dyDescent="0.3">
      <c r="A12" s="44" t="s">
        <v>7</v>
      </c>
      <c r="B12" s="69">
        <v>181058</v>
      </c>
      <c r="C12" s="63">
        <v>118231</v>
      </c>
      <c r="D12" s="63">
        <v>62827</v>
      </c>
      <c r="E12" s="70">
        <v>0.34699930409040197</v>
      </c>
      <c r="F12" s="67"/>
      <c r="G12" s="65" t="s">
        <v>67</v>
      </c>
      <c r="H12" s="34" t="s">
        <v>99</v>
      </c>
      <c r="I12" s="43">
        <v>75383</v>
      </c>
      <c r="J12" s="42">
        <v>55667</v>
      </c>
      <c r="K12" s="42">
        <v>19716</v>
      </c>
      <c r="L12" s="41">
        <v>0.73799999999999999</v>
      </c>
      <c r="M12" s="40">
        <v>0.26200000000000001</v>
      </c>
      <c r="N12" s="43">
        <v>48544</v>
      </c>
      <c r="O12" s="42">
        <v>47342</v>
      </c>
      <c r="P12" s="42">
        <v>1202</v>
      </c>
      <c r="Q12" s="41">
        <v>0.97499999999999998</v>
      </c>
      <c r="R12" s="40">
        <v>2.5000000000000022E-2</v>
      </c>
      <c r="S12" s="39">
        <v>26839</v>
      </c>
      <c r="T12" s="38">
        <v>8325</v>
      </c>
      <c r="U12" s="38">
        <v>18514</v>
      </c>
      <c r="V12" s="37">
        <v>0.31</v>
      </c>
      <c r="W12" s="36">
        <v>0.69</v>
      </c>
    </row>
    <row r="13" spans="1:23" x14ac:dyDescent="0.3">
      <c r="A13" s="44" t="s">
        <v>54</v>
      </c>
      <c r="B13" s="69">
        <v>930450</v>
      </c>
      <c r="C13" s="63">
        <v>829913</v>
      </c>
      <c r="D13" s="63">
        <v>100537</v>
      </c>
      <c r="E13" s="70">
        <v>0.10805201784082971</v>
      </c>
      <c r="F13" s="67"/>
      <c r="G13" s="65" t="s">
        <v>67</v>
      </c>
      <c r="H13" s="34"/>
      <c r="I13" s="43">
        <v>314417</v>
      </c>
      <c r="J13" s="42">
        <v>280181</v>
      </c>
      <c r="K13" s="42">
        <v>34236</v>
      </c>
      <c r="L13" s="41">
        <v>0.89100000000000001</v>
      </c>
      <c r="M13" s="40">
        <v>0.10899999999999999</v>
      </c>
      <c r="N13" s="43">
        <v>284848</v>
      </c>
      <c r="O13" s="42">
        <v>272673</v>
      </c>
      <c r="P13" s="42">
        <v>12175</v>
      </c>
      <c r="Q13" s="41">
        <v>0.95699999999999996</v>
      </c>
      <c r="R13" s="40">
        <v>4.3000000000000038E-2</v>
      </c>
      <c r="S13" s="39">
        <v>29569</v>
      </c>
      <c r="T13" s="38">
        <v>7508</v>
      </c>
      <c r="U13" s="38">
        <v>22061</v>
      </c>
      <c r="V13" s="37">
        <v>0.254</v>
      </c>
      <c r="W13" s="36">
        <v>0.746</v>
      </c>
    </row>
    <row r="14" spans="1:23" x14ac:dyDescent="0.3">
      <c r="A14" s="44" t="s">
        <v>41</v>
      </c>
      <c r="B14" s="69">
        <v>28122</v>
      </c>
      <c r="C14" s="63">
        <v>16628</v>
      </c>
      <c r="D14" s="63">
        <v>11494</v>
      </c>
      <c r="E14" s="70">
        <v>0.40871915226513056</v>
      </c>
      <c r="F14" s="67"/>
      <c r="G14" s="65" t="s">
        <v>70</v>
      </c>
      <c r="H14" s="34" t="s">
        <v>99</v>
      </c>
      <c r="I14" s="43">
        <v>10437</v>
      </c>
      <c r="J14" s="42">
        <v>6733</v>
      </c>
      <c r="K14" s="42">
        <v>3704</v>
      </c>
      <c r="L14" s="41">
        <v>0.64500000000000002</v>
      </c>
      <c r="M14" s="40">
        <v>0.35499999999999998</v>
      </c>
      <c r="N14" s="43">
        <v>6314</v>
      </c>
      <c r="O14" s="42">
        <v>5645</v>
      </c>
      <c r="P14" s="42">
        <v>669</v>
      </c>
      <c r="Q14" s="41">
        <v>0.89400000000000002</v>
      </c>
      <c r="R14" s="40">
        <v>0.10599999999999998</v>
      </c>
      <c r="S14" s="39">
        <v>4123</v>
      </c>
      <c r="T14" s="38">
        <v>1088</v>
      </c>
      <c r="U14" s="38">
        <v>3035</v>
      </c>
      <c r="V14" s="37">
        <v>0.26400000000000001</v>
      </c>
      <c r="W14" s="36">
        <v>0.73599999999999999</v>
      </c>
    </row>
    <row r="15" spans="1:23" x14ac:dyDescent="0.3">
      <c r="A15" s="44" t="s">
        <v>19</v>
      </c>
      <c r="B15" s="69">
        <v>134623</v>
      </c>
      <c r="C15" s="63">
        <v>94561</v>
      </c>
      <c r="D15" s="63">
        <v>40062</v>
      </c>
      <c r="E15" s="70">
        <v>0.29758659367270079</v>
      </c>
      <c r="F15" s="67"/>
      <c r="G15" s="65" t="s">
        <v>69</v>
      </c>
      <c r="H15" s="34" t="s">
        <v>99</v>
      </c>
      <c r="I15" s="43">
        <v>56874</v>
      </c>
      <c r="J15" s="42">
        <v>46811</v>
      </c>
      <c r="K15" s="42">
        <v>10063</v>
      </c>
      <c r="L15" s="41">
        <v>0.82299999999999995</v>
      </c>
      <c r="M15" s="40">
        <v>0.17700000000000005</v>
      </c>
      <c r="N15" s="43">
        <v>39742</v>
      </c>
      <c r="O15" s="42">
        <v>38217</v>
      </c>
      <c r="P15" s="42">
        <v>1525</v>
      </c>
      <c r="Q15" s="41">
        <v>0.96199999999999997</v>
      </c>
      <c r="R15" s="40">
        <v>3.8000000000000034E-2</v>
      </c>
      <c r="S15" s="39">
        <v>17132</v>
      </c>
      <c r="T15" s="38">
        <v>8594</v>
      </c>
      <c r="U15" s="38">
        <v>8538</v>
      </c>
      <c r="V15" s="37">
        <v>0.502</v>
      </c>
      <c r="W15" s="36">
        <v>0.498</v>
      </c>
    </row>
    <row r="16" spans="1:23" x14ac:dyDescent="0.3">
      <c r="A16" s="44" t="s">
        <v>35</v>
      </c>
      <c r="B16" s="69">
        <v>174528</v>
      </c>
      <c r="C16" s="63">
        <v>144129</v>
      </c>
      <c r="D16" s="63">
        <v>30399</v>
      </c>
      <c r="E16" s="70">
        <v>0.17417835533553355</v>
      </c>
      <c r="F16" s="67"/>
      <c r="G16" s="65" t="s">
        <v>67</v>
      </c>
      <c r="H16" s="34" t="s">
        <v>99</v>
      </c>
      <c r="I16" s="43">
        <v>50597</v>
      </c>
      <c r="J16" s="42">
        <v>45139</v>
      </c>
      <c r="K16" s="42">
        <v>5458</v>
      </c>
      <c r="L16" s="41">
        <v>0.89200000000000002</v>
      </c>
      <c r="M16" s="40">
        <v>0.10799999999999998</v>
      </c>
      <c r="N16" s="43">
        <v>43094</v>
      </c>
      <c r="O16" s="42">
        <v>41786</v>
      </c>
      <c r="P16" s="42">
        <v>1308</v>
      </c>
      <c r="Q16" s="41">
        <v>0.97</v>
      </c>
      <c r="R16" s="40">
        <v>3.0000000000000027E-2</v>
      </c>
      <c r="S16" s="39">
        <v>7503</v>
      </c>
      <c r="T16" s="38">
        <v>3354</v>
      </c>
      <c r="U16" s="38">
        <v>4149</v>
      </c>
      <c r="V16" s="37">
        <v>0.44700000000000001</v>
      </c>
      <c r="W16" s="36">
        <v>0.55299999999999994</v>
      </c>
    </row>
    <row r="17" spans="1:23" x14ac:dyDescent="0.3">
      <c r="A17" s="44" t="s">
        <v>50</v>
      </c>
      <c r="B17" s="69">
        <v>18546</v>
      </c>
      <c r="C17" s="63">
        <v>9935</v>
      </c>
      <c r="D17" s="63">
        <v>8611</v>
      </c>
      <c r="E17" s="70">
        <v>0.46430497142240912</v>
      </c>
      <c r="F17" s="67"/>
      <c r="G17" s="65" t="s">
        <v>70</v>
      </c>
      <c r="H17" s="34" t="s">
        <v>99</v>
      </c>
      <c r="I17" s="43">
        <v>8200</v>
      </c>
      <c r="J17" s="42">
        <v>6683</v>
      </c>
      <c r="K17" s="42">
        <v>1517</v>
      </c>
      <c r="L17" s="41">
        <v>0.81499999999999995</v>
      </c>
      <c r="M17" s="40">
        <v>0.18500000000000005</v>
      </c>
      <c r="N17" s="43">
        <v>4295</v>
      </c>
      <c r="O17" s="42">
        <v>4158</v>
      </c>
      <c r="P17" s="42">
        <v>137</v>
      </c>
      <c r="Q17" s="41">
        <v>0.96799999999999997</v>
      </c>
      <c r="R17" s="40">
        <v>3.2000000000000028E-2</v>
      </c>
      <c r="S17" s="39">
        <v>3905</v>
      </c>
      <c r="T17" s="38">
        <v>2525</v>
      </c>
      <c r="U17" s="38">
        <v>1380</v>
      </c>
      <c r="V17" s="37">
        <v>0.64700000000000002</v>
      </c>
      <c r="W17" s="36">
        <v>0.35299999999999998</v>
      </c>
    </row>
    <row r="18" spans="1:23" x14ac:dyDescent="0.3">
      <c r="A18" s="44" t="s">
        <v>10</v>
      </c>
      <c r="B18" s="69">
        <v>839631</v>
      </c>
      <c r="C18" s="63">
        <v>753938</v>
      </c>
      <c r="D18" s="63">
        <v>85693</v>
      </c>
      <c r="E18" s="70">
        <v>0.1020603098265786</v>
      </c>
      <c r="F18" s="67"/>
      <c r="G18" s="65" t="s">
        <v>67</v>
      </c>
      <c r="H18" s="34"/>
      <c r="I18" s="43">
        <v>275340</v>
      </c>
      <c r="J18" s="42">
        <v>259302</v>
      </c>
      <c r="K18" s="42">
        <v>16038</v>
      </c>
      <c r="L18" s="41">
        <v>0.94199999999999995</v>
      </c>
      <c r="M18" s="40">
        <v>5.8000000000000052E-2</v>
      </c>
      <c r="N18" s="43">
        <v>247053</v>
      </c>
      <c r="O18" s="42">
        <v>242024</v>
      </c>
      <c r="P18" s="42">
        <v>5029</v>
      </c>
      <c r="Q18" s="41">
        <v>0.98</v>
      </c>
      <c r="R18" s="40">
        <v>2.0000000000000018E-2</v>
      </c>
      <c r="S18" s="39">
        <v>28287</v>
      </c>
      <c r="T18" s="38">
        <v>17278</v>
      </c>
      <c r="U18" s="38">
        <v>11009</v>
      </c>
      <c r="V18" s="37">
        <v>0.61099999999999999</v>
      </c>
      <c r="W18" s="36">
        <v>0.38900000000000001</v>
      </c>
    </row>
    <row r="19" spans="1:23" x14ac:dyDescent="0.3">
      <c r="A19" s="44" t="s">
        <v>34</v>
      </c>
      <c r="B19" s="69">
        <v>152982</v>
      </c>
      <c r="C19" s="63">
        <v>136381</v>
      </c>
      <c r="D19" s="63">
        <v>16601</v>
      </c>
      <c r="E19" s="70">
        <v>0.1085160345661581</v>
      </c>
      <c r="F19" s="67"/>
      <c r="G19" s="65" t="s">
        <v>67</v>
      </c>
      <c r="H19" s="34"/>
      <c r="I19" s="43">
        <v>44561</v>
      </c>
      <c r="J19" s="42">
        <v>38530</v>
      </c>
      <c r="K19" s="42">
        <v>6031</v>
      </c>
      <c r="L19" s="41">
        <v>0.86499999999999999</v>
      </c>
      <c r="M19" s="40">
        <v>0.13500000000000001</v>
      </c>
      <c r="N19" s="43">
        <v>39408</v>
      </c>
      <c r="O19" s="42">
        <v>37221</v>
      </c>
      <c r="P19" s="42">
        <v>2187</v>
      </c>
      <c r="Q19" s="41">
        <v>0.94399999999999995</v>
      </c>
      <c r="R19" s="40">
        <v>5.600000000000005E-2</v>
      </c>
      <c r="S19" s="39">
        <v>5153</v>
      </c>
      <c r="T19" s="38">
        <v>1309</v>
      </c>
      <c r="U19" s="38">
        <v>3844</v>
      </c>
      <c r="V19" s="37">
        <v>0.254</v>
      </c>
      <c r="W19" s="36">
        <v>0.746</v>
      </c>
    </row>
    <row r="20" spans="1:23" x14ac:dyDescent="0.3">
      <c r="A20" s="44" t="s">
        <v>39</v>
      </c>
      <c r="B20" s="69">
        <v>64665</v>
      </c>
      <c r="C20" s="63">
        <v>43257</v>
      </c>
      <c r="D20" s="63">
        <v>21408</v>
      </c>
      <c r="E20" s="70">
        <v>0.33106007886801209</v>
      </c>
      <c r="F20" s="67"/>
      <c r="G20" s="65" t="s">
        <v>69</v>
      </c>
      <c r="H20" s="34" t="s">
        <v>99</v>
      </c>
      <c r="I20" s="43">
        <v>26639</v>
      </c>
      <c r="J20" s="42">
        <v>22315</v>
      </c>
      <c r="K20" s="42">
        <v>4324</v>
      </c>
      <c r="L20" s="41">
        <v>0.83799999999999997</v>
      </c>
      <c r="M20" s="40">
        <v>0.16200000000000003</v>
      </c>
      <c r="N20" s="43">
        <v>17551</v>
      </c>
      <c r="O20" s="42">
        <v>16765</v>
      </c>
      <c r="P20" s="42">
        <v>786</v>
      </c>
      <c r="Q20" s="41">
        <v>0.95499999999999996</v>
      </c>
      <c r="R20" s="40">
        <v>4.500000000000004E-2</v>
      </c>
      <c r="S20" s="39">
        <v>9088</v>
      </c>
      <c r="T20" s="38">
        <v>5550</v>
      </c>
      <c r="U20" s="38">
        <v>3538</v>
      </c>
      <c r="V20" s="37">
        <v>0.61099999999999999</v>
      </c>
      <c r="W20" s="36">
        <v>0.38900000000000001</v>
      </c>
    </row>
    <row r="21" spans="1:23" x14ac:dyDescent="0.3">
      <c r="A21" s="44" t="s">
        <v>42</v>
      </c>
      <c r="B21" s="69">
        <v>34895</v>
      </c>
      <c r="C21" s="63">
        <v>10285</v>
      </c>
      <c r="D21" s="63">
        <v>24610</v>
      </c>
      <c r="E21" s="70">
        <v>0.70525863304198311</v>
      </c>
      <c r="F21" s="67" t="s">
        <v>71</v>
      </c>
      <c r="G21" s="65" t="s">
        <v>69</v>
      </c>
      <c r="H21" s="34" t="s">
        <v>99</v>
      </c>
      <c r="I21" s="43">
        <v>9419</v>
      </c>
      <c r="J21" s="42">
        <v>5746</v>
      </c>
      <c r="K21" s="42">
        <v>3673</v>
      </c>
      <c r="L21" s="41">
        <v>0.61</v>
      </c>
      <c r="M21" s="40">
        <v>0.39</v>
      </c>
      <c r="N21" s="43">
        <v>3624</v>
      </c>
      <c r="O21" s="42">
        <v>3378</v>
      </c>
      <c r="P21" s="42">
        <v>246</v>
      </c>
      <c r="Q21" s="41">
        <v>0.93200000000000005</v>
      </c>
      <c r="R21" s="40">
        <v>6.7999999999999949E-2</v>
      </c>
      <c r="S21" s="39">
        <v>5795</v>
      </c>
      <c r="T21" s="38">
        <v>2368</v>
      </c>
      <c r="U21" s="38">
        <v>3427</v>
      </c>
      <c r="V21" s="37">
        <v>0.40899999999999997</v>
      </c>
      <c r="W21" s="36">
        <v>0.59099999999999997</v>
      </c>
    </row>
    <row r="22" spans="1:23" x14ac:dyDescent="0.3">
      <c r="A22" s="44" t="s">
        <v>0</v>
      </c>
      <c r="B22" s="69">
        <v>9818605</v>
      </c>
      <c r="C22" s="63">
        <v>9759181</v>
      </c>
      <c r="D22" s="63">
        <v>59424</v>
      </c>
      <c r="E22" s="70">
        <v>6.0521835841242213E-3</v>
      </c>
      <c r="F22" s="67"/>
      <c r="G22" s="65" t="s">
        <v>67</v>
      </c>
      <c r="H22" s="34"/>
      <c r="I22" s="43">
        <v>3370663</v>
      </c>
      <c r="J22" s="42">
        <v>3309911</v>
      </c>
      <c r="K22" s="42">
        <v>60752</v>
      </c>
      <c r="L22" s="41">
        <v>0.98199999999999998</v>
      </c>
      <c r="M22" s="40">
        <v>1.8000000000000016E-2</v>
      </c>
      <c r="N22" s="43">
        <v>3349689</v>
      </c>
      <c r="O22" s="42">
        <v>3296708</v>
      </c>
      <c r="P22" s="42">
        <v>52981</v>
      </c>
      <c r="Q22" s="41">
        <v>0.98399999999999999</v>
      </c>
      <c r="R22" s="40">
        <v>1.6000000000000014E-2</v>
      </c>
      <c r="S22" s="39">
        <v>20974</v>
      </c>
      <c r="T22" s="38">
        <v>13203</v>
      </c>
      <c r="U22" s="38">
        <v>7771</v>
      </c>
      <c r="V22" s="37">
        <v>0.629</v>
      </c>
      <c r="W22" s="36">
        <v>0.371</v>
      </c>
    </row>
    <row r="23" spans="1:23" x14ac:dyDescent="0.3">
      <c r="A23" s="44" t="s">
        <v>55</v>
      </c>
      <c r="B23" s="69">
        <v>150865</v>
      </c>
      <c r="C23" s="63">
        <v>101193</v>
      </c>
      <c r="D23" s="63">
        <v>49672</v>
      </c>
      <c r="E23" s="70">
        <v>0.32924800318165248</v>
      </c>
      <c r="F23" s="67"/>
      <c r="G23" s="65" t="s">
        <v>67</v>
      </c>
      <c r="H23" s="34" t="s">
        <v>99</v>
      </c>
      <c r="I23" s="43">
        <v>46123</v>
      </c>
      <c r="J23" s="42">
        <v>34761</v>
      </c>
      <c r="K23" s="42">
        <v>11362</v>
      </c>
      <c r="L23" s="41">
        <v>0.754</v>
      </c>
      <c r="M23" s="40">
        <v>0.246</v>
      </c>
      <c r="N23" s="43">
        <v>29582</v>
      </c>
      <c r="O23" s="42">
        <v>28731</v>
      </c>
      <c r="P23" s="42">
        <v>851</v>
      </c>
      <c r="Q23" s="41">
        <v>0.97099999999999997</v>
      </c>
      <c r="R23" s="40">
        <v>2.9000000000000026E-2</v>
      </c>
      <c r="S23" s="39">
        <v>16541</v>
      </c>
      <c r="T23" s="38">
        <v>6030</v>
      </c>
      <c r="U23" s="38">
        <v>10511</v>
      </c>
      <c r="V23" s="37">
        <v>0.36499999999999999</v>
      </c>
      <c r="W23" s="36">
        <v>0.63500000000000001</v>
      </c>
    </row>
    <row r="24" spans="1:23" x14ac:dyDescent="0.3">
      <c r="A24" s="44" t="s">
        <v>40</v>
      </c>
      <c r="B24" s="69">
        <v>252409</v>
      </c>
      <c r="C24" s="63">
        <v>235952</v>
      </c>
      <c r="D24" s="63">
        <v>16457</v>
      </c>
      <c r="E24" s="70">
        <v>6.5199735350165808E-2</v>
      </c>
      <c r="F24" s="67"/>
      <c r="G24" s="65" t="s">
        <v>67</v>
      </c>
      <c r="H24" s="34"/>
      <c r="I24" s="43">
        <v>104975</v>
      </c>
      <c r="J24" s="42">
        <v>100988</v>
      </c>
      <c r="K24" s="42">
        <v>3987</v>
      </c>
      <c r="L24" s="41">
        <v>0.96199999999999997</v>
      </c>
      <c r="M24" s="40">
        <v>3.8000000000000034E-2</v>
      </c>
      <c r="N24" s="43">
        <v>97593</v>
      </c>
      <c r="O24" s="42">
        <v>96852</v>
      </c>
      <c r="P24" s="42">
        <v>741</v>
      </c>
      <c r="Q24" s="41">
        <v>0.99199999999999999</v>
      </c>
      <c r="R24" s="40">
        <v>8.0000000000000071E-3</v>
      </c>
      <c r="S24" s="39">
        <v>7382</v>
      </c>
      <c r="T24" s="38">
        <v>4136</v>
      </c>
      <c r="U24" s="38">
        <v>3246</v>
      </c>
      <c r="V24" s="37">
        <v>0.56000000000000005</v>
      </c>
      <c r="W24" s="36">
        <v>0.43999999999999995</v>
      </c>
    </row>
    <row r="25" spans="1:23" x14ac:dyDescent="0.3">
      <c r="A25" s="44" t="s">
        <v>31</v>
      </c>
      <c r="B25" s="69">
        <v>18251</v>
      </c>
      <c r="C25" s="63">
        <v>0</v>
      </c>
      <c r="D25" s="63">
        <v>18251</v>
      </c>
      <c r="E25" s="70">
        <v>1</v>
      </c>
      <c r="F25" s="67" t="s">
        <v>72</v>
      </c>
      <c r="G25" s="65" t="s">
        <v>70</v>
      </c>
      <c r="H25" s="34" t="s">
        <v>99</v>
      </c>
      <c r="I25" s="43">
        <v>8156</v>
      </c>
      <c r="J25" s="42">
        <v>1543</v>
      </c>
      <c r="K25" s="42">
        <v>6613</v>
      </c>
      <c r="L25" s="41">
        <v>0.189</v>
      </c>
      <c r="M25" s="40">
        <v>0.81099999999999994</v>
      </c>
      <c r="N25" s="43">
        <v>0</v>
      </c>
      <c r="O25" s="42">
        <v>0</v>
      </c>
      <c r="P25" s="42">
        <v>0</v>
      </c>
      <c r="Q25" s="41">
        <v>0</v>
      </c>
      <c r="R25" s="40">
        <v>0</v>
      </c>
      <c r="S25" s="39">
        <v>8156</v>
      </c>
      <c r="T25" s="38">
        <v>1543</v>
      </c>
      <c r="U25" s="38">
        <v>6613</v>
      </c>
      <c r="V25" s="37">
        <v>0.189</v>
      </c>
      <c r="W25" s="36">
        <v>0.81099999999999994</v>
      </c>
    </row>
    <row r="26" spans="1:23" x14ac:dyDescent="0.3">
      <c r="A26" s="44" t="s">
        <v>20</v>
      </c>
      <c r="B26" s="69">
        <v>87841</v>
      </c>
      <c r="C26" s="63">
        <v>48110</v>
      </c>
      <c r="D26" s="63">
        <v>39731</v>
      </c>
      <c r="E26" s="70">
        <v>0.45230587083480378</v>
      </c>
      <c r="F26" s="67"/>
      <c r="G26" s="65" t="s">
        <v>69</v>
      </c>
      <c r="H26" s="34" t="s">
        <v>99</v>
      </c>
      <c r="I26" s="43">
        <v>35552</v>
      </c>
      <c r="J26" s="42">
        <v>25879</v>
      </c>
      <c r="K26" s="42">
        <v>9673</v>
      </c>
      <c r="L26" s="41">
        <v>0.72799999999999998</v>
      </c>
      <c r="M26" s="40">
        <v>0.27200000000000002</v>
      </c>
      <c r="N26" s="43">
        <v>18553</v>
      </c>
      <c r="O26" s="42">
        <v>17490</v>
      </c>
      <c r="P26" s="42">
        <v>1063</v>
      </c>
      <c r="Q26" s="41">
        <v>0.94299999999999995</v>
      </c>
      <c r="R26" s="40">
        <v>5.7000000000000051E-2</v>
      </c>
      <c r="S26" s="39">
        <v>16999</v>
      </c>
      <c r="T26" s="38">
        <v>8388</v>
      </c>
      <c r="U26" s="38">
        <v>8611</v>
      </c>
      <c r="V26" s="37">
        <v>0.49299999999999999</v>
      </c>
      <c r="W26" s="36">
        <v>0.50700000000000001</v>
      </c>
    </row>
    <row r="27" spans="1:23" x14ac:dyDescent="0.3">
      <c r="A27" s="44" t="s">
        <v>13</v>
      </c>
      <c r="B27" s="69">
        <v>255793</v>
      </c>
      <c r="C27" s="63">
        <v>219283</v>
      </c>
      <c r="D27" s="63">
        <v>36510</v>
      </c>
      <c r="E27" s="70">
        <v>0.14273260018843362</v>
      </c>
      <c r="F27" s="67"/>
      <c r="G27" s="65" t="s">
        <v>67</v>
      </c>
      <c r="H27" s="34" t="s">
        <v>99</v>
      </c>
      <c r="I27" s="43">
        <v>81710</v>
      </c>
      <c r="J27" s="42">
        <v>68139</v>
      </c>
      <c r="K27" s="42">
        <v>13571</v>
      </c>
      <c r="L27" s="41">
        <v>0.83399999999999996</v>
      </c>
      <c r="M27" s="40">
        <v>0.16600000000000004</v>
      </c>
      <c r="N27" s="43">
        <v>70219</v>
      </c>
      <c r="O27" s="42">
        <v>65811</v>
      </c>
      <c r="P27" s="42">
        <v>4408</v>
      </c>
      <c r="Q27" s="41">
        <v>0.93700000000000006</v>
      </c>
      <c r="R27" s="40">
        <v>6.2999999999999945E-2</v>
      </c>
      <c r="S27" s="39">
        <v>11491</v>
      </c>
      <c r="T27" s="38">
        <v>2328</v>
      </c>
      <c r="U27" s="38">
        <v>9163</v>
      </c>
      <c r="V27" s="37">
        <v>0.20300000000000001</v>
      </c>
      <c r="W27" s="36">
        <v>0.79699999999999993</v>
      </c>
    </row>
    <row r="28" spans="1:23" x14ac:dyDescent="0.3">
      <c r="A28" s="44" t="s">
        <v>43</v>
      </c>
      <c r="B28" s="69">
        <v>9686</v>
      </c>
      <c r="C28" s="63">
        <v>2910</v>
      </c>
      <c r="D28" s="63">
        <v>6776</v>
      </c>
      <c r="E28" s="70">
        <v>0.69956638447243447</v>
      </c>
      <c r="F28" s="67" t="s">
        <v>71</v>
      </c>
      <c r="G28" s="65" t="s">
        <v>70</v>
      </c>
      <c r="H28" s="34" t="s">
        <v>99</v>
      </c>
      <c r="I28" s="43">
        <v>3820</v>
      </c>
      <c r="J28" s="42">
        <v>327</v>
      </c>
      <c r="K28" s="42">
        <v>3493</v>
      </c>
      <c r="L28" s="41">
        <v>8.5999999999999993E-2</v>
      </c>
      <c r="M28" s="40">
        <v>0.91400000000000003</v>
      </c>
      <c r="N28" s="43">
        <v>1177</v>
      </c>
      <c r="O28" s="42">
        <v>32</v>
      </c>
      <c r="P28" s="42">
        <v>1145</v>
      </c>
      <c r="Q28" s="41">
        <v>2.7E-2</v>
      </c>
      <c r="R28" s="40">
        <v>0.97299999999999998</v>
      </c>
      <c r="S28" s="39">
        <v>2643</v>
      </c>
      <c r="T28" s="38">
        <v>295</v>
      </c>
      <c r="U28" s="38">
        <v>2348</v>
      </c>
      <c r="V28" s="37">
        <v>0.112</v>
      </c>
      <c r="W28" s="36">
        <v>0.88800000000000001</v>
      </c>
    </row>
    <row r="29" spans="1:23" x14ac:dyDescent="0.3">
      <c r="A29" s="44" t="s">
        <v>52</v>
      </c>
      <c r="B29" s="69">
        <v>14202</v>
      </c>
      <c r="C29" s="63">
        <v>7693</v>
      </c>
      <c r="D29" s="63">
        <v>6509</v>
      </c>
      <c r="E29" s="70">
        <v>0.45831573017884802</v>
      </c>
      <c r="F29" s="67"/>
      <c r="G29" s="65" t="s">
        <v>70</v>
      </c>
      <c r="H29" s="34" t="s">
        <v>99</v>
      </c>
      <c r="I29" s="43">
        <v>5585</v>
      </c>
      <c r="J29" s="42">
        <v>4552</v>
      </c>
      <c r="K29" s="42">
        <v>1033</v>
      </c>
      <c r="L29" s="41">
        <v>0.81499999999999995</v>
      </c>
      <c r="M29" s="40">
        <v>0.18500000000000005</v>
      </c>
      <c r="N29" s="43">
        <v>2956</v>
      </c>
      <c r="O29" s="42">
        <v>2722</v>
      </c>
      <c r="P29" s="42">
        <v>234</v>
      </c>
      <c r="Q29" s="41">
        <v>0.92100000000000004</v>
      </c>
      <c r="R29" s="40">
        <v>7.8999999999999959E-2</v>
      </c>
      <c r="S29" s="39">
        <v>2629</v>
      </c>
      <c r="T29" s="38">
        <v>1830</v>
      </c>
      <c r="U29" s="38">
        <v>799</v>
      </c>
      <c r="V29" s="37">
        <v>0.69599999999999995</v>
      </c>
      <c r="W29" s="36">
        <v>0.30400000000000005</v>
      </c>
    </row>
    <row r="30" spans="1:23" x14ac:dyDescent="0.3">
      <c r="A30" s="44" t="s">
        <v>26</v>
      </c>
      <c r="B30" s="69">
        <v>415057</v>
      </c>
      <c r="C30" s="63">
        <v>374315</v>
      </c>
      <c r="D30" s="63">
        <v>40742</v>
      </c>
      <c r="E30" s="70">
        <v>9.816001175742127E-2</v>
      </c>
      <c r="F30" s="67"/>
      <c r="G30" s="65" t="s">
        <v>67</v>
      </c>
      <c r="H30" s="34" t="s">
        <v>99</v>
      </c>
      <c r="I30" s="43">
        <v>127010</v>
      </c>
      <c r="J30" s="42">
        <v>119526</v>
      </c>
      <c r="K30" s="42">
        <v>7484</v>
      </c>
      <c r="L30" s="41">
        <v>0.94099999999999995</v>
      </c>
      <c r="M30" s="40">
        <v>5.9000000000000052E-2</v>
      </c>
      <c r="N30" s="43">
        <v>112391</v>
      </c>
      <c r="O30" s="42">
        <v>108960</v>
      </c>
      <c r="P30" s="42">
        <v>3431</v>
      </c>
      <c r="Q30" s="41">
        <v>0.96899999999999997</v>
      </c>
      <c r="R30" s="40">
        <v>3.1000000000000028E-2</v>
      </c>
      <c r="S30" s="39">
        <v>14619</v>
      </c>
      <c r="T30" s="38">
        <v>10566</v>
      </c>
      <c r="U30" s="38">
        <v>4053</v>
      </c>
      <c r="V30" s="37">
        <v>0.72299999999999998</v>
      </c>
      <c r="W30" s="36">
        <v>0.27700000000000002</v>
      </c>
    </row>
    <row r="31" spans="1:23" x14ac:dyDescent="0.3">
      <c r="A31" s="44" t="s">
        <v>44</v>
      </c>
      <c r="B31" s="69">
        <v>136484</v>
      </c>
      <c r="C31" s="63">
        <v>118194</v>
      </c>
      <c r="D31" s="63">
        <v>18290</v>
      </c>
      <c r="E31" s="70">
        <v>0.13400838193487882</v>
      </c>
      <c r="F31" s="67"/>
      <c r="G31" s="65" t="s">
        <v>67</v>
      </c>
      <c r="H31" s="34" t="s">
        <v>99</v>
      </c>
      <c r="I31" s="43">
        <v>49085</v>
      </c>
      <c r="J31" s="42">
        <v>45607</v>
      </c>
      <c r="K31" s="42">
        <v>3478</v>
      </c>
      <c r="L31" s="41">
        <v>0.92900000000000005</v>
      </c>
      <c r="M31" s="40">
        <v>7.0999999999999952E-2</v>
      </c>
      <c r="N31" s="43">
        <v>42441</v>
      </c>
      <c r="O31" s="42">
        <v>41362</v>
      </c>
      <c r="P31" s="42">
        <v>1079</v>
      </c>
      <c r="Q31" s="41">
        <v>0.97499999999999998</v>
      </c>
      <c r="R31" s="40">
        <v>2.5000000000000022E-2</v>
      </c>
      <c r="S31" s="39">
        <v>6644</v>
      </c>
      <c r="T31" s="38">
        <v>4244</v>
      </c>
      <c r="U31" s="38">
        <v>2400</v>
      </c>
      <c r="V31" s="37">
        <v>0.63900000000000001</v>
      </c>
      <c r="W31" s="36">
        <v>0.36099999999999999</v>
      </c>
    </row>
    <row r="32" spans="1:23" x14ac:dyDescent="0.3">
      <c r="A32" s="44" t="s">
        <v>14</v>
      </c>
      <c r="B32" s="69">
        <v>98764</v>
      </c>
      <c r="C32" s="63">
        <v>57150</v>
      </c>
      <c r="D32" s="63">
        <v>41614</v>
      </c>
      <c r="E32" s="70">
        <v>0.42134785954396337</v>
      </c>
      <c r="F32" s="67"/>
      <c r="G32" s="65" t="s">
        <v>69</v>
      </c>
      <c r="H32" s="34" t="s">
        <v>99</v>
      </c>
      <c r="I32" s="43">
        <v>42746</v>
      </c>
      <c r="J32" s="42">
        <v>29855</v>
      </c>
      <c r="K32" s="42">
        <v>12891</v>
      </c>
      <c r="L32" s="41">
        <v>0.69799999999999995</v>
      </c>
      <c r="M32" s="40">
        <v>0.30200000000000005</v>
      </c>
      <c r="N32" s="43">
        <v>25110</v>
      </c>
      <c r="O32" s="42">
        <v>23112</v>
      </c>
      <c r="P32" s="42">
        <v>1998</v>
      </c>
      <c r="Q32" s="41">
        <v>0.92</v>
      </c>
      <c r="R32" s="40">
        <v>7.999999999999996E-2</v>
      </c>
      <c r="S32" s="39">
        <v>17636</v>
      </c>
      <c r="T32" s="38">
        <v>6743</v>
      </c>
      <c r="U32" s="38">
        <v>10893</v>
      </c>
      <c r="V32" s="37">
        <v>0.38200000000000001</v>
      </c>
      <c r="W32" s="36">
        <v>0.61799999999999999</v>
      </c>
    </row>
    <row r="33" spans="1:23" x14ac:dyDescent="0.3">
      <c r="A33" s="44" t="s">
        <v>1</v>
      </c>
      <c r="B33" s="69">
        <v>3010232</v>
      </c>
      <c r="C33" s="63">
        <v>3005917</v>
      </c>
      <c r="D33" s="63">
        <v>4315</v>
      </c>
      <c r="E33" s="70">
        <v>1.4334443325298516E-3</v>
      </c>
      <c r="F33" s="67"/>
      <c r="G33" s="65" t="s">
        <v>67</v>
      </c>
      <c r="H33" s="34"/>
      <c r="I33" s="43">
        <v>1053731</v>
      </c>
      <c r="J33" s="42">
        <v>1000692</v>
      </c>
      <c r="K33" s="42">
        <v>53039</v>
      </c>
      <c r="L33" s="41">
        <v>0.95</v>
      </c>
      <c r="M33" s="40">
        <v>5.0000000000000044E-2</v>
      </c>
      <c r="N33" s="43">
        <v>1051978</v>
      </c>
      <c r="O33" s="42">
        <v>999084</v>
      </c>
      <c r="P33" s="42">
        <v>52894</v>
      </c>
      <c r="Q33" s="41">
        <v>0.95</v>
      </c>
      <c r="R33" s="40">
        <v>5.0000000000000044E-2</v>
      </c>
      <c r="S33" s="39">
        <v>1753</v>
      </c>
      <c r="T33" s="38">
        <v>1608</v>
      </c>
      <c r="U33" s="38">
        <v>145</v>
      </c>
      <c r="V33" s="37">
        <v>0.91700000000000004</v>
      </c>
      <c r="W33" s="36">
        <v>8.2999999999999963E-2</v>
      </c>
    </row>
    <row r="34" spans="1:23" x14ac:dyDescent="0.3">
      <c r="A34" s="44" t="s">
        <v>11</v>
      </c>
      <c r="B34" s="69">
        <v>348432</v>
      </c>
      <c r="C34" s="63">
        <v>300393</v>
      </c>
      <c r="D34" s="63">
        <v>48039</v>
      </c>
      <c r="E34" s="70">
        <v>0.13787195205951233</v>
      </c>
      <c r="F34" s="67"/>
      <c r="G34" s="65" t="s">
        <v>67</v>
      </c>
      <c r="H34" s="34" t="s">
        <v>99</v>
      </c>
      <c r="I34" s="43">
        <v>148860</v>
      </c>
      <c r="J34" s="42">
        <v>133463</v>
      </c>
      <c r="K34" s="42">
        <v>15397</v>
      </c>
      <c r="L34" s="41">
        <v>0.89700000000000002</v>
      </c>
      <c r="M34" s="40">
        <v>0.10299999999999998</v>
      </c>
      <c r="N34" s="43">
        <v>129220</v>
      </c>
      <c r="O34" s="42">
        <v>123269</v>
      </c>
      <c r="P34" s="42">
        <v>5951</v>
      </c>
      <c r="Q34" s="41">
        <v>0.95399999999999996</v>
      </c>
      <c r="R34" s="40">
        <v>4.6000000000000041E-2</v>
      </c>
      <c r="S34" s="39">
        <v>19640</v>
      </c>
      <c r="T34" s="38">
        <v>10194</v>
      </c>
      <c r="U34" s="38">
        <v>9446</v>
      </c>
      <c r="V34" s="37">
        <v>0.51900000000000002</v>
      </c>
      <c r="W34" s="36">
        <v>0.48099999999999998</v>
      </c>
    </row>
    <row r="35" spans="1:23" x14ac:dyDescent="0.3">
      <c r="A35" s="44" t="s">
        <v>28</v>
      </c>
      <c r="B35" s="69">
        <v>20007</v>
      </c>
      <c r="C35" s="63">
        <v>5197</v>
      </c>
      <c r="D35" s="63">
        <v>14810</v>
      </c>
      <c r="E35" s="70">
        <v>0.74024091567951222</v>
      </c>
      <c r="F35" s="67" t="s">
        <v>71</v>
      </c>
      <c r="G35" s="65" t="s">
        <v>70</v>
      </c>
      <c r="H35" s="34" t="s">
        <v>99</v>
      </c>
      <c r="I35" s="43">
        <v>8496</v>
      </c>
      <c r="J35" s="42">
        <v>1617</v>
      </c>
      <c r="K35" s="42">
        <v>6879</v>
      </c>
      <c r="L35" s="41">
        <v>0.19</v>
      </c>
      <c r="M35" s="40">
        <v>0.81</v>
      </c>
      <c r="N35" s="43">
        <v>2106</v>
      </c>
      <c r="O35" s="42">
        <v>338</v>
      </c>
      <c r="P35" s="42">
        <v>1768</v>
      </c>
      <c r="Q35" s="41">
        <v>0.16</v>
      </c>
      <c r="R35" s="40">
        <v>0.84</v>
      </c>
      <c r="S35" s="39">
        <v>6390</v>
      </c>
      <c r="T35" s="38">
        <v>1279</v>
      </c>
      <c r="U35" s="38">
        <v>5111</v>
      </c>
      <c r="V35" s="37">
        <v>0.2</v>
      </c>
      <c r="W35" s="36">
        <v>0.8</v>
      </c>
    </row>
    <row r="36" spans="1:23" x14ac:dyDescent="0.3">
      <c r="A36" s="44" t="s">
        <v>4</v>
      </c>
      <c r="B36" s="69">
        <v>2189641</v>
      </c>
      <c r="C36" s="63">
        <v>2088429</v>
      </c>
      <c r="D36" s="63">
        <v>101212</v>
      </c>
      <c r="E36" s="70">
        <v>4.6223102325906401E-2</v>
      </c>
      <c r="F36" s="67"/>
      <c r="G36" s="65" t="s">
        <v>67</v>
      </c>
      <c r="H36" s="34"/>
      <c r="I36" s="43">
        <v>746160</v>
      </c>
      <c r="J36" s="42">
        <v>718340</v>
      </c>
      <c r="K36" s="42">
        <v>27820</v>
      </c>
      <c r="L36" s="41">
        <v>0.96299999999999997</v>
      </c>
      <c r="M36" s="40">
        <v>3.7000000000000033E-2</v>
      </c>
      <c r="N36" s="43">
        <v>711037</v>
      </c>
      <c r="O36" s="42">
        <v>693084</v>
      </c>
      <c r="P36" s="42">
        <v>17953</v>
      </c>
      <c r="Q36" s="41">
        <v>0.97499999999999998</v>
      </c>
      <c r="R36" s="40">
        <v>2.5000000000000022E-2</v>
      </c>
      <c r="S36" s="39">
        <v>35123</v>
      </c>
      <c r="T36" s="38">
        <v>25256</v>
      </c>
      <c r="U36" s="38">
        <v>9867</v>
      </c>
      <c r="V36" s="37">
        <v>0.71899999999999997</v>
      </c>
      <c r="W36" s="36">
        <v>0.28100000000000003</v>
      </c>
    </row>
    <row r="37" spans="1:23" x14ac:dyDescent="0.3">
      <c r="A37" s="44" t="s">
        <v>6</v>
      </c>
      <c r="B37" s="69">
        <v>1418788</v>
      </c>
      <c r="C37" s="63">
        <v>1389531</v>
      </c>
      <c r="D37" s="63">
        <v>29257</v>
      </c>
      <c r="E37" s="70">
        <v>2.0621121689780295E-2</v>
      </c>
      <c r="F37" s="67"/>
      <c r="G37" s="65" t="s">
        <v>67</v>
      </c>
      <c r="H37" s="34"/>
      <c r="I37" s="43">
        <v>548097</v>
      </c>
      <c r="J37" s="42">
        <v>527545</v>
      </c>
      <c r="K37" s="42">
        <v>20552</v>
      </c>
      <c r="L37" s="41">
        <v>0.96299999999999997</v>
      </c>
      <c r="M37" s="40">
        <v>3.7000000000000033E-2</v>
      </c>
      <c r="N37" s="43">
        <v>537817</v>
      </c>
      <c r="O37" s="42">
        <v>523824</v>
      </c>
      <c r="P37" s="42">
        <v>13993</v>
      </c>
      <c r="Q37" s="41">
        <v>0.97399999999999998</v>
      </c>
      <c r="R37" s="40">
        <v>2.6000000000000023E-2</v>
      </c>
      <c r="S37" s="39">
        <v>10281</v>
      </c>
      <c r="T37" s="38">
        <v>3722</v>
      </c>
      <c r="U37" s="38">
        <v>6559</v>
      </c>
      <c r="V37" s="37">
        <v>0.36199999999999999</v>
      </c>
      <c r="W37" s="36">
        <v>0.63800000000000001</v>
      </c>
    </row>
    <row r="38" spans="1:23" x14ac:dyDescent="0.3">
      <c r="A38" s="44" t="s">
        <v>53</v>
      </c>
      <c r="B38" s="69">
        <v>55269</v>
      </c>
      <c r="C38" s="63">
        <v>42002</v>
      </c>
      <c r="D38" s="63">
        <v>13267</v>
      </c>
      <c r="E38" s="70">
        <v>0.24004414771390833</v>
      </c>
      <c r="F38" s="67"/>
      <c r="G38" s="65" t="s">
        <v>67</v>
      </c>
      <c r="H38" s="34" t="s">
        <v>99</v>
      </c>
      <c r="I38" s="43">
        <v>19022</v>
      </c>
      <c r="J38" s="42">
        <v>18019</v>
      </c>
      <c r="K38" s="42">
        <v>1003</v>
      </c>
      <c r="L38" s="41">
        <v>0.94699999999999995</v>
      </c>
      <c r="M38" s="40">
        <v>5.3000000000000047E-2</v>
      </c>
      <c r="N38" s="43">
        <v>14141</v>
      </c>
      <c r="O38" s="42">
        <v>13988</v>
      </c>
      <c r="P38" s="42">
        <v>153</v>
      </c>
      <c r="Q38" s="41">
        <v>0.98899999999999999</v>
      </c>
      <c r="R38" s="40">
        <v>1.100000000000001E-2</v>
      </c>
      <c r="S38" s="39">
        <v>4881</v>
      </c>
      <c r="T38" s="38">
        <v>4030</v>
      </c>
      <c r="U38" s="38">
        <v>851</v>
      </c>
      <c r="V38" s="37">
        <v>0.82599999999999996</v>
      </c>
      <c r="W38" s="36">
        <v>0.17400000000000004</v>
      </c>
    </row>
    <row r="39" spans="1:23" x14ac:dyDescent="0.3">
      <c r="A39" s="44" t="s">
        <v>3</v>
      </c>
      <c r="B39" s="69">
        <v>2035210</v>
      </c>
      <c r="C39" s="63">
        <v>1938853</v>
      </c>
      <c r="D39" s="63">
        <v>96357</v>
      </c>
      <c r="E39" s="70">
        <v>4.7344991425946219E-2</v>
      </c>
      <c r="F39" s="67"/>
      <c r="G39" s="65" t="s">
        <v>67</v>
      </c>
      <c r="H39" s="34"/>
      <c r="I39" s="43">
        <v>646226</v>
      </c>
      <c r="J39" s="42">
        <v>612891</v>
      </c>
      <c r="K39" s="42">
        <v>33335</v>
      </c>
      <c r="L39" s="41">
        <v>0.94799999999999995</v>
      </c>
      <c r="M39" s="40">
        <v>5.2000000000000046E-2</v>
      </c>
      <c r="N39" s="43">
        <v>608312</v>
      </c>
      <c r="O39" s="42">
        <v>594195</v>
      </c>
      <c r="P39" s="42">
        <v>14117</v>
      </c>
      <c r="Q39" s="41">
        <v>0.97699999999999998</v>
      </c>
      <c r="R39" s="40">
        <v>2.300000000000002E-2</v>
      </c>
      <c r="S39" s="39">
        <v>37914</v>
      </c>
      <c r="T39" s="38">
        <v>18697</v>
      </c>
      <c r="U39" s="38">
        <v>19217</v>
      </c>
      <c r="V39" s="37">
        <v>0.49299999999999999</v>
      </c>
      <c r="W39" s="36">
        <v>0.50700000000000001</v>
      </c>
    </row>
    <row r="40" spans="1:23" x14ac:dyDescent="0.3">
      <c r="A40" s="44" t="s">
        <v>2</v>
      </c>
      <c r="B40" s="69">
        <v>3095313</v>
      </c>
      <c r="C40" s="63">
        <v>2993259</v>
      </c>
      <c r="D40" s="63">
        <v>102054</v>
      </c>
      <c r="E40" s="70">
        <v>3.2970494421727302E-2</v>
      </c>
      <c r="F40" s="67"/>
      <c r="G40" s="65" t="s">
        <v>67</v>
      </c>
      <c r="H40" s="34"/>
      <c r="I40" s="43">
        <v>1159439</v>
      </c>
      <c r="J40" s="42">
        <v>1112928</v>
      </c>
      <c r="K40" s="42">
        <v>46511</v>
      </c>
      <c r="L40" s="41">
        <v>0.96</v>
      </c>
      <c r="M40" s="40">
        <v>4.0000000000000036E-2</v>
      </c>
      <c r="N40" s="43">
        <v>1123335</v>
      </c>
      <c r="O40" s="42">
        <v>1091888</v>
      </c>
      <c r="P40" s="42">
        <v>31447</v>
      </c>
      <c r="Q40" s="41">
        <v>0.97199999999999998</v>
      </c>
      <c r="R40" s="40">
        <v>2.8000000000000025E-2</v>
      </c>
      <c r="S40" s="39">
        <v>36104</v>
      </c>
      <c r="T40" s="38">
        <v>21040</v>
      </c>
      <c r="U40" s="38">
        <v>15064</v>
      </c>
      <c r="V40" s="37">
        <v>0.58299999999999996</v>
      </c>
      <c r="W40" s="36">
        <v>0.41700000000000004</v>
      </c>
    </row>
    <row r="41" spans="1:23" x14ac:dyDescent="0.3">
      <c r="A41" s="44" t="s">
        <v>46</v>
      </c>
      <c r="B41" s="69">
        <v>805235</v>
      </c>
      <c r="C41" s="63">
        <v>805235</v>
      </c>
      <c r="D41" s="63">
        <v>0</v>
      </c>
      <c r="E41" s="70">
        <v>0</v>
      </c>
      <c r="F41" s="67"/>
      <c r="G41" s="65" t="s">
        <v>67</v>
      </c>
      <c r="H41" s="34"/>
      <c r="I41" s="43">
        <v>373404</v>
      </c>
      <c r="J41" s="42">
        <v>370116</v>
      </c>
      <c r="K41" s="42">
        <v>3288</v>
      </c>
      <c r="L41" s="41">
        <v>0.99099999999999999</v>
      </c>
      <c r="M41" s="40">
        <v>9.000000000000008E-3</v>
      </c>
      <c r="N41" s="43">
        <v>373404</v>
      </c>
      <c r="O41" s="42">
        <v>370116</v>
      </c>
      <c r="P41" s="42">
        <v>3288</v>
      </c>
      <c r="Q41" s="41">
        <v>0.99099999999999999</v>
      </c>
      <c r="R41" s="40">
        <v>9.000000000000008E-3</v>
      </c>
      <c r="S41" s="39">
        <v>0</v>
      </c>
      <c r="T41" s="38">
        <v>0</v>
      </c>
      <c r="U41" s="38">
        <v>0</v>
      </c>
      <c r="V41" s="37">
        <v>0</v>
      </c>
      <c r="W41" s="36">
        <v>0</v>
      </c>
    </row>
    <row r="42" spans="1:23" x14ac:dyDescent="0.3">
      <c r="A42" s="44" t="s">
        <v>12</v>
      </c>
      <c r="B42" s="69">
        <v>685306</v>
      </c>
      <c r="C42" s="63">
        <v>627241</v>
      </c>
      <c r="D42" s="63">
        <v>58065</v>
      </c>
      <c r="E42" s="70">
        <v>8.4728573804986385E-2</v>
      </c>
      <c r="F42" s="67"/>
      <c r="G42" s="65" t="s">
        <v>67</v>
      </c>
      <c r="H42" s="34"/>
      <c r="I42" s="43">
        <v>234766</v>
      </c>
      <c r="J42" s="42">
        <v>219870</v>
      </c>
      <c r="K42" s="42">
        <v>14896</v>
      </c>
      <c r="L42" s="41">
        <v>0.93700000000000006</v>
      </c>
      <c r="M42" s="40">
        <v>6.2999999999999945E-2</v>
      </c>
      <c r="N42" s="43">
        <v>214746</v>
      </c>
      <c r="O42" s="42">
        <v>210047</v>
      </c>
      <c r="P42" s="42">
        <v>4699</v>
      </c>
      <c r="Q42" s="41">
        <v>0.97799999999999998</v>
      </c>
      <c r="R42" s="40">
        <v>2.200000000000002E-2</v>
      </c>
      <c r="S42" s="39">
        <v>20020</v>
      </c>
      <c r="T42" s="38">
        <v>9823</v>
      </c>
      <c r="U42" s="38">
        <v>10197</v>
      </c>
      <c r="V42" s="37">
        <v>0.49099999999999999</v>
      </c>
      <c r="W42" s="36">
        <v>0.50900000000000001</v>
      </c>
    </row>
    <row r="43" spans="1:23" x14ac:dyDescent="0.3">
      <c r="A43" s="44" t="s">
        <v>18</v>
      </c>
      <c r="B43" s="69">
        <v>269637</v>
      </c>
      <c r="C43" s="63">
        <v>224887</v>
      </c>
      <c r="D43" s="63">
        <v>44750</v>
      </c>
      <c r="E43" s="70">
        <v>0.16596386994366502</v>
      </c>
      <c r="F43" s="67"/>
      <c r="G43" s="65" t="s">
        <v>67</v>
      </c>
      <c r="H43" s="34" t="s">
        <v>99</v>
      </c>
      <c r="I43" s="43">
        <v>108803</v>
      </c>
      <c r="J43" s="42">
        <v>98228</v>
      </c>
      <c r="K43" s="42">
        <v>10575</v>
      </c>
      <c r="L43" s="41">
        <v>0.90300000000000002</v>
      </c>
      <c r="M43" s="40">
        <v>9.6999999999999975E-2</v>
      </c>
      <c r="N43" s="43">
        <v>90971</v>
      </c>
      <c r="O43" s="42">
        <v>89215</v>
      </c>
      <c r="P43" s="42">
        <v>1756</v>
      </c>
      <c r="Q43" s="41">
        <v>0.98099999999999998</v>
      </c>
      <c r="R43" s="40">
        <v>1.9000000000000017E-2</v>
      </c>
      <c r="S43" s="39">
        <v>17832</v>
      </c>
      <c r="T43" s="38">
        <v>9014</v>
      </c>
      <c r="U43" s="38">
        <v>8818</v>
      </c>
      <c r="V43" s="37">
        <v>0.505</v>
      </c>
      <c r="W43" s="36">
        <v>0.495</v>
      </c>
    </row>
    <row r="44" spans="1:23" x14ac:dyDescent="0.3">
      <c r="A44" s="44" t="s">
        <v>45</v>
      </c>
      <c r="B44" s="69">
        <v>718451</v>
      </c>
      <c r="C44" s="63">
        <v>704865</v>
      </c>
      <c r="D44" s="63">
        <v>13586</v>
      </c>
      <c r="E44" s="70">
        <v>1.8910127482597978E-2</v>
      </c>
      <c r="F44" s="67"/>
      <c r="G44" s="65" t="s">
        <v>67</v>
      </c>
      <c r="H44" s="34"/>
      <c r="I44" s="43">
        <v>265689</v>
      </c>
      <c r="J44" s="42">
        <v>262382</v>
      </c>
      <c r="K44" s="42">
        <v>3307</v>
      </c>
      <c r="L44" s="41">
        <v>0.98799999999999999</v>
      </c>
      <c r="M44" s="40">
        <v>1.2000000000000011E-2</v>
      </c>
      <c r="N44" s="43">
        <v>260225</v>
      </c>
      <c r="O44" s="42">
        <v>257687</v>
      </c>
      <c r="P44" s="42">
        <v>2538</v>
      </c>
      <c r="Q44" s="41">
        <v>0.99</v>
      </c>
      <c r="R44" s="40">
        <v>1.0000000000000009E-2</v>
      </c>
      <c r="S44" s="39">
        <v>5464</v>
      </c>
      <c r="T44" s="38">
        <v>4695</v>
      </c>
      <c r="U44" s="38">
        <v>769</v>
      </c>
      <c r="V44" s="37">
        <v>0.85899999999999999</v>
      </c>
      <c r="W44" s="36">
        <v>0.14100000000000001</v>
      </c>
    </row>
    <row r="45" spans="1:23" x14ac:dyDescent="0.3">
      <c r="A45" s="44" t="s">
        <v>30</v>
      </c>
      <c r="B45" s="69">
        <v>423895</v>
      </c>
      <c r="C45" s="63">
        <v>402626</v>
      </c>
      <c r="D45" s="63">
        <v>21269</v>
      </c>
      <c r="E45" s="70">
        <v>5.0175161301737464E-2</v>
      </c>
      <c r="F45" s="67"/>
      <c r="G45" s="65" t="s">
        <v>67</v>
      </c>
      <c r="H45" s="34"/>
      <c r="I45" s="43">
        <v>150976</v>
      </c>
      <c r="J45" s="42">
        <v>144349</v>
      </c>
      <c r="K45" s="42">
        <v>6627</v>
      </c>
      <c r="L45" s="41">
        <v>0.95599999999999996</v>
      </c>
      <c r="M45" s="40">
        <v>4.4000000000000039E-2</v>
      </c>
      <c r="N45" s="43">
        <v>142575</v>
      </c>
      <c r="O45" s="42">
        <v>139421</v>
      </c>
      <c r="P45" s="42">
        <v>3154</v>
      </c>
      <c r="Q45" s="41">
        <v>0.97799999999999998</v>
      </c>
      <c r="R45" s="40">
        <v>2.200000000000002E-2</v>
      </c>
      <c r="S45" s="39">
        <v>8401</v>
      </c>
      <c r="T45" s="38">
        <v>4928</v>
      </c>
      <c r="U45" s="38">
        <v>3473</v>
      </c>
      <c r="V45" s="37">
        <v>0.58699999999999997</v>
      </c>
      <c r="W45" s="36">
        <v>0.41300000000000003</v>
      </c>
    </row>
    <row r="46" spans="1:23" x14ac:dyDescent="0.3">
      <c r="A46" s="44" t="s">
        <v>8</v>
      </c>
      <c r="B46" s="69">
        <v>1781642</v>
      </c>
      <c r="C46" s="63">
        <v>1762335</v>
      </c>
      <c r="D46" s="63">
        <v>19307</v>
      </c>
      <c r="E46" s="70">
        <v>1.0836632724194873E-2</v>
      </c>
      <c r="F46" s="67"/>
      <c r="G46" s="65" t="s">
        <v>67</v>
      </c>
      <c r="H46" s="34"/>
      <c r="I46" s="43">
        <v>645764</v>
      </c>
      <c r="J46" s="42">
        <v>626857</v>
      </c>
      <c r="K46" s="42">
        <v>18907</v>
      </c>
      <c r="L46" s="41">
        <v>0.97099999999999997</v>
      </c>
      <c r="M46" s="40">
        <v>2.9000000000000026E-2</v>
      </c>
      <c r="N46" s="43">
        <v>639428</v>
      </c>
      <c r="O46" s="42">
        <v>621634</v>
      </c>
      <c r="P46" s="42">
        <v>17794</v>
      </c>
      <c r="Q46" s="41">
        <v>0.97199999999999998</v>
      </c>
      <c r="R46" s="40">
        <v>2.8000000000000025E-2</v>
      </c>
      <c r="S46" s="39">
        <v>6336</v>
      </c>
      <c r="T46" s="38">
        <v>5223</v>
      </c>
      <c r="U46" s="38">
        <v>1113</v>
      </c>
      <c r="V46" s="37">
        <v>0.82399999999999995</v>
      </c>
      <c r="W46" s="36">
        <v>0.17600000000000005</v>
      </c>
    </row>
    <row r="47" spans="1:23" x14ac:dyDescent="0.3">
      <c r="A47" s="44" t="s">
        <v>47</v>
      </c>
      <c r="B47" s="69">
        <v>262382</v>
      </c>
      <c r="C47" s="63">
        <v>230793</v>
      </c>
      <c r="D47" s="63">
        <v>31589</v>
      </c>
      <c r="E47" s="70">
        <v>0.12039316721421439</v>
      </c>
      <c r="F47" s="67"/>
      <c r="G47" s="65" t="s">
        <v>67</v>
      </c>
      <c r="H47" s="34"/>
      <c r="I47" s="43">
        <v>97831</v>
      </c>
      <c r="J47" s="42">
        <v>94586</v>
      </c>
      <c r="K47" s="42">
        <v>3245</v>
      </c>
      <c r="L47" s="41">
        <v>0.96699999999999997</v>
      </c>
      <c r="M47" s="40">
        <v>3.3000000000000029E-2</v>
      </c>
      <c r="N47" s="43">
        <v>85125</v>
      </c>
      <c r="O47" s="42">
        <v>83045</v>
      </c>
      <c r="P47" s="42">
        <v>2080</v>
      </c>
      <c r="Q47" s="41">
        <v>0.97599999999999998</v>
      </c>
      <c r="R47" s="40">
        <v>2.4000000000000021E-2</v>
      </c>
      <c r="S47" s="39">
        <v>12706</v>
      </c>
      <c r="T47" s="38">
        <v>11541</v>
      </c>
      <c r="U47" s="38">
        <v>1165</v>
      </c>
      <c r="V47" s="37">
        <v>0.90800000000000003</v>
      </c>
      <c r="W47" s="36">
        <v>9.1999999999999971E-2</v>
      </c>
    </row>
    <row r="48" spans="1:23" x14ac:dyDescent="0.3">
      <c r="A48" s="44" t="s">
        <v>9</v>
      </c>
      <c r="B48" s="69">
        <v>177223</v>
      </c>
      <c r="C48" s="63">
        <v>125321</v>
      </c>
      <c r="D48" s="63">
        <v>51902</v>
      </c>
      <c r="E48" s="70">
        <v>0.29286266455256937</v>
      </c>
      <c r="F48" s="67"/>
      <c r="G48" s="65" t="s">
        <v>67</v>
      </c>
      <c r="H48" s="34" t="s">
        <v>99</v>
      </c>
      <c r="I48" s="43">
        <v>70895</v>
      </c>
      <c r="J48" s="42">
        <v>54166</v>
      </c>
      <c r="K48" s="42">
        <v>16729</v>
      </c>
      <c r="L48" s="41">
        <v>0.76400000000000001</v>
      </c>
      <c r="M48" s="40">
        <v>0.23599999999999999</v>
      </c>
      <c r="N48" s="43">
        <v>50827</v>
      </c>
      <c r="O48" s="42">
        <v>49326</v>
      </c>
      <c r="P48" s="42">
        <v>1501</v>
      </c>
      <c r="Q48" s="41">
        <v>0.97</v>
      </c>
      <c r="R48" s="40">
        <v>3.0000000000000027E-2</v>
      </c>
      <c r="S48" s="39">
        <v>20068</v>
      </c>
      <c r="T48" s="38">
        <v>4840</v>
      </c>
      <c r="U48" s="38">
        <v>15228</v>
      </c>
      <c r="V48" s="37">
        <v>0.24099999999999999</v>
      </c>
      <c r="W48" s="36">
        <v>0.75900000000000001</v>
      </c>
    </row>
    <row r="49" spans="1:23" x14ac:dyDescent="0.3">
      <c r="A49" s="44" t="s">
        <v>51</v>
      </c>
      <c r="B49" s="69">
        <v>3240</v>
      </c>
      <c r="C49" s="63">
        <v>9</v>
      </c>
      <c r="D49" s="63">
        <v>3231</v>
      </c>
      <c r="E49" s="70">
        <v>0.99722222222222223</v>
      </c>
      <c r="F49" s="67" t="s">
        <v>71</v>
      </c>
      <c r="G49" s="65" t="s">
        <v>70</v>
      </c>
      <c r="H49" s="34" t="s">
        <v>99</v>
      </c>
      <c r="I49" s="43">
        <v>1380</v>
      </c>
      <c r="J49" s="42">
        <v>0</v>
      </c>
      <c r="K49" s="42">
        <v>1380</v>
      </c>
      <c r="L49" s="41">
        <v>0</v>
      </c>
      <c r="M49" s="40">
        <v>1</v>
      </c>
      <c r="N49" s="43">
        <v>0</v>
      </c>
      <c r="O49" s="42">
        <v>0</v>
      </c>
      <c r="P49" s="42">
        <v>0</v>
      </c>
      <c r="Q49" s="41">
        <v>0</v>
      </c>
      <c r="R49" s="40">
        <v>0</v>
      </c>
      <c r="S49" s="39">
        <v>1380</v>
      </c>
      <c r="T49" s="38">
        <v>0</v>
      </c>
      <c r="U49" s="38">
        <v>1380</v>
      </c>
      <c r="V49" s="37">
        <v>0</v>
      </c>
      <c r="W49" s="36">
        <v>1</v>
      </c>
    </row>
    <row r="50" spans="1:23" x14ac:dyDescent="0.3">
      <c r="A50" s="44" t="s">
        <v>25</v>
      </c>
      <c r="B50" s="69">
        <v>44900</v>
      </c>
      <c r="C50" s="63">
        <v>15344</v>
      </c>
      <c r="D50" s="63">
        <v>29556</v>
      </c>
      <c r="E50" s="70">
        <v>0.65826280623608013</v>
      </c>
      <c r="F50" s="67" t="s">
        <v>71</v>
      </c>
      <c r="G50" s="65" t="s">
        <v>70</v>
      </c>
      <c r="H50" s="34" t="s">
        <v>99</v>
      </c>
      <c r="I50" s="43">
        <v>19631</v>
      </c>
      <c r="J50" s="42">
        <v>12105</v>
      </c>
      <c r="K50" s="42">
        <v>7526</v>
      </c>
      <c r="L50" s="41">
        <v>0.61699999999999999</v>
      </c>
      <c r="M50" s="40">
        <v>0.38300000000000001</v>
      </c>
      <c r="N50" s="43">
        <v>6710</v>
      </c>
      <c r="O50" s="42">
        <v>6383</v>
      </c>
      <c r="P50" s="42">
        <v>327</v>
      </c>
      <c r="Q50" s="41">
        <v>0.95099999999999996</v>
      </c>
      <c r="R50" s="40">
        <v>4.9000000000000044E-2</v>
      </c>
      <c r="S50" s="39">
        <v>12921</v>
      </c>
      <c r="T50" s="38">
        <v>5721</v>
      </c>
      <c r="U50" s="38">
        <v>7200</v>
      </c>
      <c r="V50" s="37">
        <v>0.443</v>
      </c>
      <c r="W50" s="36">
        <v>0.55699999999999994</v>
      </c>
    </row>
    <row r="51" spans="1:23" x14ac:dyDescent="0.3">
      <c r="A51" s="44" t="s">
        <v>27</v>
      </c>
      <c r="B51" s="69">
        <v>413344</v>
      </c>
      <c r="C51" s="63">
        <v>397974</v>
      </c>
      <c r="D51" s="63">
        <v>15370</v>
      </c>
      <c r="E51" s="70">
        <v>3.7184524270341412E-2</v>
      </c>
      <c r="F51" s="67"/>
      <c r="G51" s="65" t="s">
        <v>67</v>
      </c>
      <c r="H51" s="34"/>
      <c r="I51" s="43">
        <v>152102</v>
      </c>
      <c r="J51" s="42">
        <v>144782</v>
      </c>
      <c r="K51" s="42">
        <v>7320</v>
      </c>
      <c r="L51" s="41">
        <v>0.95199999999999996</v>
      </c>
      <c r="M51" s="40">
        <v>4.8000000000000043E-2</v>
      </c>
      <c r="N51" s="43">
        <v>146424</v>
      </c>
      <c r="O51" s="42">
        <v>142354</v>
      </c>
      <c r="P51" s="42">
        <v>4070</v>
      </c>
      <c r="Q51" s="41">
        <v>0.97199999999999998</v>
      </c>
      <c r="R51" s="40">
        <v>2.8000000000000025E-2</v>
      </c>
      <c r="S51" s="39">
        <v>5678</v>
      </c>
      <c r="T51" s="38">
        <v>2427</v>
      </c>
      <c r="U51" s="38">
        <v>3251</v>
      </c>
      <c r="V51" s="37">
        <v>0.42699999999999999</v>
      </c>
      <c r="W51" s="36">
        <v>0.57299999999999995</v>
      </c>
    </row>
    <row r="52" spans="1:23" x14ac:dyDescent="0.3">
      <c r="A52" s="44" t="s">
        <v>23</v>
      </c>
      <c r="B52" s="69">
        <v>483878</v>
      </c>
      <c r="C52" s="63">
        <v>424102</v>
      </c>
      <c r="D52" s="63">
        <v>59776</v>
      </c>
      <c r="E52" s="70">
        <v>0.12353527128739064</v>
      </c>
      <c r="F52" s="67"/>
      <c r="G52" s="65" t="s">
        <v>67</v>
      </c>
      <c r="H52" s="34" t="s">
        <v>99</v>
      </c>
      <c r="I52" s="43">
        <v>188767</v>
      </c>
      <c r="J52" s="42">
        <v>180090</v>
      </c>
      <c r="K52" s="42">
        <v>8677</v>
      </c>
      <c r="L52" s="41">
        <v>0.95399999999999996</v>
      </c>
      <c r="M52" s="40">
        <v>4.6000000000000041E-2</v>
      </c>
      <c r="N52" s="43">
        <v>164706</v>
      </c>
      <c r="O52" s="42">
        <v>162254</v>
      </c>
      <c r="P52" s="42">
        <v>2452</v>
      </c>
      <c r="Q52" s="41">
        <v>0.98499999999999999</v>
      </c>
      <c r="R52" s="40">
        <v>1.5000000000000013E-2</v>
      </c>
      <c r="S52" s="39">
        <v>24061</v>
      </c>
      <c r="T52" s="38">
        <v>17836</v>
      </c>
      <c r="U52" s="38">
        <v>6225</v>
      </c>
      <c r="V52" s="37">
        <v>0.74099999999999999</v>
      </c>
      <c r="W52" s="36">
        <v>0.25900000000000001</v>
      </c>
    </row>
    <row r="53" spans="1:23" x14ac:dyDescent="0.3">
      <c r="A53" s="44" t="s">
        <v>16</v>
      </c>
      <c r="B53" s="69">
        <v>514453</v>
      </c>
      <c r="C53" s="63">
        <v>473396</v>
      </c>
      <c r="D53" s="63">
        <v>41057</v>
      </c>
      <c r="E53" s="70">
        <v>7.9807096080691531E-2</v>
      </c>
      <c r="F53" s="67"/>
      <c r="G53" s="65" t="s">
        <v>67</v>
      </c>
      <c r="H53" s="34"/>
      <c r="I53" s="43">
        <v>173951</v>
      </c>
      <c r="J53" s="42">
        <v>161544</v>
      </c>
      <c r="K53" s="42">
        <v>12407</v>
      </c>
      <c r="L53" s="41">
        <v>0.92900000000000005</v>
      </c>
      <c r="M53" s="40">
        <v>7.0999999999999952E-2</v>
      </c>
      <c r="N53" s="43">
        <v>160239</v>
      </c>
      <c r="O53" s="42">
        <v>157993</v>
      </c>
      <c r="P53" s="42">
        <v>2246</v>
      </c>
      <c r="Q53" s="41">
        <v>0.98599999999999999</v>
      </c>
      <c r="R53" s="40">
        <v>1.4000000000000012E-2</v>
      </c>
      <c r="S53" s="39">
        <v>13712</v>
      </c>
      <c r="T53" s="38">
        <v>3551</v>
      </c>
      <c r="U53" s="38">
        <v>10161</v>
      </c>
      <c r="V53" s="37">
        <v>0.25900000000000001</v>
      </c>
      <c r="W53" s="36">
        <v>0.74099999999999999</v>
      </c>
    </row>
    <row r="54" spans="1:23" x14ac:dyDescent="0.3">
      <c r="A54" s="44" t="s">
        <v>48</v>
      </c>
      <c r="B54" s="69">
        <v>94737</v>
      </c>
      <c r="C54" s="63">
        <v>80718</v>
      </c>
      <c r="D54" s="63">
        <v>14019</v>
      </c>
      <c r="E54" s="70">
        <v>0.14797808670318882</v>
      </c>
      <c r="F54" s="67"/>
      <c r="G54" s="65" t="s">
        <v>67</v>
      </c>
      <c r="H54" s="34" t="s">
        <v>99</v>
      </c>
      <c r="I54" s="43">
        <v>32178</v>
      </c>
      <c r="J54" s="42">
        <v>29337</v>
      </c>
      <c r="K54" s="42">
        <v>2841</v>
      </c>
      <c r="L54" s="41">
        <v>0.91200000000000003</v>
      </c>
      <c r="M54" s="40">
        <v>8.7999999999999967E-2</v>
      </c>
      <c r="N54" s="43">
        <v>27556</v>
      </c>
      <c r="O54" s="42">
        <v>27289</v>
      </c>
      <c r="P54" s="42">
        <v>267</v>
      </c>
      <c r="Q54" s="41">
        <v>0.99</v>
      </c>
      <c r="R54" s="40">
        <v>1.0000000000000009E-2</v>
      </c>
      <c r="S54" s="39">
        <v>4622</v>
      </c>
      <c r="T54" s="38">
        <v>2048</v>
      </c>
      <c r="U54" s="38">
        <v>2574</v>
      </c>
      <c r="V54" s="37">
        <v>0.443</v>
      </c>
      <c r="W54" s="36">
        <v>0.55699999999999994</v>
      </c>
    </row>
    <row r="55" spans="1:23" x14ac:dyDescent="0.3">
      <c r="A55" s="44" t="s">
        <v>15</v>
      </c>
      <c r="B55" s="69">
        <v>63463</v>
      </c>
      <c r="C55" s="63">
        <v>30787</v>
      </c>
      <c r="D55" s="63">
        <v>32676</v>
      </c>
      <c r="E55" s="70">
        <v>0.51488268755022615</v>
      </c>
      <c r="F55" s="67" t="s">
        <v>71</v>
      </c>
      <c r="G55" s="65" t="s">
        <v>69</v>
      </c>
      <c r="H55" s="34" t="s">
        <v>99</v>
      </c>
      <c r="I55" s="43">
        <v>24970</v>
      </c>
      <c r="J55" s="42">
        <v>12091</v>
      </c>
      <c r="K55" s="42">
        <v>12879</v>
      </c>
      <c r="L55" s="41">
        <v>0.48399999999999999</v>
      </c>
      <c r="M55" s="40">
        <v>0.51600000000000001</v>
      </c>
      <c r="N55" s="43">
        <v>11888</v>
      </c>
      <c r="O55" s="42">
        <v>9674</v>
      </c>
      <c r="P55" s="42">
        <v>2214</v>
      </c>
      <c r="Q55" s="41">
        <v>0.81399999999999995</v>
      </c>
      <c r="R55" s="40">
        <v>0.18600000000000005</v>
      </c>
      <c r="S55" s="39">
        <v>13082</v>
      </c>
      <c r="T55" s="38">
        <v>2417</v>
      </c>
      <c r="U55" s="38">
        <v>10665</v>
      </c>
      <c r="V55" s="37">
        <v>0.185</v>
      </c>
      <c r="W55" s="36">
        <v>0.81499999999999995</v>
      </c>
    </row>
    <row r="56" spans="1:23" x14ac:dyDescent="0.3">
      <c r="A56" s="44" t="s">
        <v>37</v>
      </c>
      <c r="B56" s="69">
        <v>13786</v>
      </c>
      <c r="C56" s="63">
        <v>0</v>
      </c>
      <c r="D56" s="63">
        <v>13786</v>
      </c>
      <c r="E56" s="70">
        <v>1</v>
      </c>
      <c r="F56" s="67" t="s">
        <v>72</v>
      </c>
      <c r="G56" s="65" t="s">
        <v>70</v>
      </c>
      <c r="H56" s="34" t="s">
        <v>99</v>
      </c>
      <c r="I56" s="43">
        <v>6159</v>
      </c>
      <c r="J56" s="42">
        <v>1608</v>
      </c>
      <c r="K56" s="42">
        <v>4551</v>
      </c>
      <c r="L56" s="41">
        <v>0.26100000000000001</v>
      </c>
      <c r="M56" s="40">
        <v>0.73899999999999999</v>
      </c>
      <c r="N56" s="43">
        <v>0</v>
      </c>
      <c r="O56" s="42">
        <v>0</v>
      </c>
      <c r="P56" s="42">
        <v>0</v>
      </c>
      <c r="Q56" s="41">
        <v>0</v>
      </c>
      <c r="R56" s="40">
        <v>0</v>
      </c>
      <c r="S56" s="39">
        <v>6159</v>
      </c>
      <c r="T56" s="38">
        <v>1608</v>
      </c>
      <c r="U56" s="38">
        <v>4551</v>
      </c>
      <c r="V56" s="37">
        <v>0.26100000000000001</v>
      </c>
      <c r="W56" s="36">
        <v>0.73899999999999999</v>
      </c>
    </row>
    <row r="57" spans="1:23" x14ac:dyDescent="0.3">
      <c r="A57" s="44" t="s">
        <v>5</v>
      </c>
      <c r="B57" s="69">
        <v>442179</v>
      </c>
      <c r="C57" s="63">
        <v>373730</v>
      </c>
      <c r="D57" s="63">
        <v>68449</v>
      </c>
      <c r="E57" s="70">
        <v>0.15479930073567491</v>
      </c>
      <c r="F57" s="67"/>
      <c r="G57" s="65" t="s">
        <v>67</v>
      </c>
      <c r="H57" s="34" t="s">
        <v>99</v>
      </c>
      <c r="I57" s="43">
        <v>140758</v>
      </c>
      <c r="J57" s="42">
        <v>116295</v>
      </c>
      <c r="K57" s="42">
        <v>24463</v>
      </c>
      <c r="L57" s="41">
        <v>0.82599999999999996</v>
      </c>
      <c r="M57" s="40">
        <v>0.17400000000000004</v>
      </c>
      <c r="N57" s="43">
        <v>119755</v>
      </c>
      <c r="O57" s="42">
        <v>110033</v>
      </c>
      <c r="P57" s="42">
        <v>9722</v>
      </c>
      <c r="Q57" s="41">
        <v>0.91900000000000004</v>
      </c>
      <c r="R57" s="40">
        <v>8.0999999999999961E-2</v>
      </c>
      <c r="S57" s="39">
        <v>21003</v>
      </c>
      <c r="T57" s="38">
        <v>6262</v>
      </c>
      <c r="U57" s="38">
        <v>14741</v>
      </c>
      <c r="V57" s="37">
        <v>0.29799999999999999</v>
      </c>
      <c r="W57" s="36">
        <v>0.70199999999999996</v>
      </c>
    </row>
    <row r="58" spans="1:23" x14ac:dyDescent="0.3">
      <c r="A58" s="44" t="s">
        <v>49</v>
      </c>
      <c r="B58" s="69">
        <v>55365</v>
      </c>
      <c r="C58" s="63">
        <v>28255</v>
      </c>
      <c r="D58" s="63">
        <v>27110</v>
      </c>
      <c r="E58" s="70">
        <v>0.48965953219543029</v>
      </c>
      <c r="F58" s="67"/>
      <c r="G58" s="65" t="s">
        <v>69</v>
      </c>
      <c r="H58" s="34" t="s">
        <v>99</v>
      </c>
      <c r="I58" s="43">
        <v>22783</v>
      </c>
      <c r="J58" s="42">
        <v>20837</v>
      </c>
      <c r="K58" s="42">
        <v>1946</v>
      </c>
      <c r="L58" s="41">
        <v>0.91500000000000004</v>
      </c>
      <c r="M58" s="40">
        <v>8.4999999999999964E-2</v>
      </c>
      <c r="N58" s="43">
        <v>12432</v>
      </c>
      <c r="O58" s="42">
        <v>12030</v>
      </c>
      <c r="P58" s="42">
        <v>402</v>
      </c>
      <c r="Q58" s="41">
        <v>0.96799999999999997</v>
      </c>
      <c r="R58" s="40">
        <v>3.2000000000000028E-2</v>
      </c>
      <c r="S58" s="39">
        <v>10351</v>
      </c>
      <c r="T58" s="38">
        <v>8807</v>
      </c>
      <c r="U58" s="38">
        <v>1544</v>
      </c>
      <c r="V58" s="37">
        <v>0.85099999999999998</v>
      </c>
      <c r="W58" s="36">
        <v>0.14900000000000002</v>
      </c>
    </row>
    <row r="59" spans="1:23" x14ac:dyDescent="0.3">
      <c r="A59" s="44" t="s">
        <v>22</v>
      </c>
      <c r="B59" s="69">
        <v>823318</v>
      </c>
      <c r="C59" s="63">
        <v>797593</v>
      </c>
      <c r="D59" s="63">
        <v>25725</v>
      </c>
      <c r="E59" s="70">
        <v>3.1245521171649349E-2</v>
      </c>
      <c r="F59" s="67"/>
      <c r="G59" s="65" t="s">
        <v>67</v>
      </c>
      <c r="H59" s="34"/>
      <c r="I59" s="43">
        <v>276161</v>
      </c>
      <c r="J59" s="42">
        <v>266796</v>
      </c>
      <c r="K59" s="42">
        <v>9365</v>
      </c>
      <c r="L59" s="41">
        <v>0.96599999999999997</v>
      </c>
      <c r="M59" s="40">
        <v>3.400000000000003E-2</v>
      </c>
      <c r="N59" s="43">
        <v>267535</v>
      </c>
      <c r="O59" s="42">
        <v>260395</v>
      </c>
      <c r="P59" s="42">
        <v>7140</v>
      </c>
      <c r="Q59" s="41">
        <v>0.97299999999999998</v>
      </c>
      <c r="R59" s="40">
        <v>2.7000000000000024E-2</v>
      </c>
      <c r="S59" s="39">
        <v>8626</v>
      </c>
      <c r="T59" s="38">
        <v>6401</v>
      </c>
      <c r="U59" s="38">
        <v>2225</v>
      </c>
      <c r="V59" s="37">
        <v>0.74199999999999999</v>
      </c>
      <c r="W59" s="36">
        <v>0.25800000000000001</v>
      </c>
    </row>
    <row r="60" spans="1:23" x14ac:dyDescent="0.3">
      <c r="A60" s="44" t="s">
        <v>33</v>
      </c>
      <c r="B60" s="69">
        <v>200849</v>
      </c>
      <c r="C60" s="63">
        <v>186931</v>
      </c>
      <c r="D60" s="63">
        <v>13918</v>
      </c>
      <c r="E60" s="70">
        <v>6.9295839162754114E-2</v>
      </c>
      <c r="F60" s="67"/>
      <c r="G60" s="65" t="s">
        <v>67</v>
      </c>
      <c r="H60" s="34" t="s">
        <v>99</v>
      </c>
      <c r="I60" s="43">
        <v>75419</v>
      </c>
      <c r="J60" s="42">
        <v>69084</v>
      </c>
      <c r="K60" s="42">
        <v>6335</v>
      </c>
      <c r="L60" s="41">
        <v>0.91600000000000004</v>
      </c>
      <c r="M60" s="40">
        <v>8.3999999999999964E-2</v>
      </c>
      <c r="N60" s="43">
        <v>70773</v>
      </c>
      <c r="O60" s="42">
        <v>68201</v>
      </c>
      <c r="P60" s="42">
        <v>2572</v>
      </c>
      <c r="Q60" s="41">
        <v>0.96399999999999997</v>
      </c>
      <c r="R60" s="40">
        <v>3.6000000000000032E-2</v>
      </c>
      <c r="S60" s="39">
        <v>4646</v>
      </c>
      <c r="T60" s="38">
        <v>883</v>
      </c>
      <c r="U60" s="38">
        <v>3763</v>
      </c>
      <c r="V60" s="37">
        <v>0.19</v>
      </c>
      <c r="W60" s="36">
        <v>0.81</v>
      </c>
    </row>
    <row r="61" spans="1:23" ht="15" thickBot="1" x14ac:dyDescent="0.35">
      <c r="A61" s="35" t="s">
        <v>32</v>
      </c>
      <c r="B61" s="71">
        <v>72155</v>
      </c>
      <c r="C61" s="72">
        <v>53234</v>
      </c>
      <c r="D61" s="72">
        <v>18921</v>
      </c>
      <c r="E61" s="73">
        <v>0.26222714988566281</v>
      </c>
      <c r="F61" s="68"/>
      <c r="G61" s="66" t="s">
        <v>67</v>
      </c>
      <c r="H61" s="34" t="s">
        <v>99</v>
      </c>
      <c r="I61" s="33">
        <v>26845</v>
      </c>
      <c r="J61" s="32">
        <v>20503</v>
      </c>
      <c r="K61" s="32">
        <v>6342</v>
      </c>
      <c r="L61" s="31">
        <v>0.76400000000000001</v>
      </c>
      <c r="M61" s="30">
        <v>0.23599999999999999</v>
      </c>
      <c r="N61" s="33">
        <v>18999</v>
      </c>
      <c r="O61" s="32">
        <v>18870</v>
      </c>
      <c r="P61" s="32">
        <v>129</v>
      </c>
      <c r="Q61" s="31">
        <v>0.99299999999999999</v>
      </c>
      <c r="R61" s="30">
        <v>7.0000000000000062E-3</v>
      </c>
      <c r="S61" s="29">
        <v>7846</v>
      </c>
      <c r="T61" s="28">
        <v>1634</v>
      </c>
      <c r="U61" s="28">
        <v>6212</v>
      </c>
      <c r="V61" s="27">
        <v>0.20799999999999999</v>
      </c>
      <c r="W61" s="26">
        <v>0.79200000000000004</v>
      </c>
    </row>
  </sheetData>
  <autoFilter ref="A3:W61" xr:uid="{B74E615E-CA89-48F8-BC9A-7242903FE919}">
    <sortState xmlns:xlrd2="http://schemas.microsoft.com/office/spreadsheetml/2017/richdata2" ref="A4:W61">
      <sortCondition ref="A3:A61"/>
    </sortState>
  </autoFilter>
  <mergeCells count="5">
    <mergeCell ref="I1:M1"/>
    <mergeCell ref="N1:R1"/>
    <mergeCell ref="S1:W1"/>
    <mergeCell ref="F1:H1"/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2" width="18.88671875" customWidth="1"/>
    <col min="3" max="4" width="18.88671875" style="1" customWidth="1"/>
    <col min="5" max="10" width="18.88671875" style="3" customWidth="1"/>
  </cols>
  <sheetData>
    <row r="1" spans="1:10" ht="15" thickBot="1" x14ac:dyDescent="0.35">
      <c r="A1" s="18"/>
      <c r="B1" s="19"/>
      <c r="C1" s="89"/>
      <c r="D1" s="128" t="s">
        <v>61</v>
      </c>
      <c r="E1" s="129"/>
      <c r="F1" s="130"/>
      <c r="G1" s="131" t="s">
        <v>62</v>
      </c>
      <c r="H1" s="132"/>
      <c r="I1" s="132"/>
      <c r="J1" s="88"/>
    </row>
    <row r="2" spans="1:10" s="2" customFormat="1" ht="101.4" thickBot="1" x14ac:dyDescent="0.35">
      <c r="A2" s="13" t="s">
        <v>58</v>
      </c>
      <c r="B2" s="60" t="s">
        <v>90</v>
      </c>
      <c r="C2" s="14" t="s">
        <v>63</v>
      </c>
      <c r="D2" s="13" t="s">
        <v>60</v>
      </c>
      <c r="E2" s="4" t="s">
        <v>98</v>
      </c>
      <c r="F2" s="13" t="s">
        <v>104</v>
      </c>
      <c r="G2" s="13" t="s">
        <v>60</v>
      </c>
      <c r="H2" s="13" t="s">
        <v>97</v>
      </c>
      <c r="I2" s="13" t="s">
        <v>103</v>
      </c>
      <c r="J2" s="25" t="s">
        <v>66</v>
      </c>
    </row>
    <row r="3" spans="1:10" s="2" customFormat="1" ht="15" thickBot="1" x14ac:dyDescent="0.35">
      <c r="A3" s="13" t="s">
        <v>59</v>
      </c>
      <c r="B3" s="13">
        <v>11</v>
      </c>
      <c r="C3" s="64">
        <v>674728</v>
      </c>
      <c r="D3" s="16">
        <f>SUM(D4:D61)</f>
        <v>235000000</v>
      </c>
      <c r="E3" s="17">
        <v>612969</v>
      </c>
      <c r="F3" s="16">
        <f>1000000000-D3</f>
        <v>765000000</v>
      </c>
      <c r="G3" s="15">
        <f>SUM(G4:G61)</f>
        <v>55000000</v>
      </c>
      <c r="H3" s="17">
        <v>61759</v>
      </c>
      <c r="I3" s="16">
        <f>1000000000-G3</f>
        <v>945000000</v>
      </c>
      <c r="J3" s="15">
        <f>SUM(J4:J61)</f>
        <v>2000000000.0000005</v>
      </c>
    </row>
    <row r="4" spans="1:10" x14ac:dyDescent="0.3">
      <c r="A4" s="85" t="s">
        <v>17</v>
      </c>
      <c r="B4" s="86"/>
      <c r="C4" s="87">
        <v>11898</v>
      </c>
      <c r="D4" s="22">
        <v>5000000</v>
      </c>
      <c r="E4" s="23">
        <f>C4/$E$3</f>
        <v>1.9410443268746053E-2</v>
      </c>
      <c r="F4" s="111">
        <f>$F$3*E4</f>
        <v>14848989.10059073</v>
      </c>
      <c r="G4" s="22"/>
      <c r="H4" s="23"/>
      <c r="I4" s="24"/>
      <c r="J4" s="24">
        <f>SUM(D4,F4,G4,I4)</f>
        <v>19848989.100590728</v>
      </c>
    </row>
    <row r="5" spans="1:10" x14ac:dyDescent="0.3">
      <c r="A5" s="11" t="s">
        <v>56</v>
      </c>
      <c r="B5" s="44" t="s">
        <v>72</v>
      </c>
      <c r="C5" s="5">
        <v>367</v>
      </c>
      <c r="D5" s="20"/>
      <c r="E5" s="6"/>
      <c r="F5" s="112"/>
      <c r="G5" s="20">
        <v>5000000</v>
      </c>
      <c r="H5" s="6">
        <f>C5/$H$3</f>
        <v>5.9424537314399523E-3</v>
      </c>
      <c r="I5" s="7">
        <f>$I$3*H5</f>
        <v>5615618.7762107551</v>
      </c>
      <c r="J5" s="7">
        <f t="shared" ref="J5" si="0">SUM(D5,F5,G5,I5)</f>
        <v>10615618.776210755</v>
      </c>
    </row>
    <row r="6" spans="1:10" x14ac:dyDescent="0.3">
      <c r="A6" s="11" t="s">
        <v>21</v>
      </c>
      <c r="B6" s="44" t="s">
        <v>71</v>
      </c>
      <c r="C6" s="5">
        <v>9632</v>
      </c>
      <c r="D6" s="20"/>
      <c r="E6" s="6"/>
      <c r="F6" s="112"/>
      <c r="G6" s="20">
        <v>5000000</v>
      </c>
      <c r="H6" s="6">
        <f>C6/$H$3</f>
        <v>0.15596107449926327</v>
      </c>
      <c r="I6" s="7">
        <f>$I$3*H6</f>
        <v>147383215.40180379</v>
      </c>
      <c r="J6" s="7">
        <f t="shared" ref="J6:J37" si="1">SUM(D6,F6,G6,I6)</f>
        <v>152383215.40180379</v>
      </c>
    </row>
    <row r="7" spans="1:10" x14ac:dyDescent="0.3">
      <c r="A7" s="11" t="s">
        <v>24</v>
      </c>
      <c r="B7" s="44"/>
      <c r="C7" s="5">
        <v>8657</v>
      </c>
      <c r="D7" s="20">
        <v>5000000</v>
      </c>
      <c r="E7" s="6">
        <f>C7/$E$3</f>
        <v>1.4123063319678483E-2</v>
      </c>
      <c r="F7" s="113">
        <f>$F$3*E7</f>
        <v>10804143.439554039</v>
      </c>
      <c r="G7" s="20"/>
      <c r="H7" s="6"/>
      <c r="I7" s="7"/>
      <c r="J7" s="7">
        <f t="shared" si="1"/>
        <v>15804143.439554039</v>
      </c>
    </row>
    <row r="8" spans="1:10" x14ac:dyDescent="0.3">
      <c r="A8" s="11" t="s">
        <v>36</v>
      </c>
      <c r="B8" s="44" t="s">
        <v>71</v>
      </c>
      <c r="C8" s="5">
        <v>4761</v>
      </c>
      <c r="D8" s="20"/>
      <c r="E8" s="6"/>
      <c r="F8" s="112"/>
      <c r="G8" s="20">
        <v>5000000</v>
      </c>
      <c r="H8" s="6">
        <f>C8/$H$3</f>
        <v>7.7089978788516658E-2</v>
      </c>
      <c r="I8" s="7">
        <f>$I$3*H8</f>
        <v>72850029.955148235</v>
      </c>
      <c r="J8" s="7">
        <f t="shared" si="1"/>
        <v>77850029.955148235</v>
      </c>
    </row>
    <row r="9" spans="1:10" x14ac:dyDescent="0.3">
      <c r="A9" s="11" t="s">
        <v>38</v>
      </c>
      <c r="B9" s="44"/>
      <c r="C9" s="5">
        <v>4419</v>
      </c>
      <c r="D9" s="20">
        <v>5000000</v>
      </c>
      <c r="E9" s="6">
        <f t="shared" ref="E9:E20" si="2">C9/$E$3</f>
        <v>7.2091737102528836E-3</v>
      </c>
      <c r="F9" s="113">
        <f t="shared" ref="F9:F20" si="3">$F$3*E9</f>
        <v>5515017.8883434562</v>
      </c>
      <c r="G9" s="20"/>
      <c r="H9" s="6"/>
      <c r="I9" s="7"/>
      <c r="J9" s="7">
        <f t="shared" si="1"/>
        <v>10515017.888343457</v>
      </c>
    </row>
    <row r="10" spans="1:10" x14ac:dyDescent="0.3">
      <c r="A10" s="11" t="s">
        <v>29</v>
      </c>
      <c r="B10" s="44"/>
      <c r="C10" s="5">
        <v>6772</v>
      </c>
      <c r="D10" s="20">
        <v>5000000</v>
      </c>
      <c r="E10" s="6">
        <f t="shared" si="2"/>
        <v>1.1047867021007587E-2</v>
      </c>
      <c r="F10" s="113">
        <f t="shared" si="3"/>
        <v>8451618.2710708044</v>
      </c>
      <c r="G10" s="20"/>
      <c r="H10" s="6"/>
      <c r="I10" s="7"/>
      <c r="J10" s="7">
        <f t="shared" si="1"/>
        <v>13451618.271070804</v>
      </c>
    </row>
    <row r="11" spans="1:10" x14ac:dyDescent="0.3">
      <c r="A11" s="11" t="s">
        <v>57</v>
      </c>
      <c r="B11" s="44"/>
      <c r="C11" s="5">
        <v>976</v>
      </c>
      <c r="D11" s="20">
        <v>5000000</v>
      </c>
      <c r="E11" s="6">
        <f t="shared" si="2"/>
        <v>1.592250179046575E-3</v>
      </c>
      <c r="F11" s="113">
        <f t="shared" si="3"/>
        <v>1218071.3869706299</v>
      </c>
      <c r="G11" s="20"/>
      <c r="H11" s="6"/>
      <c r="I11" s="7"/>
      <c r="J11" s="7">
        <f t="shared" si="1"/>
        <v>6218071.3869706299</v>
      </c>
    </row>
    <row r="12" spans="1:10" x14ac:dyDescent="0.3">
      <c r="A12" s="11" t="s">
        <v>7</v>
      </c>
      <c r="B12" s="44"/>
      <c r="C12" s="5">
        <v>19716</v>
      </c>
      <c r="D12" s="20">
        <v>5000000</v>
      </c>
      <c r="E12" s="6">
        <f t="shared" si="2"/>
        <v>3.2164758739838394E-2</v>
      </c>
      <c r="F12" s="113">
        <f t="shared" si="3"/>
        <v>24606040.435976371</v>
      </c>
      <c r="G12" s="20"/>
      <c r="H12" s="6"/>
      <c r="I12" s="7"/>
      <c r="J12" s="7">
        <f t="shared" si="1"/>
        <v>29606040.435976371</v>
      </c>
    </row>
    <row r="13" spans="1:10" x14ac:dyDescent="0.3">
      <c r="A13" s="11" t="s">
        <v>54</v>
      </c>
      <c r="B13" s="44"/>
      <c r="C13" s="5">
        <v>34236</v>
      </c>
      <c r="D13" s="20">
        <v>5000000</v>
      </c>
      <c r="E13" s="6">
        <f t="shared" si="2"/>
        <v>5.5852742960900141E-2</v>
      </c>
      <c r="F13" s="113">
        <f t="shared" si="3"/>
        <v>42727348.365088604</v>
      </c>
      <c r="G13" s="20"/>
      <c r="H13" s="6"/>
      <c r="I13" s="7"/>
      <c r="J13" s="7">
        <f t="shared" si="1"/>
        <v>47727348.365088604</v>
      </c>
    </row>
    <row r="14" spans="1:10" x14ac:dyDescent="0.3">
      <c r="A14" s="11" t="s">
        <v>41</v>
      </c>
      <c r="B14" s="44"/>
      <c r="C14" s="5">
        <v>3704</v>
      </c>
      <c r="D14" s="20">
        <v>5000000</v>
      </c>
      <c r="E14" s="6">
        <f t="shared" si="2"/>
        <v>6.0427199417915096E-3</v>
      </c>
      <c r="F14" s="113">
        <f t="shared" si="3"/>
        <v>4622680.755470505</v>
      </c>
      <c r="G14" s="20"/>
      <c r="H14" s="6"/>
      <c r="I14" s="7"/>
      <c r="J14" s="7">
        <f t="shared" si="1"/>
        <v>9622680.755470505</v>
      </c>
    </row>
    <row r="15" spans="1:10" x14ac:dyDescent="0.3">
      <c r="A15" s="11" t="s">
        <v>19</v>
      </c>
      <c r="B15" s="44"/>
      <c r="C15" s="5">
        <v>10063</v>
      </c>
      <c r="D15" s="20">
        <v>5000000</v>
      </c>
      <c r="E15" s="6">
        <f t="shared" si="2"/>
        <v>1.6416817163673856E-2</v>
      </c>
      <c r="F15" s="113">
        <f t="shared" si="3"/>
        <v>12558865.1302105</v>
      </c>
      <c r="G15" s="20"/>
      <c r="H15" s="6"/>
      <c r="I15" s="7"/>
      <c r="J15" s="7">
        <f t="shared" si="1"/>
        <v>17558865.1302105</v>
      </c>
    </row>
    <row r="16" spans="1:10" x14ac:dyDescent="0.3">
      <c r="A16" s="11" t="s">
        <v>35</v>
      </c>
      <c r="B16" s="44"/>
      <c r="C16" s="5">
        <v>5458</v>
      </c>
      <c r="D16" s="20">
        <v>5000000</v>
      </c>
      <c r="E16" s="6">
        <f t="shared" si="2"/>
        <v>8.9042023332338172E-3</v>
      </c>
      <c r="F16" s="113">
        <f t="shared" si="3"/>
        <v>6811714.7849238701</v>
      </c>
      <c r="G16" s="20"/>
      <c r="H16" s="6"/>
      <c r="I16" s="7"/>
      <c r="J16" s="7">
        <f t="shared" si="1"/>
        <v>11811714.78492387</v>
      </c>
    </row>
    <row r="17" spans="1:10" x14ac:dyDescent="0.3">
      <c r="A17" s="11" t="s">
        <v>50</v>
      </c>
      <c r="B17" s="44"/>
      <c r="C17" s="5">
        <v>1517</v>
      </c>
      <c r="D17" s="20">
        <v>5000000</v>
      </c>
      <c r="E17" s="6">
        <f t="shared" si="2"/>
        <v>2.4748396737844817E-3</v>
      </c>
      <c r="F17" s="113">
        <f t="shared" si="3"/>
        <v>1893252.3504451285</v>
      </c>
      <c r="G17" s="20"/>
      <c r="H17" s="6"/>
      <c r="I17" s="7"/>
      <c r="J17" s="7">
        <f t="shared" si="1"/>
        <v>6893252.350445129</v>
      </c>
    </row>
    <row r="18" spans="1:10" x14ac:dyDescent="0.3">
      <c r="A18" s="11" t="s">
        <v>10</v>
      </c>
      <c r="B18" s="44"/>
      <c r="C18" s="5">
        <v>16038</v>
      </c>
      <c r="D18" s="20">
        <v>5000000</v>
      </c>
      <c r="E18" s="6">
        <f t="shared" si="2"/>
        <v>2.6164455298718206E-2</v>
      </c>
      <c r="F18" s="113">
        <f t="shared" si="3"/>
        <v>20015808.303519428</v>
      </c>
      <c r="G18" s="20"/>
      <c r="H18" s="6"/>
      <c r="I18" s="7"/>
      <c r="J18" s="7">
        <f t="shared" si="1"/>
        <v>25015808.303519428</v>
      </c>
    </row>
    <row r="19" spans="1:10" x14ac:dyDescent="0.3">
      <c r="A19" s="11" t="s">
        <v>34</v>
      </c>
      <c r="B19" s="44"/>
      <c r="C19" s="5">
        <v>6031</v>
      </c>
      <c r="D19" s="20">
        <v>5000000</v>
      </c>
      <c r="E19" s="6">
        <f t="shared" si="2"/>
        <v>9.8389967518748914E-3</v>
      </c>
      <c r="F19" s="113">
        <f t="shared" si="3"/>
        <v>7526832.5151842916</v>
      </c>
      <c r="G19" s="20"/>
      <c r="H19" s="6"/>
      <c r="I19" s="7"/>
      <c r="J19" s="7">
        <f t="shared" si="1"/>
        <v>12526832.515184291</v>
      </c>
    </row>
    <row r="20" spans="1:10" x14ac:dyDescent="0.3">
      <c r="A20" s="11" t="s">
        <v>39</v>
      </c>
      <c r="B20" s="44"/>
      <c r="C20" s="5">
        <v>4324</v>
      </c>
      <c r="D20" s="20">
        <v>5000000</v>
      </c>
      <c r="E20" s="6">
        <f t="shared" si="2"/>
        <v>7.0541903424153583E-3</v>
      </c>
      <c r="F20" s="113">
        <f t="shared" si="3"/>
        <v>5396455.6119477488</v>
      </c>
      <c r="G20" s="20"/>
      <c r="H20" s="6"/>
      <c r="I20" s="7"/>
      <c r="J20" s="7">
        <f t="shared" si="1"/>
        <v>10396455.611947749</v>
      </c>
    </row>
    <row r="21" spans="1:10" x14ac:dyDescent="0.3">
      <c r="A21" s="11" t="s">
        <v>42</v>
      </c>
      <c r="B21" s="44" t="s">
        <v>71</v>
      </c>
      <c r="C21" s="5">
        <v>3673</v>
      </c>
      <c r="D21" s="20"/>
      <c r="E21" s="6"/>
      <c r="F21" s="112"/>
      <c r="G21" s="20">
        <v>5000000</v>
      </c>
      <c r="H21" s="6">
        <f>C21/$H$3</f>
        <v>5.9473113230460339E-2</v>
      </c>
      <c r="I21" s="7">
        <f>$I$3*H21</f>
        <v>56202092.00278502</v>
      </c>
      <c r="J21" s="7">
        <f t="shared" si="1"/>
        <v>61202092.00278502</v>
      </c>
    </row>
    <row r="22" spans="1:10" x14ac:dyDescent="0.3">
      <c r="A22" s="11" t="s">
        <v>0</v>
      </c>
      <c r="B22" s="44"/>
      <c r="C22" s="5">
        <v>60752</v>
      </c>
      <c r="D22" s="20">
        <v>5000000</v>
      </c>
      <c r="E22" s="6">
        <f t="shared" ref="E22:E24" si="4">C22/$E$3</f>
        <v>9.9111048030161394E-2</v>
      </c>
      <c r="F22" s="113">
        <f t="shared" ref="F22:F24" si="5">$F$3*E22</f>
        <v>75819951.743073463</v>
      </c>
      <c r="G22" s="20"/>
      <c r="H22" s="6"/>
      <c r="I22" s="7"/>
      <c r="J22" s="7">
        <f t="shared" si="1"/>
        <v>80819951.743073463</v>
      </c>
    </row>
    <row r="23" spans="1:10" x14ac:dyDescent="0.3">
      <c r="A23" s="11" t="s">
        <v>55</v>
      </c>
      <c r="B23" s="44"/>
      <c r="C23" s="5">
        <v>11362</v>
      </c>
      <c r="D23" s="20">
        <v>5000000</v>
      </c>
      <c r="E23" s="6">
        <f t="shared" si="4"/>
        <v>1.8536010793368016E-2</v>
      </c>
      <c r="F23" s="113">
        <f t="shared" si="5"/>
        <v>14180048.256926533</v>
      </c>
      <c r="G23" s="20"/>
      <c r="H23" s="6"/>
      <c r="I23" s="7"/>
      <c r="J23" s="7">
        <f t="shared" si="1"/>
        <v>19180048.256926533</v>
      </c>
    </row>
    <row r="24" spans="1:10" x14ac:dyDescent="0.3">
      <c r="A24" s="11" t="s">
        <v>40</v>
      </c>
      <c r="B24" s="44"/>
      <c r="C24" s="5">
        <v>3987</v>
      </c>
      <c r="D24" s="20">
        <v>5000000</v>
      </c>
      <c r="E24" s="6">
        <f t="shared" si="4"/>
        <v>6.5044072375601376E-3</v>
      </c>
      <c r="F24" s="113">
        <f t="shared" si="5"/>
        <v>4975871.5367335053</v>
      </c>
      <c r="G24" s="20"/>
      <c r="H24" s="6"/>
      <c r="I24" s="7"/>
      <c r="J24" s="7">
        <f t="shared" si="1"/>
        <v>9975871.5367335044</v>
      </c>
    </row>
    <row r="25" spans="1:10" x14ac:dyDescent="0.3">
      <c r="A25" s="11" t="s">
        <v>31</v>
      </c>
      <c r="B25" s="44" t="s">
        <v>72</v>
      </c>
      <c r="C25" s="5">
        <v>6613</v>
      </c>
      <c r="D25" s="20"/>
      <c r="E25" s="6"/>
      <c r="F25" s="112"/>
      <c r="G25" s="20">
        <v>5000000</v>
      </c>
      <c r="H25" s="6">
        <f>C25/$H$3</f>
        <v>0.10707751097006105</v>
      </c>
      <c r="I25" s="7">
        <f>$I$3*H25</f>
        <v>101188247.86670768</v>
      </c>
      <c r="J25" s="7">
        <f t="shared" si="1"/>
        <v>106188247.86670768</v>
      </c>
    </row>
    <row r="26" spans="1:10" x14ac:dyDescent="0.3">
      <c r="A26" s="11" t="s">
        <v>20</v>
      </c>
      <c r="B26" s="44"/>
      <c r="C26" s="5">
        <v>9674</v>
      </c>
      <c r="D26" s="20">
        <v>5000000</v>
      </c>
      <c r="E26" s="6">
        <f t="shared" ref="E26:E27" si="6">C26/$E$3</f>
        <v>1.5782201057475988E-2</v>
      </c>
      <c r="F26" s="113">
        <f t="shared" ref="F26:F27" si="7">$F$3*E26</f>
        <v>12073383.808969131</v>
      </c>
      <c r="G26" s="20"/>
      <c r="H26" s="6"/>
      <c r="I26" s="7"/>
      <c r="J26" s="7">
        <f t="shared" si="1"/>
        <v>17073383.808969133</v>
      </c>
    </row>
    <row r="27" spans="1:10" x14ac:dyDescent="0.3">
      <c r="A27" s="11" t="s">
        <v>13</v>
      </c>
      <c r="B27" s="44"/>
      <c r="C27" s="5">
        <v>13571</v>
      </c>
      <c r="D27" s="20">
        <v>5000000</v>
      </c>
      <c r="E27" s="6">
        <f t="shared" si="6"/>
        <v>2.2139781946558471E-2</v>
      </c>
      <c r="F27" s="113">
        <f t="shared" si="7"/>
        <v>16936933.18911723</v>
      </c>
      <c r="G27" s="20"/>
      <c r="H27" s="6"/>
      <c r="I27" s="7"/>
      <c r="J27" s="7">
        <f t="shared" si="1"/>
        <v>21936933.18911723</v>
      </c>
    </row>
    <row r="28" spans="1:10" x14ac:dyDescent="0.3">
      <c r="A28" s="11" t="s">
        <v>43</v>
      </c>
      <c r="B28" s="44" t="s">
        <v>71</v>
      </c>
      <c r="C28" s="5">
        <v>3493</v>
      </c>
      <c r="D28" s="20"/>
      <c r="E28" s="6"/>
      <c r="F28" s="112"/>
      <c r="G28" s="20">
        <v>5000000</v>
      </c>
      <c r="H28" s="6">
        <f>C28/$H$3</f>
        <v>5.6558558266811318E-2</v>
      </c>
      <c r="I28" s="7">
        <f>$I$3*H28</f>
        <v>53447837.562136695</v>
      </c>
      <c r="J28" s="7">
        <f t="shared" si="1"/>
        <v>58447837.562136695</v>
      </c>
    </row>
    <row r="29" spans="1:10" x14ac:dyDescent="0.3">
      <c r="A29" s="11" t="s">
        <v>52</v>
      </c>
      <c r="B29" s="44"/>
      <c r="C29" s="5">
        <v>1033</v>
      </c>
      <c r="D29" s="20">
        <v>5000000</v>
      </c>
      <c r="E29" s="6">
        <f t="shared" ref="E29:E34" si="8">C29/$E$3</f>
        <v>1.6852401997490901E-3</v>
      </c>
      <c r="F29" s="113">
        <f t="shared" ref="F29:F34" si="9">$F$3*E29</f>
        <v>1289208.752808054</v>
      </c>
      <c r="G29" s="20"/>
      <c r="H29" s="6"/>
      <c r="I29" s="7"/>
      <c r="J29" s="7">
        <f t="shared" si="1"/>
        <v>6289208.752808054</v>
      </c>
    </row>
    <row r="30" spans="1:10" x14ac:dyDescent="0.3">
      <c r="A30" s="11" t="s">
        <v>26</v>
      </c>
      <c r="B30" s="44"/>
      <c r="C30" s="5">
        <v>7484</v>
      </c>
      <c r="D30" s="20">
        <v>5000000</v>
      </c>
      <c r="E30" s="6">
        <f t="shared" si="8"/>
        <v>1.220942657785304E-2</v>
      </c>
      <c r="F30" s="113">
        <f t="shared" si="9"/>
        <v>9340211.3320575766</v>
      </c>
      <c r="G30" s="20"/>
      <c r="H30" s="6"/>
      <c r="I30" s="7"/>
      <c r="J30" s="7">
        <f t="shared" si="1"/>
        <v>14340211.332057577</v>
      </c>
    </row>
    <row r="31" spans="1:10" x14ac:dyDescent="0.3">
      <c r="A31" s="11" t="s">
        <v>44</v>
      </c>
      <c r="B31" s="44"/>
      <c r="C31" s="5">
        <v>3478</v>
      </c>
      <c r="D31" s="20">
        <v>5000000</v>
      </c>
      <c r="E31" s="6">
        <f t="shared" si="8"/>
        <v>5.674022666725397E-3</v>
      </c>
      <c r="F31" s="113">
        <f t="shared" si="9"/>
        <v>4340627.3400449287</v>
      </c>
      <c r="G31" s="20"/>
      <c r="H31" s="6"/>
      <c r="I31" s="7"/>
      <c r="J31" s="7">
        <f t="shared" si="1"/>
        <v>9340627.3400449287</v>
      </c>
    </row>
    <row r="32" spans="1:10" x14ac:dyDescent="0.3">
      <c r="A32" s="11" t="s">
        <v>14</v>
      </c>
      <c r="B32" s="44"/>
      <c r="C32" s="5">
        <v>12891</v>
      </c>
      <c r="D32" s="20">
        <v>5000000</v>
      </c>
      <c r="E32" s="6">
        <f t="shared" si="8"/>
        <v>2.1030427313616186E-2</v>
      </c>
      <c r="F32" s="113">
        <f t="shared" si="9"/>
        <v>16088276.894916382</v>
      </c>
      <c r="G32" s="20"/>
      <c r="H32" s="6"/>
      <c r="I32" s="7"/>
      <c r="J32" s="7">
        <f t="shared" si="1"/>
        <v>21088276.894916382</v>
      </c>
    </row>
    <row r="33" spans="1:10" x14ac:dyDescent="0.3">
      <c r="A33" s="11" t="s">
        <v>1</v>
      </c>
      <c r="B33" s="44"/>
      <c r="C33" s="5">
        <v>53039</v>
      </c>
      <c r="D33" s="20">
        <v>5000000</v>
      </c>
      <c r="E33" s="6">
        <f t="shared" si="8"/>
        <v>8.6528029965626321E-2</v>
      </c>
      <c r="F33" s="113">
        <f t="shared" si="9"/>
        <v>66193942.923704132</v>
      </c>
      <c r="G33" s="20"/>
      <c r="H33" s="6"/>
      <c r="I33" s="7"/>
      <c r="J33" s="7">
        <f t="shared" si="1"/>
        <v>71193942.923704132</v>
      </c>
    </row>
    <row r="34" spans="1:10" x14ac:dyDescent="0.3">
      <c r="A34" s="11" t="s">
        <v>11</v>
      </c>
      <c r="B34" s="44"/>
      <c r="C34" s="5">
        <v>15397</v>
      </c>
      <c r="D34" s="20">
        <v>5000000</v>
      </c>
      <c r="E34" s="6">
        <f t="shared" si="8"/>
        <v>2.5118725416782905E-2</v>
      </c>
      <c r="F34" s="113">
        <f t="shared" si="9"/>
        <v>19215824.94383892</v>
      </c>
      <c r="G34" s="20"/>
      <c r="H34" s="6"/>
      <c r="I34" s="7"/>
      <c r="J34" s="7">
        <f t="shared" si="1"/>
        <v>24215824.94383892</v>
      </c>
    </row>
    <row r="35" spans="1:10" x14ac:dyDescent="0.3">
      <c r="A35" s="11" t="s">
        <v>28</v>
      </c>
      <c r="B35" s="44" t="s">
        <v>71</v>
      </c>
      <c r="C35" s="5">
        <v>6879</v>
      </c>
      <c r="D35" s="20"/>
      <c r="E35" s="6"/>
      <c r="F35" s="112"/>
      <c r="G35" s="20">
        <v>5000000</v>
      </c>
      <c r="H35" s="6">
        <f>C35/$H$3</f>
        <v>0.11138457552745348</v>
      </c>
      <c r="I35" s="7">
        <f>$I$3*H35</f>
        <v>105258423.87344354</v>
      </c>
      <c r="J35" s="7">
        <f t="shared" si="1"/>
        <v>110258423.87344354</v>
      </c>
    </row>
    <row r="36" spans="1:10" x14ac:dyDescent="0.3">
      <c r="A36" s="11" t="s">
        <v>4</v>
      </c>
      <c r="B36" s="44"/>
      <c r="C36" s="5">
        <v>27820</v>
      </c>
      <c r="D36" s="20">
        <v>5000000</v>
      </c>
      <c r="E36" s="6">
        <f t="shared" ref="E36:E48" si="10">C36/$E$3</f>
        <v>4.5385655718315279E-2</v>
      </c>
      <c r="F36" s="113">
        <f t="shared" ref="F36:F48" si="11">$F$3*E36</f>
        <v>34720026.62451119</v>
      </c>
      <c r="G36" s="20"/>
      <c r="H36" s="6"/>
      <c r="I36" s="7"/>
      <c r="J36" s="7">
        <f t="shared" si="1"/>
        <v>39720026.62451119</v>
      </c>
    </row>
    <row r="37" spans="1:10" x14ac:dyDescent="0.3">
      <c r="A37" s="11" t="s">
        <v>6</v>
      </c>
      <c r="B37" s="44"/>
      <c r="C37" s="5">
        <v>20552</v>
      </c>
      <c r="D37" s="20">
        <v>5000000</v>
      </c>
      <c r="E37" s="6">
        <f t="shared" si="10"/>
        <v>3.3528612376808618E-2</v>
      </c>
      <c r="F37" s="113">
        <f t="shared" si="11"/>
        <v>25649388.468258593</v>
      </c>
      <c r="G37" s="20"/>
      <c r="H37" s="6"/>
      <c r="I37" s="7"/>
      <c r="J37" s="7">
        <f t="shared" si="1"/>
        <v>30649388.468258593</v>
      </c>
    </row>
    <row r="38" spans="1:10" x14ac:dyDescent="0.3">
      <c r="A38" s="11" t="s">
        <v>53</v>
      </c>
      <c r="B38" s="44"/>
      <c r="C38" s="5">
        <v>1003</v>
      </c>
      <c r="D38" s="20">
        <v>5000000</v>
      </c>
      <c r="E38" s="6">
        <f t="shared" si="10"/>
        <v>1.6362980835898716E-3</v>
      </c>
      <c r="F38" s="113">
        <f t="shared" si="11"/>
        <v>1251768.0339462517</v>
      </c>
      <c r="G38" s="20"/>
      <c r="H38" s="6"/>
      <c r="I38" s="7"/>
      <c r="J38" s="7">
        <f t="shared" ref="J38:J61" si="12">SUM(D38,F38,G38,I38)</f>
        <v>6251768.0339462515</v>
      </c>
    </row>
    <row r="39" spans="1:10" x14ac:dyDescent="0.3">
      <c r="A39" s="11" t="s">
        <v>3</v>
      </c>
      <c r="B39" s="44"/>
      <c r="C39" s="5">
        <v>33335</v>
      </c>
      <c r="D39" s="20">
        <v>5000000</v>
      </c>
      <c r="E39" s="6">
        <f t="shared" si="10"/>
        <v>5.4382848072251612E-2</v>
      </c>
      <c r="F39" s="113">
        <f t="shared" si="11"/>
        <v>41602878.775272481</v>
      </c>
      <c r="G39" s="20"/>
      <c r="H39" s="6"/>
      <c r="I39" s="7"/>
      <c r="J39" s="7">
        <f t="shared" si="12"/>
        <v>46602878.775272481</v>
      </c>
    </row>
    <row r="40" spans="1:10" x14ac:dyDescent="0.3">
      <c r="A40" s="11" t="s">
        <v>2</v>
      </c>
      <c r="B40" s="44"/>
      <c r="C40" s="5">
        <v>46512</v>
      </c>
      <c r="D40" s="20">
        <v>5000000</v>
      </c>
      <c r="E40" s="6">
        <f t="shared" si="10"/>
        <v>7.5879856893252356E-2</v>
      </c>
      <c r="F40" s="113">
        <f t="shared" si="11"/>
        <v>58048090.52333805</v>
      </c>
      <c r="G40" s="20"/>
      <c r="H40" s="6"/>
      <c r="I40" s="7"/>
      <c r="J40" s="7">
        <f t="shared" si="12"/>
        <v>63048090.52333805</v>
      </c>
    </row>
    <row r="41" spans="1:10" x14ac:dyDescent="0.3">
      <c r="A41" s="11" t="s">
        <v>46</v>
      </c>
      <c r="B41" s="44"/>
      <c r="C41" s="5">
        <v>3288</v>
      </c>
      <c r="D41" s="20">
        <v>5000000</v>
      </c>
      <c r="E41" s="6">
        <f t="shared" si="10"/>
        <v>5.3640559310503466E-3</v>
      </c>
      <c r="F41" s="113">
        <f t="shared" si="11"/>
        <v>4103502.7872535153</v>
      </c>
      <c r="G41" s="20"/>
      <c r="H41" s="6"/>
      <c r="I41" s="7"/>
      <c r="J41" s="7">
        <f t="shared" si="12"/>
        <v>9103502.7872535158</v>
      </c>
    </row>
    <row r="42" spans="1:10" x14ac:dyDescent="0.3">
      <c r="A42" s="11" t="s">
        <v>12</v>
      </c>
      <c r="B42" s="44"/>
      <c r="C42" s="5">
        <v>14896</v>
      </c>
      <c r="D42" s="20">
        <v>5000000</v>
      </c>
      <c r="E42" s="6">
        <f t="shared" si="10"/>
        <v>2.4301392076923955E-2</v>
      </c>
      <c r="F42" s="113">
        <f t="shared" si="11"/>
        <v>18590564.938846827</v>
      </c>
      <c r="G42" s="20"/>
      <c r="H42" s="6"/>
      <c r="I42" s="7"/>
      <c r="J42" s="7">
        <f t="shared" si="12"/>
        <v>23590564.938846827</v>
      </c>
    </row>
    <row r="43" spans="1:10" x14ac:dyDescent="0.3">
      <c r="A43" s="11" t="s">
        <v>18</v>
      </c>
      <c r="B43" s="44"/>
      <c r="C43" s="5">
        <v>10575</v>
      </c>
      <c r="D43" s="20">
        <v>5000000</v>
      </c>
      <c r="E43" s="6">
        <f t="shared" si="10"/>
        <v>1.7252095946124518E-2</v>
      </c>
      <c r="F43" s="113">
        <f t="shared" si="11"/>
        <v>13197853.398785256</v>
      </c>
      <c r="G43" s="20"/>
      <c r="H43" s="6"/>
      <c r="I43" s="7"/>
      <c r="J43" s="7">
        <f t="shared" si="12"/>
        <v>18197853.398785256</v>
      </c>
    </row>
    <row r="44" spans="1:10" x14ac:dyDescent="0.3">
      <c r="A44" s="11" t="s">
        <v>45</v>
      </c>
      <c r="B44" s="44"/>
      <c r="C44" s="5">
        <v>3307</v>
      </c>
      <c r="D44" s="20">
        <v>5000000</v>
      </c>
      <c r="E44" s="6">
        <f t="shared" si="10"/>
        <v>5.3950526046178515E-3</v>
      </c>
      <c r="F44" s="113">
        <f t="shared" si="11"/>
        <v>4127215.2425326565</v>
      </c>
      <c r="G44" s="20"/>
      <c r="H44" s="6"/>
      <c r="I44" s="7"/>
      <c r="J44" s="7">
        <f t="shared" si="12"/>
        <v>9127215.2425326556</v>
      </c>
    </row>
    <row r="45" spans="1:10" x14ac:dyDescent="0.3">
      <c r="A45" s="11" t="s">
        <v>30</v>
      </c>
      <c r="B45" s="44"/>
      <c r="C45" s="5">
        <v>6627</v>
      </c>
      <c r="D45" s="20">
        <v>5000000</v>
      </c>
      <c r="E45" s="6">
        <f t="shared" si="10"/>
        <v>1.0811313459571365E-2</v>
      </c>
      <c r="F45" s="113">
        <f t="shared" si="11"/>
        <v>8270654.7965720939</v>
      </c>
      <c r="G45" s="20"/>
      <c r="H45" s="6"/>
      <c r="I45" s="7"/>
      <c r="J45" s="7">
        <f t="shared" si="12"/>
        <v>13270654.796572093</v>
      </c>
    </row>
    <row r="46" spans="1:10" x14ac:dyDescent="0.3">
      <c r="A46" s="11" t="s">
        <v>8</v>
      </c>
      <c r="B46" s="44"/>
      <c r="C46" s="5">
        <v>18907</v>
      </c>
      <c r="D46" s="20">
        <v>5000000</v>
      </c>
      <c r="E46" s="6">
        <f t="shared" si="10"/>
        <v>3.0844953007411469E-2</v>
      </c>
      <c r="F46" s="113">
        <f t="shared" si="11"/>
        <v>23596389.050669774</v>
      </c>
      <c r="G46" s="20"/>
      <c r="H46" s="6"/>
      <c r="I46" s="7"/>
      <c r="J46" s="7">
        <f t="shared" si="12"/>
        <v>28596389.050669774</v>
      </c>
    </row>
    <row r="47" spans="1:10" x14ac:dyDescent="0.3">
      <c r="A47" s="11" t="s">
        <v>47</v>
      </c>
      <c r="B47" s="44"/>
      <c r="C47" s="5">
        <v>3245</v>
      </c>
      <c r="D47" s="20">
        <v>5000000</v>
      </c>
      <c r="E47" s="6">
        <f t="shared" si="10"/>
        <v>5.2939055645554673E-3</v>
      </c>
      <c r="F47" s="113">
        <f t="shared" si="11"/>
        <v>4049837.7568849325</v>
      </c>
      <c r="G47" s="20"/>
      <c r="H47" s="6"/>
      <c r="I47" s="7"/>
      <c r="J47" s="7">
        <f t="shared" si="12"/>
        <v>9049837.7568849325</v>
      </c>
    </row>
    <row r="48" spans="1:10" x14ac:dyDescent="0.3">
      <c r="A48" s="11" t="s">
        <v>9</v>
      </c>
      <c r="B48" s="44"/>
      <c r="C48" s="5">
        <v>16729</v>
      </c>
      <c r="D48" s="20">
        <v>5000000</v>
      </c>
      <c r="E48" s="6">
        <f t="shared" si="10"/>
        <v>2.7291755374252206E-2</v>
      </c>
      <c r="F48" s="113">
        <f t="shared" si="11"/>
        <v>20878192.861302938</v>
      </c>
      <c r="G48" s="20"/>
      <c r="H48" s="6"/>
      <c r="I48" s="7"/>
      <c r="J48" s="7">
        <f t="shared" si="12"/>
        <v>25878192.861302938</v>
      </c>
    </row>
    <row r="49" spans="1:10" x14ac:dyDescent="0.3">
      <c r="A49" s="11" t="s">
        <v>51</v>
      </c>
      <c r="B49" s="44" t="s">
        <v>71</v>
      </c>
      <c r="C49" s="5">
        <v>1385</v>
      </c>
      <c r="D49" s="20"/>
      <c r="E49" s="6"/>
      <c r="F49" s="112"/>
      <c r="G49" s="20">
        <v>5000000</v>
      </c>
      <c r="H49" s="6">
        <f t="shared" ref="H49:H50" si="13">C49/$H$3</f>
        <v>2.2425881248077203E-2</v>
      </c>
      <c r="I49" s="7">
        <f t="shared" ref="I49:I50" si="14">$I$3*H49</f>
        <v>21192457.779432956</v>
      </c>
      <c r="J49" s="7">
        <f t="shared" si="12"/>
        <v>26192457.779432956</v>
      </c>
    </row>
    <row r="50" spans="1:10" x14ac:dyDescent="0.3">
      <c r="A50" s="11" t="s">
        <v>25</v>
      </c>
      <c r="B50" s="44" t="s">
        <v>71</v>
      </c>
      <c r="C50" s="5">
        <v>7526</v>
      </c>
      <c r="D50" s="20"/>
      <c r="E50" s="6"/>
      <c r="F50" s="112"/>
      <c r="G50" s="20">
        <v>5000000</v>
      </c>
      <c r="H50" s="6">
        <f t="shared" si="13"/>
        <v>0.1218607814245697</v>
      </c>
      <c r="I50" s="7">
        <f t="shared" si="14"/>
        <v>115158438.44621837</v>
      </c>
      <c r="J50" s="7">
        <f t="shared" si="12"/>
        <v>120158438.44621837</v>
      </c>
    </row>
    <row r="51" spans="1:10" x14ac:dyDescent="0.3">
      <c r="A51" s="11" t="s">
        <v>27</v>
      </c>
      <c r="B51" s="44"/>
      <c r="C51" s="5">
        <v>7320</v>
      </c>
      <c r="D51" s="20">
        <v>5000000</v>
      </c>
      <c r="E51" s="6">
        <f t="shared" ref="E51:E54" si="15">C51/$E$3</f>
        <v>1.1941876342849312E-2</v>
      </c>
      <c r="F51" s="113">
        <f t="shared" ref="F51:F54" si="16">$F$3*E51</f>
        <v>9135535.4022797234</v>
      </c>
      <c r="G51" s="20"/>
      <c r="H51" s="6"/>
      <c r="I51" s="7"/>
      <c r="J51" s="7">
        <f t="shared" si="12"/>
        <v>14135535.402279723</v>
      </c>
    </row>
    <row r="52" spans="1:10" x14ac:dyDescent="0.3">
      <c r="A52" s="11" t="s">
        <v>23</v>
      </c>
      <c r="B52" s="44"/>
      <c r="C52" s="5">
        <v>8677</v>
      </c>
      <c r="D52" s="20">
        <v>5000000</v>
      </c>
      <c r="E52" s="6">
        <f t="shared" si="15"/>
        <v>1.4155691397117962E-2</v>
      </c>
      <c r="F52" s="113">
        <f t="shared" si="16"/>
        <v>10829103.918795241</v>
      </c>
      <c r="G52" s="20"/>
      <c r="H52" s="6"/>
      <c r="I52" s="7"/>
      <c r="J52" s="7">
        <f t="shared" si="12"/>
        <v>15829103.918795241</v>
      </c>
    </row>
    <row r="53" spans="1:10" x14ac:dyDescent="0.3">
      <c r="A53" s="11" t="s">
        <v>16</v>
      </c>
      <c r="B53" s="44"/>
      <c r="C53" s="5">
        <v>12407</v>
      </c>
      <c r="D53" s="20">
        <v>5000000</v>
      </c>
      <c r="E53" s="6">
        <f t="shared" si="15"/>
        <v>2.0240827839580793E-2</v>
      </c>
      <c r="F53" s="113">
        <f t="shared" si="16"/>
        <v>15484233.297279308</v>
      </c>
      <c r="G53" s="20"/>
      <c r="H53" s="6"/>
      <c r="I53" s="7"/>
      <c r="J53" s="7">
        <f t="shared" si="12"/>
        <v>20484233.297279306</v>
      </c>
    </row>
    <row r="54" spans="1:10" x14ac:dyDescent="0.3">
      <c r="A54" s="11" t="s">
        <v>48</v>
      </c>
      <c r="B54" s="44"/>
      <c r="C54" s="5">
        <v>2841</v>
      </c>
      <c r="D54" s="20">
        <v>5000000</v>
      </c>
      <c r="E54" s="6">
        <f t="shared" si="15"/>
        <v>4.6348184002779911E-3</v>
      </c>
      <c r="F54" s="113">
        <f t="shared" si="16"/>
        <v>3545636.0762126632</v>
      </c>
      <c r="G54" s="20"/>
      <c r="H54" s="6"/>
      <c r="I54" s="7"/>
      <c r="J54" s="7">
        <f t="shared" si="12"/>
        <v>8545636.0762126632</v>
      </c>
    </row>
    <row r="55" spans="1:10" x14ac:dyDescent="0.3">
      <c r="A55" s="11" t="s">
        <v>15</v>
      </c>
      <c r="B55" s="44" t="s">
        <v>71</v>
      </c>
      <c r="C55" s="5">
        <v>12879</v>
      </c>
      <c r="D55" s="20"/>
      <c r="E55" s="6"/>
      <c r="F55" s="112"/>
      <c r="G55" s="20">
        <v>5000000</v>
      </c>
      <c r="H55" s="6">
        <f t="shared" ref="H55:H56" si="17">C55/$H$3</f>
        <v>0.2085364076490876</v>
      </c>
      <c r="I55" s="7">
        <f t="shared" ref="I55:I56" si="18">$I$3*H55</f>
        <v>197066905.22838777</v>
      </c>
      <c r="J55" s="7">
        <f t="shared" si="12"/>
        <v>202066905.22838777</v>
      </c>
    </row>
    <row r="56" spans="1:10" x14ac:dyDescent="0.3">
      <c r="A56" s="11" t="s">
        <v>37</v>
      </c>
      <c r="B56" s="44" t="s">
        <v>72</v>
      </c>
      <c r="C56" s="5">
        <v>4551</v>
      </c>
      <c r="D56" s="20"/>
      <c r="E56" s="6"/>
      <c r="F56" s="112"/>
      <c r="G56" s="20">
        <v>5000000</v>
      </c>
      <c r="H56" s="6">
        <f t="shared" si="17"/>
        <v>7.3689664664259455E-2</v>
      </c>
      <c r="I56" s="7">
        <f t="shared" si="18"/>
        <v>69636733.107725188</v>
      </c>
      <c r="J56" s="7">
        <f t="shared" si="12"/>
        <v>74636733.107725188</v>
      </c>
    </row>
    <row r="57" spans="1:10" x14ac:dyDescent="0.3">
      <c r="A57" s="11" t="s">
        <v>5</v>
      </c>
      <c r="B57" s="44"/>
      <c r="C57" s="5">
        <v>24463</v>
      </c>
      <c r="D57" s="20">
        <v>5000000</v>
      </c>
      <c r="E57" s="6">
        <f t="shared" ref="E57:E61" si="19">C57/$E$3</f>
        <v>3.990903292009873E-2</v>
      </c>
      <c r="F57" s="113">
        <f t="shared" ref="F57:F61" si="20">$F$3*E57</f>
        <v>30530410.183875527</v>
      </c>
      <c r="G57" s="20"/>
      <c r="H57" s="6"/>
      <c r="I57" s="7"/>
      <c r="J57" s="7">
        <f t="shared" si="12"/>
        <v>35530410.183875531</v>
      </c>
    </row>
    <row r="58" spans="1:10" x14ac:dyDescent="0.3">
      <c r="A58" s="11" t="s">
        <v>49</v>
      </c>
      <c r="B58" s="44"/>
      <c r="C58" s="5">
        <v>1946</v>
      </c>
      <c r="D58" s="20">
        <v>5000000</v>
      </c>
      <c r="E58" s="6">
        <f t="shared" si="19"/>
        <v>3.1747119348613062E-3</v>
      </c>
      <c r="F58" s="113">
        <f t="shared" si="20"/>
        <v>2428654.6301688994</v>
      </c>
      <c r="G58" s="20"/>
      <c r="H58" s="6"/>
      <c r="I58" s="7"/>
      <c r="J58" s="7">
        <f t="shared" si="12"/>
        <v>7428654.6301688999</v>
      </c>
    </row>
    <row r="59" spans="1:10" x14ac:dyDescent="0.3">
      <c r="A59" s="11" t="s">
        <v>22</v>
      </c>
      <c r="B59" s="44"/>
      <c r="C59" s="5">
        <v>9365</v>
      </c>
      <c r="D59" s="20">
        <v>5000000</v>
      </c>
      <c r="E59" s="6">
        <f t="shared" si="19"/>
        <v>1.5278097261036039E-2</v>
      </c>
      <c r="F59" s="113">
        <f t="shared" si="20"/>
        <v>11687744.40469257</v>
      </c>
      <c r="G59" s="20"/>
      <c r="H59" s="6"/>
      <c r="I59" s="7"/>
      <c r="J59" s="7">
        <f t="shared" si="12"/>
        <v>16687744.40469257</v>
      </c>
    </row>
    <row r="60" spans="1:10" x14ac:dyDescent="0.3">
      <c r="A60" s="11" t="s">
        <v>33</v>
      </c>
      <c r="B60" s="44"/>
      <c r="C60" s="5">
        <v>6335</v>
      </c>
      <c r="D60" s="20">
        <v>5000000</v>
      </c>
      <c r="E60" s="6">
        <f t="shared" si="19"/>
        <v>1.0334943528954971E-2</v>
      </c>
      <c r="F60" s="113">
        <f t="shared" si="20"/>
        <v>7906231.7996505527</v>
      </c>
      <c r="G60" s="20"/>
      <c r="H60" s="6"/>
      <c r="I60" s="7"/>
      <c r="J60" s="7">
        <f t="shared" si="12"/>
        <v>12906231.799650554</v>
      </c>
    </row>
    <row r="61" spans="1:10" ht="15" thickBot="1" x14ac:dyDescent="0.35">
      <c r="A61" s="12" t="s">
        <v>32</v>
      </c>
      <c r="B61" s="35"/>
      <c r="C61" s="8">
        <v>6342</v>
      </c>
      <c r="D61" s="21">
        <v>5000000</v>
      </c>
      <c r="E61" s="9">
        <f t="shared" si="19"/>
        <v>1.0346363356058789E-2</v>
      </c>
      <c r="F61" s="114">
        <f t="shared" si="20"/>
        <v>7914967.9673849735</v>
      </c>
      <c r="G61" s="21"/>
      <c r="H61" s="9"/>
      <c r="I61" s="10"/>
      <c r="J61" s="10">
        <f t="shared" si="12"/>
        <v>12914967.967384974</v>
      </c>
    </row>
  </sheetData>
  <autoFilter ref="A3:J61" xr:uid="{00000000-0001-0000-0000-000000000000}">
    <sortState xmlns:xlrd2="http://schemas.microsoft.com/office/spreadsheetml/2017/richdata2" ref="A4:J61">
      <sortCondition ref="A3"/>
    </sortState>
  </autoFilter>
  <mergeCells count="2">
    <mergeCell ref="D1:F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1663-333C-483B-9818-D0F35D3519F7}">
  <dimension ref="A1:J61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2" width="18.88671875" customWidth="1"/>
    <col min="3" max="4" width="18.88671875" style="1" customWidth="1"/>
    <col min="5" max="10" width="18.88671875" style="3" customWidth="1"/>
  </cols>
  <sheetData>
    <row r="1" spans="1:10" ht="15" thickBot="1" x14ac:dyDescent="0.35">
      <c r="A1" s="18"/>
      <c r="B1" s="19"/>
      <c r="C1" s="89"/>
      <c r="D1" s="128" t="s">
        <v>61</v>
      </c>
      <c r="E1" s="129"/>
      <c r="F1" s="130"/>
      <c r="G1" s="131" t="s">
        <v>62</v>
      </c>
      <c r="H1" s="132"/>
      <c r="I1" s="132"/>
      <c r="J1" s="88"/>
    </row>
    <row r="2" spans="1:10" s="2" customFormat="1" ht="101.4" thickBot="1" x14ac:dyDescent="0.35">
      <c r="A2" s="13" t="s">
        <v>58</v>
      </c>
      <c r="B2" s="61" t="s">
        <v>89</v>
      </c>
      <c r="C2" s="14" t="s">
        <v>63</v>
      </c>
      <c r="D2" s="13" t="s">
        <v>60</v>
      </c>
      <c r="E2" s="4" t="s">
        <v>105</v>
      </c>
      <c r="F2" s="13" t="s">
        <v>104</v>
      </c>
      <c r="G2" s="13" t="s">
        <v>60</v>
      </c>
      <c r="H2" s="13" t="s">
        <v>102</v>
      </c>
      <c r="I2" s="13" t="s">
        <v>103</v>
      </c>
      <c r="J2" s="25" t="s">
        <v>66</v>
      </c>
    </row>
    <row r="3" spans="1:10" s="2" customFormat="1" ht="15" thickBot="1" x14ac:dyDescent="0.35">
      <c r="A3" s="13" t="s">
        <v>59</v>
      </c>
      <c r="B3" s="13">
        <v>21</v>
      </c>
      <c r="C3" s="64">
        <v>674728</v>
      </c>
      <c r="D3" s="16">
        <f>SUM(D4:D61)</f>
        <v>185000000</v>
      </c>
      <c r="E3" s="17">
        <v>562422</v>
      </c>
      <c r="F3" s="16">
        <f>1000000000-D3</f>
        <v>815000000</v>
      </c>
      <c r="G3" s="15">
        <f>SUM(G4:G61)</f>
        <v>105000000</v>
      </c>
      <c r="H3" s="17">
        <v>112306</v>
      </c>
      <c r="I3" s="16">
        <f>1000000000-G3</f>
        <v>895000000</v>
      </c>
      <c r="J3" s="15">
        <f>SUM(J4:J61)</f>
        <v>2000000000.0000002</v>
      </c>
    </row>
    <row r="4" spans="1:10" x14ac:dyDescent="0.3">
      <c r="A4" s="85" t="s">
        <v>17</v>
      </c>
      <c r="B4" s="90" t="s">
        <v>67</v>
      </c>
      <c r="C4" s="87">
        <v>11898</v>
      </c>
      <c r="D4" s="22">
        <v>5000000</v>
      </c>
      <c r="E4" s="23">
        <f>C4/$E$3</f>
        <v>2.1154933484109798E-2</v>
      </c>
      <c r="F4" s="111">
        <f>$F$3*E4</f>
        <v>17241270.789549485</v>
      </c>
      <c r="G4" s="22"/>
      <c r="H4" s="23"/>
      <c r="I4" s="24"/>
      <c r="J4" s="24">
        <f>SUM(D4,F4,G4,I4)</f>
        <v>22241270.789549485</v>
      </c>
    </row>
    <row r="5" spans="1:10" x14ac:dyDescent="0.3">
      <c r="A5" s="11" t="s">
        <v>56</v>
      </c>
      <c r="B5" s="65" t="s">
        <v>70</v>
      </c>
      <c r="C5" s="5">
        <v>367</v>
      </c>
      <c r="D5" s="20"/>
      <c r="E5" s="6"/>
      <c r="F5" s="112"/>
      <c r="G5" s="20">
        <v>5000000</v>
      </c>
      <c r="H5" s="6">
        <f>C5/$H$3</f>
        <v>3.2678574608658488E-3</v>
      </c>
      <c r="I5" s="7">
        <f>$I$3*H5</f>
        <v>2924732.4274749346</v>
      </c>
      <c r="J5" s="7">
        <f t="shared" ref="J5" si="0">SUM(D5,F5,G5,I5)</f>
        <v>7924732.4274749346</v>
      </c>
    </row>
    <row r="6" spans="1:10" x14ac:dyDescent="0.3">
      <c r="A6" s="11" t="s">
        <v>21</v>
      </c>
      <c r="B6" s="65" t="s">
        <v>70</v>
      </c>
      <c r="C6" s="5">
        <v>9632</v>
      </c>
      <c r="D6" s="20"/>
      <c r="E6" s="6"/>
      <c r="F6" s="112"/>
      <c r="G6" s="20">
        <v>5000000</v>
      </c>
      <c r="H6" s="6">
        <f>C6/$H$3</f>
        <v>8.5765675921144022E-2</v>
      </c>
      <c r="I6" s="7">
        <f>$I$3*H6</f>
        <v>76760279.949423894</v>
      </c>
      <c r="J6" s="7">
        <f t="shared" ref="J6:J37" si="1">SUM(D6,F6,G6,I6)</f>
        <v>81760279.949423894</v>
      </c>
    </row>
    <row r="7" spans="1:10" x14ac:dyDescent="0.3">
      <c r="A7" s="11" t="s">
        <v>24</v>
      </c>
      <c r="B7" s="65" t="s">
        <v>67</v>
      </c>
      <c r="C7" s="5">
        <v>8657</v>
      </c>
      <c r="D7" s="20">
        <v>5000000</v>
      </c>
      <c r="E7" s="6">
        <f>C7/$E$3</f>
        <v>1.5392356629008111E-2</v>
      </c>
      <c r="F7" s="113">
        <f>$F$3*E7</f>
        <v>12544770.652641609</v>
      </c>
      <c r="G7" s="20"/>
      <c r="H7" s="6"/>
      <c r="I7" s="7"/>
      <c r="J7" s="7">
        <f t="shared" si="1"/>
        <v>17544770.652641609</v>
      </c>
    </row>
    <row r="8" spans="1:10" x14ac:dyDescent="0.3">
      <c r="A8" s="11" t="s">
        <v>36</v>
      </c>
      <c r="B8" s="65" t="s">
        <v>70</v>
      </c>
      <c r="C8" s="5">
        <v>4761</v>
      </c>
      <c r="D8" s="20"/>
      <c r="E8" s="6"/>
      <c r="F8" s="112"/>
      <c r="G8" s="20">
        <v>5000000</v>
      </c>
      <c r="H8" s="6">
        <f>C8/$H$3</f>
        <v>4.2393104553630261E-2</v>
      </c>
      <c r="I8" s="7">
        <f>$I$3*H8</f>
        <v>37941828.57549908</v>
      </c>
      <c r="J8" s="7">
        <f t="shared" si="1"/>
        <v>42941828.57549908</v>
      </c>
    </row>
    <row r="9" spans="1:10" x14ac:dyDescent="0.3">
      <c r="A9" s="11" t="s">
        <v>38</v>
      </c>
      <c r="B9" s="65" t="s">
        <v>70</v>
      </c>
      <c r="C9" s="5">
        <v>4419</v>
      </c>
      <c r="D9" s="20"/>
      <c r="E9" s="6"/>
      <c r="F9" s="113"/>
      <c r="G9" s="20">
        <v>5000000</v>
      </c>
      <c r="H9" s="6">
        <f>C9/$H$3</f>
        <v>3.9347853186828839E-2</v>
      </c>
      <c r="I9" s="7">
        <f>$I$3*H9</f>
        <v>35216328.602211811</v>
      </c>
      <c r="J9" s="7">
        <f t="shared" si="1"/>
        <v>40216328.602211811</v>
      </c>
    </row>
    <row r="10" spans="1:10" x14ac:dyDescent="0.3">
      <c r="A10" s="11" t="s">
        <v>29</v>
      </c>
      <c r="B10" s="65" t="s">
        <v>67</v>
      </c>
      <c r="C10" s="5">
        <v>6772</v>
      </c>
      <c r="D10" s="20">
        <v>5000000</v>
      </c>
      <c r="E10" s="6">
        <f>C10/$E$3</f>
        <v>1.2040780766044002E-2</v>
      </c>
      <c r="F10" s="113">
        <f>$F$3*E10</f>
        <v>9813236.3243258614</v>
      </c>
      <c r="G10" s="20"/>
      <c r="H10" s="6"/>
      <c r="I10" s="7"/>
      <c r="J10" s="7">
        <f t="shared" si="1"/>
        <v>14813236.324325861</v>
      </c>
    </row>
    <row r="11" spans="1:10" x14ac:dyDescent="0.3">
      <c r="A11" s="11" t="s">
        <v>57</v>
      </c>
      <c r="B11" s="65" t="s">
        <v>69</v>
      </c>
      <c r="C11" s="5">
        <v>976</v>
      </c>
      <c r="D11" s="20"/>
      <c r="E11" s="6"/>
      <c r="F11" s="113"/>
      <c r="G11" s="20">
        <v>5000000</v>
      </c>
      <c r="H11" s="6">
        <f>C11/$H$3</f>
        <v>8.6905419122753902E-3</v>
      </c>
      <c r="I11" s="7">
        <f>$I$3*H11</f>
        <v>7778035.0114864744</v>
      </c>
      <c r="J11" s="7">
        <f t="shared" si="1"/>
        <v>12778035.011486474</v>
      </c>
    </row>
    <row r="12" spans="1:10" x14ac:dyDescent="0.3">
      <c r="A12" s="11" t="s">
        <v>7</v>
      </c>
      <c r="B12" s="65" t="s">
        <v>67</v>
      </c>
      <c r="C12" s="5">
        <v>19716</v>
      </c>
      <c r="D12" s="20">
        <v>5000000</v>
      </c>
      <c r="E12" s="6">
        <f>C12/$E$3</f>
        <v>3.5055527699841042E-2</v>
      </c>
      <c r="F12" s="113">
        <f>$F$3*E12</f>
        <v>28570255.07537045</v>
      </c>
      <c r="G12" s="20"/>
      <c r="H12" s="6"/>
      <c r="I12" s="7"/>
      <c r="J12" s="7">
        <f t="shared" si="1"/>
        <v>33570255.075370446</v>
      </c>
    </row>
    <row r="13" spans="1:10" x14ac:dyDescent="0.3">
      <c r="A13" s="11" t="s">
        <v>54</v>
      </c>
      <c r="B13" s="65" t="s">
        <v>67</v>
      </c>
      <c r="C13" s="5">
        <v>34236</v>
      </c>
      <c r="D13" s="20">
        <v>5000000</v>
      </c>
      <c r="E13" s="6">
        <f>C13/$E$3</f>
        <v>6.0872440978482351E-2</v>
      </c>
      <c r="F13" s="113">
        <f>$F$3*E13</f>
        <v>49611039.397463113</v>
      </c>
      <c r="G13" s="20"/>
      <c r="H13" s="6"/>
      <c r="I13" s="7"/>
      <c r="J13" s="7">
        <f t="shared" si="1"/>
        <v>54611039.397463113</v>
      </c>
    </row>
    <row r="14" spans="1:10" x14ac:dyDescent="0.3">
      <c r="A14" s="11" t="s">
        <v>41</v>
      </c>
      <c r="B14" s="65" t="s">
        <v>70</v>
      </c>
      <c r="C14" s="5">
        <v>3704</v>
      </c>
      <c r="D14" s="20"/>
      <c r="E14" s="6"/>
      <c r="F14" s="113"/>
      <c r="G14" s="20">
        <v>5000000</v>
      </c>
      <c r="H14" s="6">
        <f t="shared" ref="H14:H15" si="2">C14/$H$3</f>
        <v>3.2981318896586113E-2</v>
      </c>
      <c r="I14" s="7">
        <f t="shared" ref="I14:I15" si="3">$I$3*H14</f>
        <v>29518280.412444573</v>
      </c>
      <c r="J14" s="7">
        <f t="shared" si="1"/>
        <v>34518280.412444577</v>
      </c>
    </row>
    <row r="15" spans="1:10" x14ac:dyDescent="0.3">
      <c r="A15" s="11" t="s">
        <v>19</v>
      </c>
      <c r="B15" s="65" t="s">
        <v>69</v>
      </c>
      <c r="C15" s="5">
        <v>10063</v>
      </c>
      <c r="D15" s="20"/>
      <c r="E15" s="6"/>
      <c r="F15" s="113"/>
      <c r="G15" s="20">
        <v>5000000</v>
      </c>
      <c r="H15" s="6">
        <f t="shared" si="2"/>
        <v>8.9603404982814813E-2</v>
      </c>
      <c r="I15" s="7">
        <f t="shared" si="3"/>
        <v>80195047.459619254</v>
      </c>
      <c r="J15" s="7">
        <f t="shared" si="1"/>
        <v>85195047.459619254</v>
      </c>
    </row>
    <row r="16" spans="1:10" x14ac:dyDescent="0.3">
      <c r="A16" s="11" t="s">
        <v>35</v>
      </c>
      <c r="B16" s="65" t="s">
        <v>67</v>
      </c>
      <c r="C16" s="5">
        <v>5458</v>
      </c>
      <c r="D16" s="20">
        <v>5000000</v>
      </c>
      <c r="E16" s="6">
        <f>C16/$E$3</f>
        <v>9.7044567957867943E-3</v>
      </c>
      <c r="F16" s="113">
        <f>$F$3*E16</f>
        <v>7909132.2885662373</v>
      </c>
      <c r="G16" s="20"/>
      <c r="H16" s="6"/>
      <c r="I16" s="7"/>
      <c r="J16" s="7">
        <f t="shared" si="1"/>
        <v>12909132.288566237</v>
      </c>
    </row>
    <row r="17" spans="1:10" x14ac:dyDescent="0.3">
      <c r="A17" s="11" t="s">
        <v>50</v>
      </c>
      <c r="B17" s="65" t="s">
        <v>70</v>
      </c>
      <c r="C17" s="5">
        <v>1517</v>
      </c>
      <c r="D17" s="20"/>
      <c r="E17" s="6"/>
      <c r="F17" s="113"/>
      <c r="G17" s="20">
        <v>5000000</v>
      </c>
      <c r="H17" s="6">
        <f>C17/$H$3</f>
        <v>1.3507737787829679E-2</v>
      </c>
      <c r="I17" s="7">
        <f>$I$3*H17</f>
        <v>12089425.320107562</v>
      </c>
      <c r="J17" s="7">
        <f t="shared" si="1"/>
        <v>17089425.320107564</v>
      </c>
    </row>
    <row r="18" spans="1:10" x14ac:dyDescent="0.3">
      <c r="A18" s="11" t="s">
        <v>10</v>
      </c>
      <c r="B18" s="65" t="s">
        <v>67</v>
      </c>
      <c r="C18" s="5">
        <v>16038</v>
      </c>
      <c r="D18" s="20">
        <v>5000000</v>
      </c>
      <c r="E18" s="6">
        <f>C18/$E$3</f>
        <v>2.8515954212317441E-2</v>
      </c>
      <c r="F18" s="113">
        <f>$F$3*E18</f>
        <v>23240502.683038715</v>
      </c>
      <c r="G18" s="20"/>
      <c r="H18" s="6"/>
      <c r="I18" s="7"/>
      <c r="J18" s="7">
        <f t="shared" si="1"/>
        <v>28240502.683038715</v>
      </c>
    </row>
    <row r="19" spans="1:10" x14ac:dyDescent="0.3">
      <c r="A19" s="11" t="s">
        <v>34</v>
      </c>
      <c r="B19" s="65" t="s">
        <v>67</v>
      </c>
      <c r="C19" s="5">
        <v>6031</v>
      </c>
      <c r="D19" s="20">
        <v>5000000</v>
      </c>
      <c r="E19" s="6">
        <f>C19/$E$3</f>
        <v>1.0723264737154663E-2</v>
      </c>
      <c r="F19" s="113">
        <f>$F$3*E19</f>
        <v>8739460.7607810516</v>
      </c>
      <c r="G19" s="20"/>
      <c r="H19" s="6"/>
      <c r="I19" s="7"/>
      <c r="J19" s="7">
        <f t="shared" si="1"/>
        <v>13739460.760781052</v>
      </c>
    </row>
    <row r="20" spans="1:10" x14ac:dyDescent="0.3">
      <c r="A20" s="11" t="s">
        <v>39</v>
      </c>
      <c r="B20" s="65" t="s">
        <v>69</v>
      </c>
      <c r="C20" s="5">
        <v>4324</v>
      </c>
      <c r="D20" s="20"/>
      <c r="E20" s="6"/>
      <c r="F20" s="113"/>
      <c r="G20" s="20">
        <v>5000000</v>
      </c>
      <c r="H20" s="6">
        <f t="shared" ref="H20:H21" si="4">C20/$H$3</f>
        <v>3.8501950029384002E-2</v>
      </c>
      <c r="I20" s="7">
        <f t="shared" ref="I20:I21" si="5">$I$3*H20</f>
        <v>34459245.276298679</v>
      </c>
      <c r="J20" s="7">
        <f t="shared" si="1"/>
        <v>39459245.276298679</v>
      </c>
    </row>
    <row r="21" spans="1:10" x14ac:dyDescent="0.3">
      <c r="A21" s="11" t="s">
        <v>42</v>
      </c>
      <c r="B21" s="65" t="s">
        <v>69</v>
      </c>
      <c r="C21" s="5">
        <v>3673</v>
      </c>
      <c r="D21" s="20"/>
      <c r="E21" s="6"/>
      <c r="F21" s="112"/>
      <c r="G21" s="20">
        <v>5000000</v>
      </c>
      <c r="H21" s="6">
        <f t="shared" si="4"/>
        <v>3.2705287339946217E-2</v>
      </c>
      <c r="I21" s="7">
        <f t="shared" si="5"/>
        <v>29271232.169251863</v>
      </c>
      <c r="J21" s="7">
        <f t="shared" si="1"/>
        <v>34271232.169251859</v>
      </c>
    </row>
    <row r="22" spans="1:10" x14ac:dyDescent="0.3">
      <c r="A22" s="11" t="s">
        <v>0</v>
      </c>
      <c r="B22" s="65" t="s">
        <v>67</v>
      </c>
      <c r="C22" s="5">
        <v>60752</v>
      </c>
      <c r="D22" s="20">
        <v>5000000</v>
      </c>
      <c r="E22" s="6">
        <f t="shared" ref="E22:E24" si="6">C22/$E$3</f>
        <v>0.10801853412562097</v>
      </c>
      <c r="F22" s="113">
        <f t="shared" ref="F22:F24" si="7">$F$3*E22</f>
        <v>88035105.312381089</v>
      </c>
      <c r="G22" s="20"/>
      <c r="H22" s="6"/>
      <c r="I22" s="7"/>
      <c r="J22" s="7">
        <f t="shared" si="1"/>
        <v>93035105.312381089</v>
      </c>
    </row>
    <row r="23" spans="1:10" x14ac:dyDescent="0.3">
      <c r="A23" s="11" t="s">
        <v>55</v>
      </c>
      <c r="B23" s="65" t="s">
        <v>67</v>
      </c>
      <c r="C23" s="5">
        <v>11362</v>
      </c>
      <c r="D23" s="20">
        <v>5000000</v>
      </c>
      <c r="E23" s="6">
        <f t="shared" si="6"/>
        <v>2.0201912442969868E-2</v>
      </c>
      <c r="F23" s="113">
        <f t="shared" si="7"/>
        <v>16464558.641020443</v>
      </c>
      <c r="G23" s="20"/>
      <c r="H23" s="6"/>
      <c r="I23" s="7"/>
      <c r="J23" s="7">
        <f t="shared" si="1"/>
        <v>21464558.641020443</v>
      </c>
    </row>
    <row r="24" spans="1:10" x14ac:dyDescent="0.3">
      <c r="A24" s="11" t="s">
        <v>40</v>
      </c>
      <c r="B24" s="65" t="s">
        <v>67</v>
      </c>
      <c r="C24" s="5">
        <v>3987</v>
      </c>
      <c r="D24" s="20">
        <v>5000000</v>
      </c>
      <c r="E24" s="6">
        <f t="shared" si="6"/>
        <v>7.0889830056434493E-3</v>
      </c>
      <c r="F24" s="113">
        <f t="shared" si="7"/>
        <v>5777521.1495994115</v>
      </c>
      <c r="G24" s="20"/>
      <c r="H24" s="6"/>
      <c r="I24" s="7"/>
      <c r="J24" s="7">
        <f t="shared" si="1"/>
        <v>10777521.149599411</v>
      </c>
    </row>
    <row r="25" spans="1:10" x14ac:dyDescent="0.3">
      <c r="A25" s="11" t="s">
        <v>31</v>
      </c>
      <c r="B25" s="65" t="s">
        <v>70</v>
      </c>
      <c r="C25" s="5">
        <v>6613</v>
      </c>
      <c r="D25" s="20"/>
      <c r="E25" s="6"/>
      <c r="F25" s="112"/>
      <c r="G25" s="20">
        <v>5000000</v>
      </c>
      <c r="H25" s="6">
        <f t="shared" ref="H25:H26" si="8">C25/$H$3</f>
        <v>5.8883764001923314E-2</v>
      </c>
      <c r="I25" s="7">
        <f t="shared" ref="I25:I26" si="9">$I$3*H25</f>
        <v>52700968.781721368</v>
      </c>
      <c r="J25" s="7">
        <f t="shared" si="1"/>
        <v>57700968.781721368</v>
      </c>
    </row>
    <row r="26" spans="1:10" x14ac:dyDescent="0.3">
      <c r="A26" s="11" t="s">
        <v>20</v>
      </c>
      <c r="B26" s="65" t="s">
        <v>69</v>
      </c>
      <c r="C26" s="5">
        <v>9674</v>
      </c>
      <c r="D26" s="20"/>
      <c r="E26" s="6"/>
      <c r="F26" s="113"/>
      <c r="G26" s="20">
        <v>5000000</v>
      </c>
      <c r="H26" s="6">
        <f t="shared" si="8"/>
        <v>8.6139654159172255E-2</v>
      </c>
      <c r="I26" s="7">
        <f t="shared" si="9"/>
        <v>77094990.472459167</v>
      </c>
      <c r="J26" s="7">
        <f t="shared" si="1"/>
        <v>82094990.472459167</v>
      </c>
    </row>
    <row r="27" spans="1:10" x14ac:dyDescent="0.3">
      <c r="A27" s="11" t="s">
        <v>13</v>
      </c>
      <c r="B27" s="65" t="s">
        <v>67</v>
      </c>
      <c r="C27" s="5">
        <v>13571</v>
      </c>
      <c r="D27" s="20">
        <v>5000000</v>
      </c>
      <c r="E27" s="6">
        <f>C27/$E$3</f>
        <v>2.4129568189011099E-2</v>
      </c>
      <c r="F27" s="113">
        <f>$F$3*E27</f>
        <v>19665598.074044045</v>
      </c>
      <c r="G27" s="20"/>
      <c r="H27" s="6"/>
      <c r="I27" s="7"/>
      <c r="J27" s="7">
        <f t="shared" si="1"/>
        <v>24665598.074044045</v>
      </c>
    </row>
    <row r="28" spans="1:10" x14ac:dyDescent="0.3">
      <c r="A28" s="11" t="s">
        <v>43</v>
      </c>
      <c r="B28" s="65" t="s">
        <v>70</v>
      </c>
      <c r="C28" s="5">
        <v>3493</v>
      </c>
      <c r="D28" s="20"/>
      <c r="E28" s="6"/>
      <c r="F28" s="112"/>
      <c r="G28" s="20">
        <v>5000000</v>
      </c>
      <c r="H28" s="6">
        <f t="shared" ref="H28:H29" si="10">C28/$H$3</f>
        <v>3.1102523462682316E-2</v>
      </c>
      <c r="I28" s="7">
        <f t="shared" ref="I28:I29" si="11">$I$3*H28</f>
        <v>27836758.499100674</v>
      </c>
      <c r="J28" s="7">
        <f t="shared" si="1"/>
        <v>32836758.499100674</v>
      </c>
    </row>
    <row r="29" spans="1:10" x14ac:dyDescent="0.3">
      <c r="A29" s="11" t="s">
        <v>52</v>
      </c>
      <c r="B29" s="65" t="s">
        <v>70</v>
      </c>
      <c r="C29" s="5">
        <v>1033</v>
      </c>
      <c r="D29" s="20"/>
      <c r="E29" s="6"/>
      <c r="F29" s="113"/>
      <c r="G29" s="20">
        <v>5000000</v>
      </c>
      <c r="H29" s="6">
        <f t="shared" si="10"/>
        <v>9.1980838067422938E-3</v>
      </c>
      <c r="I29" s="7">
        <f t="shared" si="11"/>
        <v>8232285.007034353</v>
      </c>
      <c r="J29" s="7">
        <f t="shared" si="1"/>
        <v>13232285.007034354</v>
      </c>
    </row>
    <row r="30" spans="1:10" x14ac:dyDescent="0.3">
      <c r="A30" s="11" t="s">
        <v>26</v>
      </c>
      <c r="B30" s="65" t="s">
        <v>67</v>
      </c>
      <c r="C30" s="5">
        <v>7484</v>
      </c>
      <c r="D30" s="20">
        <v>5000000</v>
      </c>
      <c r="E30" s="6">
        <f>C30/$E$3</f>
        <v>1.3306734089349279E-2</v>
      </c>
      <c r="F30" s="113">
        <f>$F$3*E30</f>
        <v>10844988.282819662</v>
      </c>
      <c r="G30" s="20"/>
      <c r="H30" s="6"/>
      <c r="I30" s="7"/>
      <c r="J30" s="7">
        <f t="shared" si="1"/>
        <v>15844988.282819662</v>
      </c>
    </row>
    <row r="31" spans="1:10" x14ac:dyDescent="0.3">
      <c r="A31" s="11" t="s">
        <v>44</v>
      </c>
      <c r="B31" s="65" t="s">
        <v>67</v>
      </c>
      <c r="C31" s="5">
        <v>3478</v>
      </c>
      <c r="D31" s="20">
        <v>5000000</v>
      </c>
      <c r="E31" s="6">
        <f>C31/$E$3</f>
        <v>6.1839686214266157E-3</v>
      </c>
      <c r="F31" s="113">
        <f>$F$3*E31</f>
        <v>5039934.4264626922</v>
      </c>
      <c r="G31" s="20"/>
      <c r="H31" s="6"/>
      <c r="I31" s="7"/>
      <c r="J31" s="7">
        <f t="shared" si="1"/>
        <v>10039934.426462691</v>
      </c>
    </row>
    <row r="32" spans="1:10" x14ac:dyDescent="0.3">
      <c r="A32" s="11" t="s">
        <v>14</v>
      </c>
      <c r="B32" s="65" t="s">
        <v>69</v>
      </c>
      <c r="C32" s="5">
        <v>12891</v>
      </c>
      <c r="D32" s="20"/>
      <c r="E32" s="6"/>
      <c r="F32" s="113"/>
      <c r="G32" s="20">
        <v>5000000</v>
      </c>
      <c r="H32" s="6">
        <f>C32/$H$3</f>
        <v>0.11478460634338325</v>
      </c>
      <c r="I32" s="7">
        <f>$I$3*H32</f>
        <v>102732222.67732801</v>
      </c>
      <c r="J32" s="7">
        <f t="shared" si="1"/>
        <v>107732222.67732801</v>
      </c>
    </row>
    <row r="33" spans="1:10" x14ac:dyDescent="0.3">
      <c r="A33" s="11" t="s">
        <v>1</v>
      </c>
      <c r="B33" s="65" t="s">
        <v>67</v>
      </c>
      <c r="C33" s="5">
        <v>53039</v>
      </c>
      <c r="D33" s="20">
        <v>5000000</v>
      </c>
      <c r="E33" s="6">
        <f>C33/$E$3</f>
        <v>9.4304632464590643E-2</v>
      </c>
      <c r="F33" s="113">
        <f>$F$3*E33</f>
        <v>76858275.45864138</v>
      </c>
      <c r="G33" s="20"/>
      <c r="H33" s="6"/>
      <c r="I33" s="7"/>
      <c r="J33" s="7">
        <f t="shared" si="1"/>
        <v>81858275.45864138</v>
      </c>
    </row>
    <row r="34" spans="1:10" x14ac:dyDescent="0.3">
      <c r="A34" s="11" t="s">
        <v>11</v>
      </c>
      <c r="B34" s="65" t="s">
        <v>67</v>
      </c>
      <c r="C34" s="5">
        <v>15397</v>
      </c>
      <c r="D34" s="20">
        <v>5000000</v>
      </c>
      <c r="E34" s="6">
        <f>C34/$E$3</f>
        <v>2.7376240616476595E-2</v>
      </c>
      <c r="F34" s="113">
        <f>$F$3*E34</f>
        <v>22311636.102428425</v>
      </c>
      <c r="G34" s="20"/>
      <c r="H34" s="6"/>
      <c r="I34" s="7"/>
      <c r="J34" s="7">
        <f t="shared" si="1"/>
        <v>27311636.102428425</v>
      </c>
    </row>
    <row r="35" spans="1:10" x14ac:dyDescent="0.3">
      <c r="A35" s="11" t="s">
        <v>28</v>
      </c>
      <c r="B35" s="65" t="s">
        <v>70</v>
      </c>
      <c r="C35" s="5">
        <v>6879</v>
      </c>
      <c r="D35" s="20"/>
      <c r="E35" s="6"/>
      <c r="F35" s="112"/>
      <c r="G35" s="20">
        <v>5000000</v>
      </c>
      <c r="H35" s="6">
        <f>C35/$H$3</f>
        <v>6.1252292842768861E-2</v>
      </c>
      <c r="I35" s="7">
        <f>$I$3*H35</f>
        <v>54820802.094278134</v>
      </c>
      <c r="J35" s="7">
        <f t="shared" si="1"/>
        <v>59820802.094278134</v>
      </c>
    </row>
    <row r="36" spans="1:10" x14ac:dyDescent="0.3">
      <c r="A36" s="11" t="s">
        <v>4</v>
      </c>
      <c r="B36" s="65" t="s">
        <v>67</v>
      </c>
      <c r="C36" s="5">
        <v>27820</v>
      </c>
      <c r="D36" s="20">
        <v>5000000</v>
      </c>
      <c r="E36" s="6">
        <f t="shared" ref="E36:E48" si="12">C36/$E$3</f>
        <v>4.9464636874090986E-2</v>
      </c>
      <c r="F36" s="113">
        <f t="shared" ref="F36:F48" si="13">$F$3*E36</f>
        <v>40313679.052384153</v>
      </c>
      <c r="G36" s="20"/>
      <c r="H36" s="6"/>
      <c r="I36" s="7"/>
      <c r="J36" s="7">
        <f t="shared" si="1"/>
        <v>45313679.052384153</v>
      </c>
    </row>
    <row r="37" spans="1:10" x14ac:dyDescent="0.3">
      <c r="A37" s="11" t="s">
        <v>6</v>
      </c>
      <c r="B37" s="65" t="s">
        <v>67</v>
      </c>
      <c r="C37" s="5">
        <v>20552</v>
      </c>
      <c r="D37" s="20">
        <v>5000000</v>
      </c>
      <c r="E37" s="6">
        <f t="shared" si="12"/>
        <v>3.6541956040126451E-2</v>
      </c>
      <c r="F37" s="113">
        <f t="shared" si="13"/>
        <v>29781694.172703058</v>
      </c>
      <c r="G37" s="20"/>
      <c r="H37" s="6"/>
      <c r="I37" s="7"/>
      <c r="J37" s="7">
        <f t="shared" si="1"/>
        <v>34781694.172703058</v>
      </c>
    </row>
    <row r="38" spans="1:10" x14ac:dyDescent="0.3">
      <c r="A38" s="11" t="s">
        <v>53</v>
      </c>
      <c r="B38" s="65" t="s">
        <v>67</v>
      </c>
      <c r="C38" s="5">
        <v>1003</v>
      </c>
      <c r="D38" s="20">
        <v>5000000</v>
      </c>
      <c r="E38" s="6">
        <f t="shared" si="12"/>
        <v>1.7833584034763932E-3</v>
      </c>
      <c r="F38" s="113">
        <f t="shared" si="13"/>
        <v>1453437.0988332604</v>
      </c>
      <c r="G38" s="20"/>
      <c r="H38" s="6"/>
      <c r="I38" s="7"/>
      <c r="J38" s="7">
        <f t="shared" ref="J38:J61" si="14">SUM(D38,F38,G38,I38)</f>
        <v>6453437.0988332601</v>
      </c>
    </row>
    <row r="39" spans="1:10" x14ac:dyDescent="0.3">
      <c r="A39" s="11" t="s">
        <v>3</v>
      </c>
      <c r="B39" s="65" t="s">
        <v>67</v>
      </c>
      <c r="C39" s="5">
        <v>33335</v>
      </c>
      <c r="D39" s="20">
        <v>5000000</v>
      </c>
      <c r="E39" s="6">
        <f t="shared" si="12"/>
        <v>5.9270441056715417E-2</v>
      </c>
      <c r="F39" s="113">
        <f t="shared" si="13"/>
        <v>48305409.461223066</v>
      </c>
      <c r="G39" s="20"/>
      <c r="H39" s="6"/>
      <c r="I39" s="7"/>
      <c r="J39" s="7">
        <f t="shared" si="14"/>
        <v>53305409.461223066</v>
      </c>
    </row>
    <row r="40" spans="1:10" x14ac:dyDescent="0.3">
      <c r="A40" s="11" t="s">
        <v>2</v>
      </c>
      <c r="B40" s="65" t="s">
        <v>67</v>
      </c>
      <c r="C40" s="5">
        <v>46512</v>
      </c>
      <c r="D40" s="20">
        <v>5000000</v>
      </c>
      <c r="E40" s="6">
        <f t="shared" si="12"/>
        <v>8.2699467659515455E-2</v>
      </c>
      <c r="F40" s="113">
        <f t="shared" si="13"/>
        <v>67400066.142505094</v>
      </c>
      <c r="G40" s="20"/>
      <c r="H40" s="6"/>
      <c r="I40" s="7"/>
      <c r="J40" s="7">
        <f t="shared" si="14"/>
        <v>72400066.142505094</v>
      </c>
    </row>
    <row r="41" spans="1:10" x14ac:dyDescent="0.3">
      <c r="A41" s="11" t="s">
        <v>46</v>
      </c>
      <c r="B41" s="65" t="s">
        <v>67</v>
      </c>
      <c r="C41" s="5">
        <v>3288</v>
      </c>
      <c r="D41" s="20">
        <v>5000000</v>
      </c>
      <c r="E41" s="6">
        <f t="shared" si="12"/>
        <v>5.846143998634477E-3</v>
      </c>
      <c r="F41" s="113">
        <f t="shared" si="13"/>
        <v>4764607.3588870987</v>
      </c>
      <c r="G41" s="20"/>
      <c r="H41" s="6"/>
      <c r="I41" s="7"/>
      <c r="J41" s="7">
        <f t="shared" si="14"/>
        <v>9764607.3588870987</v>
      </c>
    </row>
    <row r="42" spans="1:10" x14ac:dyDescent="0.3">
      <c r="A42" s="11" t="s">
        <v>12</v>
      </c>
      <c r="B42" s="65" t="s">
        <v>67</v>
      </c>
      <c r="C42" s="5">
        <v>14896</v>
      </c>
      <c r="D42" s="20">
        <v>5000000</v>
      </c>
      <c r="E42" s="6">
        <f t="shared" si="12"/>
        <v>2.6485450426903642E-2</v>
      </c>
      <c r="F42" s="113">
        <f t="shared" si="13"/>
        <v>21585642.097926468</v>
      </c>
      <c r="G42" s="20"/>
      <c r="H42" s="6"/>
      <c r="I42" s="7"/>
      <c r="J42" s="7">
        <f t="shared" si="14"/>
        <v>26585642.097926468</v>
      </c>
    </row>
    <row r="43" spans="1:10" x14ac:dyDescent="0.3">
      <c r="A43" s="11" t="s">
        <v>18</v>
      </c>
      <c r="B43" s="65" t="s">
        <v>67</v>
      </c>
      <c r="C43" s="5">
        <v>10575</v>
      </c>
      <c r="D43" s="20">
        <v>5000000</v>
      </c>
      <c r="E43" s="6">
        <f t="shared" si="12"/>
        <v>1.8802607294878221E-2</v>
      </c>
      <c r="F43" s="113">
        <f t="shared" si="13"/>
        <v>15324124.945325751</v>
      </c>
      <c r="G43" s="20"/>
      <c r="H43" s="6"/>
      <c r="I43" s="7"/>
      <c r="J43" s="7">
        <f t="shared" si="14"/>
        <v>20324124.945325751</v>
      </c>
    </row>
    <row r="44" spans="1:10" x14ac:dyDescent="0.3">
      <c r="A44" s="11" t="s">
        <v>45</v>
      </c>
      <c r="B44" s="65" t="s">
        <v>67</v>
      </c>
      <c r="C44" s="5">
        <v>3307</v>
      </c>
      <c r="D44" s="20">
        <v>5000000</v>
      </c>
      <c r="E44" s="6">
        <f t="shared" si="12"/>
        <v>5.8799264609136915E-3</v>
      </c>
      <c r="F44" s="113">
        <f t="shared" si="13"/>
        <v>4792140.0656446582</v>
      </c>
      <c r="G44" s="20"/>
      <c r="H44" s="6"/>
      <c r="I44" s="7"/>
      <c r="J44" s="7">
        <f t="shared" si="14"/>
        <v>9792140.0656446591</v>
      </c>
    </row>
    <row r="45" spans="1:10" x14ac:dyDescent="0.3">
      <c r="A45" s="11" t="s">
        <v>30</v>
      </c>
      <c r="B45" s="65" t="s">
        <v>67</v>
      </c>
      <c r="C45" s="5">
        <v>6627</v>
      </c>
      <c r="D45" s="20">
        <v>5000000</v>
      </c>
      <c r="E45" s="6">
        <f t="shared" si="12"/>
        <v>1.1782967238123686E-2</v>
      </c>
      <c r="F45" s="113">
        <f t="shared" si="13"/>
        <v>9603118.2990708034</v>
      </c>
      <c r="G45" s="20"/>
      <c r="H45" s="6"/>
      <c r="I45" s="7"/>
      <c r="J45" s="7">
        <f t="shared" si="14"/>
        <v>14603118.299070803</v>
      </c>
    </row>
    <row r="46" spans="1:10" x14ac:dyDescent="0.3">
      <c r="A46" s="11" t="s">
        <v>8</v>
      </c>
      <c r="B46" s="65" t="s">
        <v>67</v>
      </c>
      <c r="C46" s="5">
        <v>18907</v>
      </c>
      <c r="D46" s="20">
        <v>5000000</v>
      </c>
      <c r="E46" s="6">
        <f t="shared" si="12"/>
        <v>3.3617106016478729E-2</v>
      </c>
      <c r="F46" s="113">
        <f t="shared" si="13"/>
        <v>27397941.403430164</v>
      </c>
      <c r="G46" s="20"/>
      <c r="H46" s="6"/>
      <c r="I46" s="7"/>
      <c r="J46" s="7">
        <f t="shared" si="14"/>
        <v>32397941.403430164</v>
      </c>
    </row>
    <row r="47" spans="1:10" x14ac:dyDescent="0.3">
      <c r="A47" s="11" t="s">
        <v>47</v>
      </c>
      <c r="B47" s="65" t="s">
        <v>67</v>
      </c>
      <c r="C47" s="5">
        <v>3245</v>
      </c>
      <c r="D47" s="20">
        <v>5000000</v>
      </c>
      <c r="E47" s="6">
        <f t="shared" si="12"/>
        <v>5.7696889524236246E-3</v>
      </c>
      <c r="F47" s="113">
        <f t="shared" si="13"/>
        <v>4702296.4962252537</v>
      </c>
      <c r="G47" s="20"/>
      <c r="H47" s="6"/>
      <c r="I47" s="7"/>
      <c r="J47" s="7">
        <f t="shared" si="14"/>
        <v>9702296.4962252527</v>
      </c>
    </row>
    <row r="48" spans="1:10" x14ac:dyDescent="0.3">
      <c r="A48" s="11" t="s">
        <v>9</v>
      </c>
      <c r="B48" s="65" t="s">
        <v>67</v>
      </c>
      <c r="C48" s="5">
        <v>16729</v>
      </c>
      <c r="D48" s="20">
        <v>5000000</v>
      </c>
      <c r="E48" s="6">
        <f t="shared" si="12"/>
        <v>2.9744569024682532E-2</v>
      </c>
      <c r="F48" s="113">
        <f t="shared" si="13"/>
        <v>24241823.755116265</v>
      </c>
      <c r="G48" s="20"/>
      <c r="H48" s="6"/>
      <c r="I48" s="7"/>
      <c r="J48" s="7">
        <f t="shared" si="14"/>
        <v>29241823.755116265</v>
      </c>
    </row>
    <row r="49" spans="1:10" x14ac:dyDescent="0.3">
      <c r="A49" s="11" t="s">
        <v>51</v>
      </c>
      <c r="B49" s="65" t="s">
        <v>70</v>
      </c>
      <c r="C49" s="5">
        <v>1385</v>
      </c>
      <c r="D49" s="20"/>
      <c r="E49" s="6"/>
      <c r="F49" s="112"/>
      <c r="G49" s="20">
        <v>5000000</v>
      </c>
      <c r="H49" s="6">
        <f t="shared" ref="H49:H50" si="15">C49/$H$3</f>
        <v>1.2332377611169483E-2</v>
      </c>
      <c r="I49" s="7">
        <f t="shared" ref="I49:I50" si="16">$I$3*H49</f>
        <v>11037477.961996688</v>
      </c>
      <c r="J49" s="7">
        <f t="shared" si="14"/>
        <v>16037477.961996688</v>
      </c>
    </row>
    <row r="50" spans="1:10" x14ac:dyDescent="0.3">
      <c r="A50" s="11" t="s">
        <v>25</v>
      </c>
      <c r="B50" s="65" t="s">
        <v>70</v>
      </c>
      <c r="C50" s="5">
        <v>7526</v>
      </c>
      <c r="D50" s="20"/>
      <c r="E50" s="6"/>
      <c r="F50" s="112"/>
      <c r="G50" s="20">
        <v>5000000</v>
      </c>
      <c r="H50" s="6">
        <f t="shared" si="15"/>
        <v>6.7013338557156341E-2</v>
      </c>
      <c r="I50" s="7">
        <f t="shared" si="16"/>
        <v>59976938.008654922</v>
      </c>
      <c r="J50" s="7">
        <f t="shared" si="14"/>
        <v>64976938.008654922</v>
      </c>
    </row>
    <row r="51" spans="1:10" x14ac:dyDescent="0.3">
      <c r="A51" s="11" t="s">
        <v>27</v>
      </c>
      <c r="B51" s="65" t="s">
        <v>67</v>
      </c>
      <c r="C51" s="5">
        <v>7320</v>
      </c>
      <c r="D51" s="20">
        <v>5000000</v>
      </c>
      <c r="E51" s="6">
        <f t="shared" ref="E51:E54" si="17">C51/$E$3</f>
        <v>1.3015138099149748E-2</v>
      </c>
      <c r="F51" s="113">
        <f t="shared" ref="F51:F54" si="18">$F$3*E51</f>
        <v>10607337.550807044</v>
      </c>
      <c r="G51" s="20"/>
      <c r="H51" s="6"/>
      <c r="I51" s="7"/>
      <c r="J51" s="7">
        <f t="shared" si="14"/>
        <v>15607337.550807044</v>
      </c>
    </row>
    <row r="52" spans="1:10" x14ac:dyDescent="0.3">
      <c r="A52" s="11" t="s">
        <v>23</v>
      </c>
      <c r="B52" s="65" t="s">
        <v>67</v>
      </c>
      <c r="C52" s="5">
        <v>8677</v>
      </c>
      <c r="D52" s="20">
        <v>5000000</v>
      </c>
      <c r="E52" s="6">
        <f t="shared" si="17"/>
        <v>1.542791711561781E-2</v>
      </c>
      <c r="F52" s="113">
        <f t="shared" si="18"/>
        <v>12573752.449228516</v>
      </c>
      <c r="G52" s="20"/>
      <c r="H52" s="6"/>
      <c r="I52" s="7"/>
      <c r="J52" s="7">
        <f t="shared" si="14"/>
        <v>17573752.449228518</v>
      </c>
    </row>
    <row r="53" spans="1:10" x14ac:dyDescent="0.3">
      <c r="A53" s="11" t="s">
        <v>16</v>
      </c>
      <c r="B53" s="65" t="s">
        <v>67</v>
      </c>
      <c r="C53" s="5">
        <v>12407</v>
      </c>
      <c r="D53" s="20">
        <v>5000000</v>
      </c>
      <c r="E53" s="6">
        <f t="shared" si="17"/>
        <v>2.2059947868326629E-2</v>
      </c>
      <c r="F53" s="113">
        <f t="shared" si="18"/>
        <v>17978857.512686204</v>
      </c>
      <c r="G53" s="20"/>
      <c r="H53" s="6"/>
      <c r="I53" s="7"/>
      <c r="J53" s="7">
        <f t="shared" si="14"/>
        <v>22978857.512686204</v>
      </c>
    </row>
    <row r="54" spans="1:10" x14ac:dyDescent="0.3">
      <c r="A54" s="11" t="s">
        <v>48</v>
      </c>
      <c r="B54" s="65" t="s">
        <v>67</v>
      </c>
      <c r="C54" s="5">
        <v>2841</v>
      </c>
      <c r="D54" s="20">
        <v>5000000</v>
      </c>
      <c r="E54" s="6">
        <f t="shared" si="17"/>
        <v>5.0513671229077102E-3</v>
      </c>
      <c r="F54" s="113">
        <f t="shared" si="18"/>
        <v>4116864.2051697839</v>
      </c>
      <c r="G54" s="20"/>
      <c r="H54" s="6"/>
      <c r="I54" s="7"/>
      <c r="J54" s="7">
        <f t="shared" si="14"/>
        <v>9116864.2051697839</v>
      </c>
    </row>
    <row r="55" spans="1:10" x14ac:dyDescent="0.3">
      <c r="A55" s="11" t="s">
        <v>15</v>
      </c>
      <c r="B55" s="65" t="s">
        <v>69</v>
      </c>
      <c r="C55" s="5">
        <v>12879</v>
      </c>
      <c r="D55" s="20"/>
      <c r="E55" s="6"/>
      <c r="F55" s="112"/>
      <c r="G55" s="20">
        <v>5000000</v>
      </c>
      <c r="H55" s="6">
        <f t="shared" ref="H55:H56" si="19">C55/$H$3</f>
        <v>0.11467775541823233</v>
      </c>
      <c r="I55" s="7">
        <f t="shared" ref="I55:I56" si="20">$I$3*H55</f>
        <v>102636591.09931794</v>
      </c>
      <c r="J55" s="7">
        <f t="shared" si="14"/>
        <v>107636591.09931794</v>
      </c>
    </row>
    <row r="56" spans="1:10" x14ac:dyDescent="0.3">
      <c r="A56" s="11" t="s">
        <v>37</v>
      </c>
      <c r="B56" s="65" t="s">
        <v>70</v>
      </c>
      <c r="C56" s="5">
        <v>4551</v>
      </c>
      <c r="D56" s="20"/>
      <c r="E56" s="6"/>
      <c r="F56" s="112"/>
      <c r="G56" s="20">
        <v>5000000</v>
      </c>
      <c r="H56" s="6">
        <f t="shared" si="19"/>
        <v>4.052321336348904E-2</v>
      </c>
      <c r="I56" s="7">
        <f t="shared" si="20"/>
        <v>36268275.960322693</v>
      </c>
      <c r="J56" s="7">
        <f t="shared" si="14"/>
        <v>41268275.960322693</v>
      </c>
    </row>
    <row r="57" spans="1:10" x14ac:dyDescent="0.3">
      <c r="A57" s="11" t="s">
        <v>5</v>
      </c>
      <c r="B57" s="65" t="s">
        <v>67</v>
      </c>
      <c r="C57" s="5">
        <v>24463</v>
      </c>
      <c r="D57" s="20">
        <v>5000000</v>
      </c>
      <c r="E57" s="6">
        <f>C57/$E$3</f>
        <v>4.3495809196653044E-2</v>
      </c>
      <c r="F57" s="113">
        <f>$F$3*E57</f>
        <v>35449084.495272234</v>
      </c>
      <c r="G57" s="20"/>
      <c r="H57" s="6"/>
      <c r="I57" s="7"/>
      <c r="J57" s="7">
        <f t="shared" si="14"/>
        <v>40449084.495272234</v>
      </c>
    </row>
    <row r="58" spans="1:10" x14ac:dyDescent="0.3">
      <c r="A58" s="11" t="s">
        <v>49</v>
      </c>
      <c r="B58" s="65" t="s">
        <v>69</v>
      </c>
      <c r="C58" s="5">
        <v>1946</v>
      </c>
      <c r="D58" s="20"/>
      <c r="E58" s="6"/>
      <c r="F58" s="113"/>
      <c r="G58" s="20">
        <v>5000000</v>
      </c>
      <c r="H58" s="6">
        <f>C58/$H$3</f>
        <v>1.7327658361975317E-2</v>
      </c>
      <c r="I58" s="7">
        <f>$I$3*H58</f>
        <v>15508254.23396791</v>
      </c>
      <c r="J58" s="7">
        <f t="shared" si="14"/>
        <v>20508254.233967908</v>
      </c>
    </row>
    <row r="59" spans="1:10" x14ac:dyDescent="0.3">
      <c r="A59" s="11" t="s">
        <v>22</v>
      </c>
      <c r="B59" s="65" t="s">
        <v>67</v>
      </c>
      <c r="C59" s="5">
        <v>9365</v>
      </c>
      <c r="D59" s="20">
        <v>5000000</v>
      </c>
      <c r="E59" s="6">
        <f>C59/$E$3</f>
        <v>1.6651197854991449E-2</v>
      </c>
      <c r="F59" s="113">
        <f>$F$3*E59</f>
        <v>13570726.251818031</v>
      </c>
      <c r="G59" s="20"/>
      <c r="H59" s="6"/>
      <c r="I59" s="7"/>
      <c r="J59" s="7">
        <f t="shared" si="14"/>
        <v>18570726.251818031</v>
      </c>
    </row>
    <row r="60" spans="1:10" x14ac:dyDescent="0.3">
      <c r="A60" s="11" t="s">
        <v>33</v>
      </c>
      <c r="B60" s="65" t="s">
        <v>67</v>
      </c>
      <c r="C60" s="5">
        <v>6335</v>
      </c>
      <c r="D60" s="20">
        <v>5000000</v>
      </c>
      <c r="E60" s="6">
        <f>C60/$E$3</f>
        <v>1.1263784133622085E-2</v>
      </c>
      <c r="F60" s="113">
        <f>$F$3*E60</f>
        <v>9179984.0689019989</v>
      </c>
      <c r="G60" s="20"/>
      <c r="H60" s="6"/>
      <c r="I60" s="7"/>
      <c r="J60" s="7">
        <f t="shared" si="14"/>
        <v>14179984.068901999</v>
      </c>
    </row>
    <row r="61" spans="1:10" ht="15" thickBot="1" x14ac:dyDescent="0.35">
      <c r="A61" s="12" t="s">
        <v>32</v>
      </c>
      <c r="B61" s="66" t="s">
        <v>67</v>
      </c>
      <c r="C61" s="8">
        <v>6342</v>
      </c>
      <c r="D61" s="21">
        <v>5000000</v>
      </c>
      <c r="E61" s="9">
        <f>C61/$E$3</f>
        <v>1.1276230303935479E-2</v>
      </c>
      <c r="F61" s="114">
        <f>$F$3*E61</f>
        <v>9190127.6977074146</v>
      </c>
      <c r="G61" s="21"/>
      <c r="H61" s="9"/>
      <c r="I61" s="10"/>
      <c r="J61" s="10">
        <f t="shared" si="14"/>
        <v>14190127.697707415</v>
      </c>
    </row>
  </sheetData>
  <autoFilter ref="A3:J61" xr:uid="{00000000-0001-0000-0000-000000000000}">
    <sortState xmlns:xlrd2="http://schemas.microsoft.com/office/spreadsheetml/2017/richdata2" ref="A4:J61">
      <sortCondition ref="A3"/>
    </sortState>
  </autoFilter>
  <mergeCells count="2">
    <mergeCell ref="D1:F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85C1-8012-4DD6-AB71-AC52C5C8760F}">
  <dimension ref="A1:J61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2" width="18.88671875" customWidth="1"/>
    <col min="3" max="4" width="18.88671875" style="1" customWidth="1"/>
    <col min="5" max="10" width="18.88671875" style="3" customWidth="1"/>
  </cols>
  <sheetData>
    <row r="1" spans="1:10" ht="15" thickBot="1" x14ac:dyDescent="0.35">
      <c r="A1" s="18"/>
      <c r="B1" s="19"/>
      <c r="C1" s="89"/>
      <c r="D1" s="128" t="s">
        <v>61</v>
      </c>
      <c r="E1" s="129"/>
      <c r="F1" s="130"/>
      <c r="G1" s="131" t="s">
        <v>62</v>
      </c>
      <c r="H1" s="132"/>
      <c r="I1" s="132"/>
      <c r="J1" s="88"/>
    </row>
    <row r="2" spans="1:10" s="2" customFormat="1" ht="101.4" thickBot="1" x14ac:dyDescent="0.35">
      <c r="A2" s="13" t="s">
        <v>58</v>
      </c>
      <c r="B2" s="13" t="s">
        <v>96</v>
      </c>
      <c r="C2" s="14" t="s">
        <v>63</v>
      </c>
      <c r="D2" s="13" t="s">
        <v>60</v>
      </c>
      <c r="E2" s="4" t="s">
        <v>65</v>
      </c>
      <c r="F2" s="13" t="s">
        <v>104</v>
      </c>
      <c r="G2" s="13" t="s">
        <v>60</v>
      </c>
      <c r="H2" s="13" t="s">
        <v>64</v>
      </c>
      <c r="I2" s="13" t="s">
        <v>103</v>
      </c>
      <c r="J2" s="25" t="s">
        <v>66</v>
      </c>
    </row>
    <row r="3" spans="1:10" s="2" customFormat="1" ht="15" thickBot="1" x14ac:dyDescent="0.35">
      <c r="A3" s="13" t="s">
        <v>59</v>
      </c>
      <c r="B3" s="13">
        <v>37</v>
      </c>
      <c r="C3" s="64">
        <v>674728</v>
      </c>
      <c r="D3" s="16">
        <f>SUM(D4:D61)</f>
        <v>105000000</v>
      </c>
      <c r="E3" s="17">
        <v>400334</v>
      </c>
      <c r="F3" s="16">
        <f>1000000000-D3</f>
        <v>895000000</v>
      </c>
      <c r="G3" s="15">
        <f>SUM(G4:G61)</f>
        <v>185000000</v>
      </c>
      <c r="H3" s="17">
        <v>274394</v>
      </c>
      <c r="I3" s="16">
        <f>1000000000-G3</f>
        <v>815000000</v>
      </c>
      <c r="J3" s="15">
        <v>2000000000</v>
      </c>
    </row>
    <row r="4" spans="1:10" x14ac:dyDescent="0.3">
      <c r="A4" s="11" t="s">
        <v>17</v>
      </c>
      <c r="B4" s="65"/>
      <c r="C4" s="5">
        <v>11898</v>
      </c>
      <c r="D4" s="20">
        <v>5000000</v>
      </c>
      <c r="E4" s="6">
        <f>C4/$E$3</f>
        <v>2.9720183646655043E-2</v>
      </c>
      <c r="F4" s="113">
        <f>$F$3*E4</f>
        <v>26599564.363756262</v>
      </c>
      <c r="G4" s="22"/>
      <c r="H4" s="23"/>
      <c r="I4" s="24"/>
      <c r="J4" s="7">
        <f t="shared" ref="J4:J35" si="0">SUM(D4,F4,G4,I4)</f>
        <v>31599564.363756262</v>
      </c>
    </row>
    <row r="5" spans="1:10" x14ac:dyDescent="0.3">
      <c r="A5" s="11" t="s">
        <v>56</v>
      </c>
      <c r="B5" s="65" t="s">
        <v>68</v>
      </c>
      <c r="C5" s="5">
        <v>367</v>
      </c>
      <c r="D5" s="20"/>
      <c r="E5" s="6"/>
      <c r="F5" s="112"/>
      <c r="G5" s="20">
        <v>5000000</v>
      </c>
      <c r="H5" s="6">
        <f>C5/$H$3</f>
        <v>1.3374928023207504E-3</v>
      </c>
      <c r="I5" s="7">
        <f>$I$3*H5</f>
        <v>1090056.6338914116</v>
      </c>
      <c r="J5" s="7">
        <f t="shared" si="0"/>
        <v>6090056.6338914111</v>
      </c>
    </row>
    <row r="6" spans="1:10" x14ac:dyDescent="0.3">
      <c r="A6" s="11" t="s">
        <v>21</v>
      </c>
      <c r="B6" s="65" t="s">
        <v>68</v>
      </c>
      <c r="C6" s="5">
        <v>9632</v>
      </c>
      <c r="D6" s="20"/>
      <c r="E6" s="6"/>
      <c r="F6" s="112"/>
      <c r="G6" s="20">
        <v>5000000</v>
      </c>
      <c r="H6" s="6">
        <f t="shared" ref="H6:H9" si="1">C6/$H$3</f>
        <v>3.5102808370445417E-2</v>
      </c>
      <c r="I6" s="7">
        <f t="shared" ref="I6:I9" si="2">$I$3*H6</f>
        <v>28608788.821913015</v>
      </c>
      <c r="J6" s="7">
        <f t="shared" si="0"/>
        <v>33608788.821913019</v>
      </c>
    </row>
    <row r="7" spans="1:10" x14ac:dyDescent="0.3">
      <c r="A7" s="11" t="s">
        <v>24</v>
      </c>
      <c r="B7" s="65" t="s">
        <v>68</v>
      </c>
      <c r="C7" s="5">
        <v>8657</v>
      </c>
      <c r="D7" s="20"/>
      <c r="E7" s="6"/>
      <c r="F7" s="112"/>
      <c r="G7" s="20">
        <v>5000000</v>
      </c>
      <c r="H7" s="6">
        <f t="shared" si="1"/>
        <v>3.1549523677631433E-2</v>
      </c>
      <c r="I7" s="7">
        <f t="shared" si="2"/>
        <v>25712861.797269616</v>
      </c>
      <c r="J7" s="7">
        <f t="shared" si="0"/>
        <v>30712861.797269616</v>
      </c>
    </row>
    <row r="8" spans="1:10" x14ac:dyDescent="0.3">
      <c r="A8" s="11" t="s">
        <v>36</v>
      </c>
      <c r="B8" s="65" t="s">
        <v>68</v>
      </c>
      <c r="C8" s="5">
        <v>4761</v>
      </c>
      <c r="D8" s="20"/>
      <c r="E8" s="6"/>
      <c r="F8" s="112"/>
      <c r="G8" s="20">
        <v>5000000</v>
      </c>
      <c r="H8" s="6">
        <f t="shared" si="1"/>
        <v>1.7350962484602432E-2</v>
      </c>
      <c r="I8" s="7">
        <f t="shared" si="2"/>
        <v>14141034.424950982</v>
      </c>
      <c r="J8" s="7">
        <f t="shared" si="0"/>
        <v>19141034.42495098</v>
      </c>
    </row>
    <row r="9" spans="1:10" x14ac:dyDescent="0.3">
      <c r="A9" s="11" t="s">
        <v>38</v>
      </c>
      <c r="B9" s="65" t="s">
        <v>68</v>
      </c>
      <c r="C9" s="5">
        <v>4419</v>
      </c>
      <c r="D9" s="20"/>
      <c r="E9" s="6"/>
      <c r="F9" s="112"/>
      <c r="G9" s="20">
        <v>5000000</v>
      </c>
      <c r="H9" s="6">
        <f t="shared" si="1"/>
        <v>1.6104579546199989E-2</v>
      </c>
      <c r="I9" s="7">
        <f t="shared" si="2"/>
        <v>13125232.33015299</v>
      </c>
      <c r="J9" s="7">
        <f t="shared" si="0"/>
        <v>18125232.330152988</v>
      </c>
    </row>
    <row r="10" spans="1:10" x14ac:dyDescent="0.3">
      <c r="A10" s="11" t="s">
        <v>29</v>
      </c>
      <c r="B10" s="65"/>
      <c r="C10" s="5">
        <v>6772</v>
      </c>
      <c r="D10" s="20">
        <v>5000000</v>
      </c>
      <c r="E10" s="6">
        <f>C10/$E$3</f>
        <v>1.6915875244171118E-2</v>
      </c>
      <c r="F10" s="113">
        <f>$F$3*E10</f>
        <v>15139708.343533151</v>
      </c>
      <c r="G10" s="20"/>
      <c r="H10" s="6"/>
      <c r="I10" s="7"/>
      <c r="J10" s="7">
        <f t="shared" si="0"/>
        <v>20139708.343533151</v>
      </c>
    </row>
    <row r="11" spans="1:10" x14ac:dyDescent="0.3">
      <c r="A11" s="11" t="s">
        <v>57</v>
      </c>
      <c r="B11" s="65" t="s">
        <v>68</v>
      </c>
      <c r="C11" s="5">
        <v>976</v>
      </c>
      <c r="D11" s="20"/>
      <c r="E11" s="6"/>
      <c r="F11" s="112"/>
      <c r="G11" s="20">
        <v>5000000</v>
      </c>
      <c r="H11" s="6">
        <f t="shared" ref="H11:H12" si="3">C11/$H$3</f>
        <v>3.5569290873707152E-3</v>
      </c>
      <c r="I11" s="7">
        <f t="shared" ref="I11:I12" si="4">$I$3*H11</f>
        <v>2898897.2062071329</v>
      </c>
      <c r="J11" s="7">
        <f t="shared" si="0"/>
        <v>7898897.2062071329</v>
      </c>
    </row>
    <row r="12" spans="1:10" x14ac:dyDescent="0.3">
      <c r="A12" s="11" t="s">
        <v>7</v>
      </c>
      <c r="B12" s="65" t="s">
        <v>68</v>
      </c>
      <c r="C12" s="5">
        <v>19716</v>
      </c>
      <c r="D12" s="20"/>
      <c r="E12" s="6"/>
      <c r="F12" s="112"/>
      <c r="G12" s="20">
        <v>5000000</v>
      </c>
      <c r="H12" s="6">
        <f t="shared" si="3"/>
        <v>7.1852883080533836E-2</v>
      </c>
      <c r="I12" s="7">
        <f t="shared" si="4"/>
        <v>58560099.710635073</v>
      </c>
      <c r="J12" s="7">
        <f t="shared" si="0"/>
        <v>63560099.710635073</v>
      </c>
    </row>
    <row r="13" spans="1:10" x14ac:dyDescent="0.3">
      <c r="A13" s="11" t="s">
        <v>54</v>
      </c>
      <c r="B13" s="65"/>
      <c r="C13" s="5">
        <v>34236</v>
      </c>
      <c r="D13" s="20">
        <v>5000000</v>
      </c>
      <c r="E13" s="6">
        <f>C13/$E$3</f>
        <v>8.5518591975700289E-2</v>
      </c>
      <c r="F13" s="113">
        <f>$F$3*E13</f>
        <v>76539139.818251759</v>
      </c>
      <c r="G13" s="20"/>
      <c r="H13" s="6"/>
      <c r="I13" s="7"/>
      <c r="J13" s="7">
        <f t="shared" si="0"/>
        <v>81539139.818251759</v>
      </c>
    </row>
    <row r="14" spans="1:10" x14ac:dyDescent="0.3">
      <c r="A14" s="11" t="s">
        <v>41</v>
      </c>
      <c r="B14" s="65" t="s">
        <v>68</v>
      </c>
      <c r="C14" s="5">
        <v>3704</v>
      </c>
      <c r="D14" s="20"/>
      <c r="E14" s="6"/>
      <c r="F14" s="112"/>
      <c r="G14" s="20">
        <v>5000000</v>
      </c>
      <c r="H14" s="6">
        <f t="shared" ref="H14:H17" si="5">C14/$H$3</f>
        <v>1.3498837438136402E-2</v>
      </c>
      <c r="I14" s="7">
        <f t="shared" ref="I14:I17" si="6">$I$3*H14</f>
        <v>11001552.512081167</v>
      </c>
      <c r="J14" s="7">
        <f t="shared" si="0"/>
        <v>16001552.512081167</v>
      </c>
    </row>
    <row r="15" spans="1:10" x14ac:dyDescent="0.3">
      <c r="A15" s="11" t="s">
        <v>19</v>
      </c>
      <c r="B15" s="65" t="s">
        <v>68</v>
      </c>
      <c r="C15" s="5">
        <v>10063</v>
      </c>
      <c r="D15" s="20"/>
      <c r="E15" s="6"/>
      <c r="F15" s="112"/>
      <c r="G15" s="20">
        <v>5000000</v>
      </c>
      <c r="H15" s="6">
        <f t="shared" si="5"/>
        <v>3.6673542424397035E-2</v>
      </c>
      <c r="I15" s="7">
        <f t="shared" si="6"/>
        <v>29888937.075883582</v>
      </c>
      <c r="J15" s="7">
        <f t="shared" si="0"/>
        <v>34888937.075883582</v>
      </c>
    </row>
    <row r="16" spans="1:10" x14ac:dyDescent="0.3">
      <c r="A16" s="11" t="s">
        <v>35</v>
      </c>
      <c r="B16" s="65" t="s">
        <v>68</v>
      </c>
      <c r="C16" s="5">
        <v>5458</v>
      </c>
      <c r="D16" s="20"/>
      <c r="E16" s="6"/>
      <c r="F16" s="112"/>
      <c r="G16" s="20">
        <v>5000000</v>
      </c>
      <c r="H16" s="6">
        <f t="shared" si="5"/>
        <v>1.989110549064484E-2</v>
      </c>
      <c r="I16" s="7">
        <f t="shared" si="6"/>
        <v>16211250.974875545</v>
      </c>
      <c r="J16" s="7">
        <f t="shared" si="0"/>
        <v>21211250.974875547</v>
      </c>
    </row>
    <row r="17" spans="1:10" x14ac:dyDescent="0.3">
      <c r="A17" s="11" t="s">
        <v>50</v>
      </c>
      <c r="B17" s="65" t="s">
        <v>68</v>
      </c>
      <c r="C17" s="5">
        <v>1517</v>
      </c>
      <c r="D17" s="20"/>
      <c r="E17" s="6"/>
      <c r="F17" s="112"/>
      <c r="G17" s="20">
        <v>5000000</v>
      </c>
      <c r="H17" s="6">
        <f t="shared" si="5"/>
        <v>5.528546542562884E-3</v>
      </c>
      <c r="I17" s="7">
        <f t="shared" si="6"/>
        <v>4505765.4321887502</v>
      </c>
      <c r="J17" s="7">
        <f t="shared" si="0"/>
        <v>9505765.4321887493</v>
      </c>
    </row>
    <row r="18" spans="1:10" x14ac:dyDescent="0.3">
      <c r="A18" s="11" t="s">
        <v>10</v>
      </c>
      <c r="B18" s="65"/>
      <c r="C18" s="5">
        <v>16038</v>
      </c>
      <c r="D18" s="20">
        <v>5000000</v>
      </c>
      <c r="E18" s="6">
        <f t="shared" ref="E18:E19" si="7">C18/$E$3</f>
        <v>4.006154860691323E-2</v>
      </c>
      <c r="F18" s="113">
        <f t="shared" ref="F18:F19" si="8">$F$3*E18</f>
        <v>35855086.003187343</v>
      </c>
      <c r="G18" s="20"/>
      <c r="H18" s="6"/>
      <c r="I18" s="7"/>
      <c r="J18" s="7">
        <f t="shared" si="0"/>
        <v>40855086.003187343</v>
      </c>
    </row>
    <row r="19" spans="1:10" x14ac:dyDescent="0.3">
      <c r="A19" s="11" t="s">
        <v>34</v>
      </c>
      <c r="B19" s="65"/>
      <c r="C19" s="5">
        <v>6031</v>
      </c>
      <c r="D19" s="20">
        <v>5000000</v>
      </c>
      <c r="E19" s="6">
        <f t="shared" si="7"/>
        <v>1.5064920791139398E-2</v>
      </c>
      <c r="F19" s="113">
        <f t="shared" si="8"/>
        <v>13483104.108069761</v>
      </c>
      <c r="G19" s="20"/>
      <c r="H19" s="6"/>
      <c r="I19" s="7"/>
      <c r="J19" s="7">
        <f t="shared" si="0"/>
        <v>18483104.108069763</v>
      </c>
    </row>
    <row r="20" spans="1:10" x14ac:dyDescent="0.3">
      <c r="A20" s="11" t="s">
        <v>39</v>
      </c>
      <c r="B20" s="65" t="s">
        <v>68</v>
      </c>
      <c r="C20" s="5">
        <v>4324</v>
      </c>
      <c r="D20" s="20"/>
      <c r="E20" s="6"/>
      <c r="F20" s="112"/>
      <c r="G20" s="20">
        <v>5000000</v>
      </c>
      <c r="H20" s="6">
        <f t="shared" ref="H20:H21" si="9">C20/$H$3</f>
        <v>1.5758362063310421E-2</v>
      </c>
      <c r="I20" s="7">
        <f t="shared" ref="I20:I21" si="10">$I$3*H20</f>
        <v>12843065.081597993</v>
      </c>
      <c r="J20" s="7">
        <f t="shared" si="0"/>
        <v>17843065.081597991</v>
      </c>
    </row>
    <row r="21" spans="1:10" x14ac:dyDescent="0.3">
      <c r="A21" s="11" t="s">
        <v>42</v>
      </c>
      <c r="B21" s="65" t="s">
        <v>68</v>
      </c>
      <c r="C21" s="5">
        <v>3673</v>
      </c>
      <c r="D21" s="20"/>
      <c r="E21" s="6"/>
      <c r="F21" s="112"/>
      <c r="G21" s="20">
        <v>5000000</v>
      </c>
      <c r="H21" s="6">
        <f t="shared" si="9"/>
        <v>1.3385861206877701E-2</v>
      </c>
      <c r="I21" s="7">
        <f t="shared" si="10"/>
        <v>10909476.883605327</v>
      </c>
      <c r="J21" s="7">
        <f t="shared" si="0"/>
        <v>15909476.883605327</v>
      </c>
    </row>
    <row r="22" spans="1:10" x14ac:dyDescent="0.3">
      <c r="A22" s="11" t="s">
        <v>0</v>
      </c>
      <c r="B22" s="65"/>
      <c r="C22" s="5">
        <v>60752</v>
      </c>
      <c r="D22" s="20">
        <v>5000000</v>
      </c>
      <c r="E22" s="6">
        <f>C22/$E$3</f>
        <v>0.15175328600618485</v>
      </c>
      <c r="F22" s="113">
        <f>$F$3*E22</f>
        <v>135819190.97553542</v>
      </c>
      <c r="G22" s="20"/>
      <c r="H22" s="6"/>
      <c r="I22" s="7"/>
      <c r="J22" s="7">
        <f t="shared" si="0"/>
        <v>140819190.97553542</v>
      </c>
    </row>
    <row r="23" spans="1:10" x14ac:dyDescent="0.3">
      <c r="A23" s="11" t="s">
        <v>55</v>
      </c>
      <c r="B23" s="65" t="s">
        <v>68</v>
      </c>
      <c r="C23" s="5">
        <v>11362</v>
      </c>
      <c r="D23" s="20"/>
      <c r="E23" s="6"/>
      <c r="F23" s="112"/>
      <c r="G23" s="20">
        <v>5000000</v>
      </c>
      <c r="H23" s="6">
        <f>C23/$H$3</f>
        <v>4.1407610953592279E-2</v>
      </c>
      <c r="I23" s="7">
        <f>$I$3*H23</f>
        <v>33747202.927177705</v>
      </c>
      <c r="J23" s="7">
        <f t="shared" si="0"/>
        <v>38747202.927177705</v>
      </c>
    </row>
    <row r="24" spans="1:10" x14ac:dyDescent="0.3">
      <c r="A24" s="11" t="s">
        <v>40</v>
      </c>
      <c r="B24" s="65"/>
      <c r="C24" s="5">
        <v>3987</v>
      </c>
      <c r="D24" s="20">
        <v>5000000</v>
      </c>
      <c r="E24" s="6">
        <f>C24/$E$3</f>
        <v>9.9591840812921217E-3</v>
      </c>
      <c r="F24" s="113">
        <f>$F$3*E24</f>
        <v>8913469.7527564485</v>
      </c>
      <c r="G24" s="20"/>
      <c r="H24" s="6"/>
      <c r="I24" s="7"/>
      <c r="J24" s="7">
        <f t="shared" si="0"/>
        <v>13913469.752756448</v>
      </c>
    </row>
    <row r="25" spans="1:10" x14ac:dyDescent="0.3">
      <c r="A25" s="11" t="s">
        <v>31</v>
      </c>
      <c r="B25" s="65" t="s">
        <v>68</v>
      </c>
      <c r="C25" s="5">
        <v>6613</v>
      </c>
      <c r="D25" s="20"/>
      <c r="E25" s="6"/>
      <c r="F25" s="112"/>
      <c r="G25" s="20">
        <v>5000000</v>
      </c>
      <c r="H25" s="6">
        <f t="shared" ref="H25:H32" si="11">C25/$H$3</f>
        <v>2.4100381203670633E-2</v>
      </c>
      <c r="I25" s="7">
        <f t="shared" ref="I25:I32" si="12">$I$3*H25</f>
        <v>19641810.680991568</v>
      </c>
      <c r="J25" s="7">
        <f t="shared" si="0"/>
        <v>24641810.680991568</v>
      </c>
    </row>
    <row r="26" spans="1:10" x14ac:dyDescent="0.3">
      <c r="A26" s="11" t="s">
        <v>20</v>
      </c>
      <c r="B26" s="65" t="s">
        <v>68</v>
      </c>
      <c r="C26" s="5">
        <v>9674</v>
      </c>
      <c r="D26" s="20"/>
      <c r="E26" s="6"/>
      <c r="F26" s="112"/>
      <c r="G26" s="20">
        <v>5000000</v>
      </c>
      <c r="H26" s="6">
        <f t="shared" si="11"/>
        <v>3.5255872941828172E-2</v>
      </c>
      <c r="I26" s="7">
        <f t="shared" si="12"/>
        <v>28733536.44758996</v>
      </c>
      <c r="J26" s="7">
        <f t="shared" si="0"/>
        <v>33733536.447589964</v>
      </c>
    </row>
    <row r="27" spans="1:10" x14ac:dyDescent="0.3">
      <c r="A27" s="11" t="s">
        <v>13</v>
      </c>
      <c r="B27" s="65" t="s">
        <v>68</v>
      </c>
      <c r="C27" s="5">
        <v>13571</v>
      </c>
      <c r="D27" s="20"/>
      <c r="E27" s="6"/>
      <c r="F27" s="112"/>
      <c r="G27" s="20">
        <v>5000000</v>
      </c>
      <c r="H27" s="6">
        <f t="shared" si="11"/>
        <v>4.9458078529413911E-2</v>
      </c>
      <c r="I27" s="7">
        <f t="shared" si="12"/>
        <v>40308334.001472339</v>
      </c>
      <c r="J27" s="7">
        <f t="shared" si="0"/>
        <v>45308334.001472339</v>
      </c>
    </row>
    <row r="28" spans="1:10" x14ac:dyDescent="0.3">
      <c r="A28" s="11" t="s">
        <v>43</v>
      </c>
      <c r="B28" s="65" t="s">
        <v>68</v>
      </c>
      <c r="C28" s="5">
        <v>3493</v>
      </c>
      <c r="D28" s="20"/>
      <c r="E28" s="6"/>
      <c r="F28" s="112"/>
      <c r="G28" s="20">
        <v>5000000</v>
      </c>
      <c r="H28" s="6">
        <f t="shared" si="11"/>
        <v>1.2729870186665888E-2</v>
      </c>
      <c r="I28" s="7">
        <f t="shared" si="12"/>
        <v>10374844.202132698</v>
      </c>
      <c r="J28" s="7">
        <f t="shared" si="0"/>
        <v>15374844.202132698</v>
      </c>
    </row>
    <row r="29" spans="1:10" x14ac:dyDescent="0.3">
      <c r="A29" s="11" t="s">
        <v>52</v>
      </c>
      <c r="B29" s="65" t="s">
        <v>68</v>
      </c>
      <c r="C29" s="5">
        <v>1033</v>
      </c>
      <c r="D29" s="20"/>
      <c r="E29" s="6"/>
      <c r="F29" s="112"/>
      <c r="G29" s="20">
        <v>5000000</v>
      </c>
      <c r="H29" s="6">
        <f t="shared" si="11"/>
        <v>3.7646595771044554E-3</v>
      </c>
      <c r="I29" s="7">
        <f t="shared" si="12"/>
        <v>3068197.5553401313</v>
      </c>
      <c r="J29" s="7">
        <f t="shared" si="0"/>
        <v>8068197.5553401317</v>
      </c>
    </row>
    <row r="30" spans="1:10" x14ac:dyDescent="0.3">
      <c r="A30" s="11" t="s">
        <v>26</v>
      </c>
      <c r="B30" s="65" t="s">
        <v>68</v>
      </c>
      <c r="C30" s="5">
        <v>7484</v>
      </c>
      <c r="D30" s="20"/>
      <c r="E30" s="6"/>
      <c r="F30" s="112"/>
      <c r="G30" s="20">
        <v>5000000</v>
      </c>
      <c r="H30" s="6">
        <f t="shared" si="11"/>
        <v>2.7274648862584457E-2</v>
      </c>
      <c r="I30" s="7">
        <f t="shared" si="12"/>
        <v>22228838.823006332</v>
      </c>
      <c r="J30" s="7">
        <f t="shared" si="0"/>
        <v>27228838.823006332</v>
      </c>
    </row>
    <row r="31" spans="1:10" x14ac:dyDescent="0.3">
      <c r="A31" s="11" t="s">
        <v>44</v>
      </c>
      <c r="B31" s="65" t="s">
        <v>68</v>
      </c>
      <c r="C31" s="5">
        <v>3478</v>
      </c>
      <c r="D31" s="20"/>
      <c r="E31" s="6"/>
      <c r="F31" s="112"/>
      <c r="G31" s="20">
        <v>5000000</v>
      </c>
      <c r="H31" s="6">
        <f t="shared" si="11"/>
        <v>1.2675204268314906E-2</v>
      </c>
      <c r="I31" s="7">
        <f t="shared" si="12"/>
        <v>10330291.478676649</v>
      </c>
      <c r="J31" s="7">
        <f t="shared" si="0"/>
        <v>15330291.478676649</v>
      </c>
    </row>
    <row r="32" spans="1:10" x14ac:dyDescent="0.3">
      <c r="A32" s="11" t="s">
        <v>14</v>
      </c>
      <c r="B32" s="65" t="s">
        <v>68</v>
      </c>
      <c r="C32" s="5">
        <v>12891</v>
      </c>
      <c r="D32" s="20"/>
      <c r="E32" s="6"/>
      <c r="F32" s="112"/>
      <c r="G32" s="20">
        <v>5000000</v>
      </c>
      <c r="H32" s="6">
        <f t="shared" si="11"/>
        <v>4.6979890230835951E-2</v>
      </c>
      <c r="I32" s="7">
        <f t="shared" si="12"/>
        <v>38288610.538131297</v>
      </c>
      <c r="J32" s="7">
        <f t="shared" si="0"/>
        <v>43288610.538131297</v>
      </c>
    </row>
    <row r="33" spans="1:10" x14ac:dyDescent="0.3">
      <c r="A33" s="11" t="s">
        <v>1</v>
      </c>
      <c r="B33" s="65"/>
      <c r="C33" s="5">
        <v>53039</v>
      </c>
      <c r="D33" s="20">
        <v>5000000</v>
      </c>
      <c r="E33" s="6">
        <f>C33/$E$3</f>
        <v>0.13248687346066035</v>
      </c>
      <c r="F33" s="113">
        <f>$F$3*E33</f>
        <v>118575751.74729101</v>
      </c>
      <c r="G33" s="20"/>
      <c r="H33" s="6"/>
      <c r="I33" s="7"/>
      <c r="J33" s="7">
        <f t="shared" si="0"/>
        <v>123575751.74729101</v>
      </c>
    </row>
    <row r="34" spans="1:10" x14ac:dyDescent="0.3">
      <c r="A34" s="11" t="s">
        <v>11</v>
      </c>
      <c r="B34" s="65" t="s">
        <v>68</v>
      </c>
      <c r="C34" s="5">
        <v>15397</v>
      </c>
      <c r="D34" s="20"/>
      <c r="E34" s="6"/>
      <c r="F34" s="112"/>
      <c r="G34" s="20">
        <v>5000000</v>
      </c>
      <c r="H34" s="6">
        <f t="shared" ref="H34:H35" si="13">C34/$H$3</f>
        <v>5.611274299000707E-2</v>
      </c>
      <c r="I34" s="7">
        <f t="shared" ref="I34:I35" si="14">$I$3*H34</f>
        <v>45731885.536855765</v>
      </c>
      <c r="J34" s="7">
        <f t="shared" si="0"/>
        <v>50731885.536855765</v>
      </c>
    </row>
    <row r="35" spans="1:10" x14ac:dyDescent="0.3">
      <c r="A35" s="11" t="s">
        <v>28</v>
      </c>
      <c r="B35" s="65" t="s">
        <v>68</v>
      </c>
      <c r="C35" s="5">
        <v>6879</v>
      </c>
      <c r="D35" s="20"/>
      <c r="E35" s="6"/>
      <c r="F35" s="112"/>
      <c r="G35" s="20">
        <v>5000000</v>
      </c>
      <c r="H35" s="6">
        <f t="shared" si="13"/>
        <v>2.5069790155761423E-2</v>
      </c>
      <c r="I35" s="7">
        <f t="shared" si="14"/>
        <v>20431878.97694556</v>
      </c>
      <c r="J35" s="7">
        <f t="shared" si="0"/>
        <v>25431878.97694556</v>
      </c>
    </row>
    <row r="36" spans="1:10" x14ac:dyDescent="0.3">
      <c r="A36" s="11" t="s">
        <v>4</v>
      </c>
      <c r="B36" s="65"/>
      <c r="C36" s="5">
        <v>27820</v>
      </c>
      <c r="D36" s="20">
        <v>5000000</v>
      </c>
      <c r="E36" s="6">
        <f t="shared" ref="E36:E37" si="15">C36/$E$3</f>
        <v>6.9491974201541712E-2</v>
      </c>
      <c r="F36" s="113">
        <f t="shared" ref="F36:F37" si="16">$F$3*E36</f>
        <v>62195316.910379834</v>
      </c>
      <c r="G36" s="20"/>
      <c r="H36" s="6"/>
      <c r="I36" s="7"/>
      <c r="J36" s="7">
        <f t="shared" ref="J36:J61" si="17">SUM(D36,F36,G36,I36)</f>
        <v>67195316.910379827</v>
      </c>
    </row>
    <row r="37" spans="1:10" x14ac:dyDescent="0.3">
      <c r="A37" s="11" t="s">
        <v>6</v>
      </c>
      <c r="B37" s="65"/>
      <c r="C37" s="5">
        <v>20552</v>
      </c>
      <c r="D37" s="20">
        <v>5000000</v>
      </c>
      <c r="E37" s="6">
        <f t="shared" si="15"/>
        <v>5.1337133493532902E-2</v>
      </c>
      <c r="F37" s="113">
        <f t="shared" si="16"/>
        <v>45946734.476711944</v>
      </c>
      <c r="G37" s="20"/>
      <c r="H37" s="6"/>
      <c r="I37" s="7"/>
      <c r="J37" s="7">
        <f t="shared" si="17"/>
        <v>50946734.476711944</v>
      </c>
    </row>
    <row r="38" spans="1:10" x14ac:dyDescent="0.3">
      <c r="A38" s="11" t="s">
        <v>53</v>
      </c>
      <c r="B38" s="65" t="s">
        <v>68</v>
      </c>
      <c r="C38" s="5">
        <v>1003</v>
      </c>
      <c r="D38" s="20"/>
      <c r="E38" s="6"/>
      <c r="F38" s="112"/>
      <c r="G38" s="20">
        <v>5000000</v>
      </c>
      <c r="H38" s="6">
        <f>C38/$H$3</f>
        <v>3.655327740402487E-3</v>
      </c>
      <c r="I38" s="7">
        <f>$I$3*H38</f>
        <v>2979092.108428027</v>
      </c>
      <c r="J38" s="7">
        <f t="shared" si="17"/>
        <v>7979092.1084280275</v>
      </c>
    </row>
    <row r="39" spans="1:10" x14ac:dyDescent="0.3">
      <c r="A39" s="11" t="s">
        <v>3</v>
      </c>
      <c r="B39" s="65"/>
      <c r="C39" s="5">
        <v>33335</v>
      </c>
      <c r="D39" s="20">
        <v>5000000</v>
      </c>
      <c r="E39" s="6">
        <f t="shared" ref="E39:E42" si="18">C39/$E$3</f>
        <v>8.3267971244011252E-2</v>
      </c>
      <c r="F39" s="113">
        <f t="shared" ref="F39:F42" si="19">$F$3*E39</f>
        <v>74524834.263390064</v>
      </c>
      <c r="G39" s="20"/>
      <c r="H39" s="6"/>
      <c r="I39" s="7"/>
      <c r="J39" s="7">
        <f t="shared" si="17"/>
        <v>79524834.263390064</v>
      </c>
    </row>
    <row r="40" spans="1:10" x14ac:dyDescent="0.3">
      <c r="A40" s="11" t="s">
        <v>2</v>
      </c>
      <c r="B40" s="65"/>
      <c r="C40" s="5">
        <v>46512</v>
      </c>
      <c r="D40" s="20">
        <v>5000000</v>
      </c>
      <c r="E40" s="6">
        <f t="shared" si="18"/>
        <v>0.11618298720568325</v>
      </c>
      <c r="F40" s="113">
        <f t="shared" si="19"/>
        <v>103983773.54908651</v>
      </c>
      <c r="G40" s="20"/>
      <c r="H40" s="6"/>
      <c r="I40" s="7"/>
      <c r="J40" s="7">
        <f t="shared" si="17"/>
        <v>108983773.54908651</v>
      </c>
    </row>
    <row r="41" spans="1:10" x14ac:dyDescent="0.3">
      <c r="A41" s="11" t="s">
        <v>46</v>
      </c>
      <c r="B41" s="65"/>
      <c r="C41" s="5">
        <v>3288</v>
      </c>
      <c r="D41" s="20">
        <v>5000000</v>
      </c>
      <c r="E41" s="6">
        <f t="shared" si="18"/>
        <v>8.2131420264079501E-3</v>
      </c>
      <c r="F41" s="113">
        <f t="shared" si="19"/>
        <v>7350762.1136351153</v>
      </c>
      <c r="G41" s="20"/>
      <c r="H41" s="6"/>
      <c r="I41" s="7"/>
      <c r="J41" s="7">
        <f t="shared" si="17"/>
        <v>12350762.113635115</v>
      </c>
    </row>
    <row r="42" spans="1:10" x14ac:dyDescent="0.3">
      <c r="A42" s="11" t="s">
        <v>12</v>
      </c>
      <c r="B42" s="65"/>
      <c r="C42" s="5">
        <v>14896</v>
      </c>
      <c r="D42" s="20">
        <v>5000000</v>
      </c>
      <c r="E42" s="6">
        <f t="shared" si="18"/>
        <v>3.72089305429966E-2</v>
      </c>
      <c r="F42" s="113">
        <f t="shared" si="19"/>
        <v>33301992.835981958</v>
      </c>
      <c r="G42" s="20"/>
      <c r="H42" s="6"/>
      <c r="I42" s="7"/>
      <c r="J42" s="7">
        <f t="shared" si="17"/>
        <v>38301992.835981958</v>
      </c>
    </row>
    <row r="43" spans="1:10" x14ac:dyDescent="0.3">
      <c r="A43" s="11" t="s">
        <v>18</v>
      </c>
      <c r="B43" s="65" t="s">
        <v>68</v>
      </c>
      <c r="C43" s="5">
        <v>10575</v>
      </c>
      <c r="D43" s="20"/>
      <c r="E43" s="6"/>
      <c r="F43" s="112"/>
      <c r="G43" s="20">
        <v>5000000</v>
      </c>
      <c r="H43" s="6">
        <f>C43/$H$3</f>
        <v>3.8539472437443968E-2</v>
      </c>
      <c r="I43" s="7">
        <f>$I$3*H43</f>
        <v>31409670.036516834</v>
      </c>
      <c r="J43" s="7">
        <f t="shared" si="17"/>
        <v>36409670.03651683</v>
      </c>
    </row>
    <row r="44" spans="1:10" x14ac:dyDescent="0.3">
      <c r="A44" s="11" t="s">
        <v>45</v>
      </c>
      <c r="B44" s="65"/>
      <c r="C44" s="5">
        <v>3307</v>
      </c>
      <c r="D44" s="20">
        <v>5000000</v>
      </c>
      <c r="E44" s="6">
        <f t="shared" ref="E44:E47" si="20">C44/$E$3</f>
        <v>8.2606023969985058E-3</v>
      </c>
      <c r="F44" s="113">
        <f t="shared" ref="F44:F47" si="21">$F$3*E44</f>
        <v>7393239.1453136625</v>
      </c>
      <c r="G44" s="20"/>
      <c r="H44" s="6"/>
      <c r="I44" s="7"/>
      <c r="J44" s="7">
        <f t="shared" si="17"/>
        <v>12393239.145313662</v>
      </c>
    </row>
    <row r="45" spans="1:10" x14ac:dyDescent="0.3">
      <c r="A45" s="11" t="s">
        <v>30</v>
      </c>
      <c r="B45" s="65"/>
      <c r="C45" s="5">
        <v>6627</v>
      </c>
      <c r="D45" s="20">
        <v>5000000</v>
      </c>
      <c r="E45" s="6">
        <f t="shared" si="20"/>
        <v>1.6553677679137919E-2</v>
      </c>
      <c r="F45" s="113">
        <f t="shared" si="21"/>
        <v>14815541.522828437</v>
      </c>
      <c r="G45" s="20"/>
      <c r="H45" s="6"/>
      <c r="I45" s="7"/>
      <c r="J45" s="7">
        <f t="shared" si="17"/>
        <v>19815541.522828437</v>
      </c>
    </row>
    <row r="46" spans="1:10" x14ac:dyDescent="0.3">
      <c r="A46" s="11" t="s">
        <v>8</v>
      </c>
      <c r="B46" s="65"/>
      <c r="C46" s="5">
        <v>18907</v>
      </c>
      <c r="D46" s="20">
        <v>5000000</v>
      </c>
      <c r="E46" s="6">
        <f t="shared" si="20"/>
        <v>4.7228064566087316E-2</v>
      </c>
      <c r="F46" s="113">
        <f t="shared" si="21"/>
        <v>42269117.786648147</v>
      </c>
      <c r="G46" s="20"/>
      <c r="H46" s="6"/>
      <c r="I46" s="7"/>
      <c r="J46" s="7">
        <f t="shared" si="17"/>
        <v>47269117.786648147</v>
      </c>
    </row>
    <row r="47" spans="1:10" x14ac:dyDescent="0.3">
      <c r="A47" s="11" t="s">
        <v>47</v>
      </c>
      <c r="B47" s="65"/>
      <c r="C47" s="5">
        <v>3245</v>
      </c>
      <c r="D47" s="20">
        <v>5000000</v>
      </c>
      <c r="E47" s="6">
        <f t="shared" si="20"/>
        <v>8.1057317140187934E-3</v>
      </c>
      <c r="F47" s="113">
        <f t="shared" si="21"/>
        <v>7254629.88404682</v>
      </c>
      <c r="G47" s="20"/>
      <c r="H47" s="6"/>
      <c r="I47" s="7"/>
      <c r="J47" s="7">
        <f t="shared" si="17"/>
        <v>12254629.884046819</v>
      </c>
    </row>
    <row r="48" spans="1:10" x14ac:dyDescent="0.3">
      <c r="A48" s="11" t="s">
        <v>9</v>
      </c>
      <c r="B48" s="65" t="s">
        <v>68</v>
      </c>
      <c r="C48" s="5">
        <v>16729</v>
      </c>
      <c r="D48" s="20"/>
      <c r="E48" s="6"/>
      <c r="F48" s="112"/>
      <c r="G48" s="20">
        <v>5000000</v>
      </c>
      <c r="H48" s="6">
        <f t="shared" ref="H48:H50" si="22">C48/$H$3</f>
        <v>6.0967076539574477E-2</v>
      </c>
      <c r="I48" s="7">
        <f t="shared" ref="I48:I50" si="23">$I$3*H48</f>
        <v>49688167.379753202</v>
      </c>
      <c r="J48" s="7">
        <f t="shared" si="17"/>
        <v>54688167.379753202</v>
      </c>
    </row>
    <row r="49" spans="1:10" x14ac:dyDescent="0.3">
      <c r="A49" s="11" t="s">
        <v>51</v>
      </c>
      <c r="B49" s="65" t="s">
        <v>68</v>
      </c>
      <c r="C49" s="5">
        <v>1385</v>
      </c>
      <c r="D49" s="20"/>
      <c r="E49" s="6"/>
      <c r="F49" s="112"/>
      <c r="G49" s="20">
        <v>5000000</v>
      </c>
      <c r="H49" s="6">
        <f t="shared" si="22"/>
        <v>5.0474864610742217E-3</v>
      </c>
      <c r="I49" s="7">
        <f t="shared" si="23"/>
        <v>4113701.4657754907</v>
      </c>
      <c r="J49" s="7">
        <f t="shared" si="17"/>
        <v>9113701.4657754898</v>
      </c>
    </row>
    <row r="50" spans="1:10" x14ac:dyDescent="0.3">
      <c r="A50" s="11" t="s">
        <v>25</v>
      </c>
      <c r="B50" s="65" t="s">
        <v>68</v>
      </c>
      <c r="C50" s="5">
        <v>7526</v>
      </c>
      <c r="D50" s="20"/>
      <c r="E50" s="6"/>
      <c r="F50" s="112"/>
      <c r="G50" s="20">
        <v>5000000</v>
      </c>
      <c r="H50" s="6">
        <f t="shared" si="22"/>
        <v>2.7427713433967216E-2</v>
      </c>
      <c r="I50" s="7">
        <f t="shared" si="23"/>
        <v>22353586.44868328</v>
      </c>
      <c r="J50" s="7">
        <f t="shared" si="17"/>
        <v>27353586.44868328</v>
      </c>
    </row>
    <row r="51" spans="1:10" x14ac:dyDescent="0.3">
      <c r="A51" s="11" t="s">
        <v>27</v>
      </c>
      <c r="B51" s="65"/>
      <c r="C51" s="5">
        <v>7320</v>
      </c>
      <c r="D51" s="20">
        <v>5000000</v>
      </c>
      <c r="E51" s="6">
        <f>C51/$E$3</f>
        <v>1.8284732248572442E-2</v>
      </c>
      <c r="F51" s="113">
        <f>$F$3*E51</f>
        <v>16364835.362472335</v>
      </c>
      <c r="G51" s="20"/>
      <c r="H51" s="6"/>
      <c r="I51" s="7"/>
      <c r="J51" s="7">
        <f t="shared" si="17"/>
        <v>21364835.362472333</v>
      </c>
    </row>
    <row r="52" spans="1:10" x14ac:dyDescent="0.3">
      <c r="A52" s="11" t="s">
        <v>23</v>
      </c>
      <c r="B52" s="65" t="s">
        <v>68</v>
      </c>
      <c r="C52" s="5">
        <v>8677</v>
      </c>
      <c r="D52" s="20"/>
      <c r="E52" s="6"/>
      <c r="F52" s="112"/>
      <c r="G52" s="20">
        <v>5000000</v>
      </c>
      <c r="H52" s="6">
        <f>C52/$H$3</f>
        <v>3.1622411568766079E-2</v>
      </c>
      <c r="I52" s="7">
        <f>$I$3*H52</f>
        <v>25772265.428544354</v>
      </c>
      <c r="J52" s="7">
        <f t="shared" si="17"/>
        <v>30772265.428544354</v>
      </c>
    </row>
    <row r="53" spans="1:10" x14ac:dyDescent="0.3">
      <c r="A53" s="11" t="s">
        <v>16</v>
      </c>
      <c r="B53" s="65"/>
      <c r="C53" s="5">
        <v>12407</v>
      </c>
      <c r="D53" s="20">
        <v>5000000</v>
      </c>
      <c r="E53" s="6">
        <f>C53/$E$3</f>
        <v>3.0991621995633645E-2</v>
      </c>
      <c r="F53" s="113">
        <f>$F$3*E53</f>
        <v>27737501.686092112</v>
      </c>
      <c r="G53" s="20"/>
      <c r="H53" s="6"/>
      <c r="I53" s="7"/>
      <c r="J53" s="7">
        <f t="shared" si="17"/>
        <v>32737501.686092112</v>
      </c>
    </row>
    <row r="54" spans="1:10" x14ac:dyDescent="0.3">
      <c r="A54" s="11" t="s">
        <v>48</v>
      </c>
      <c r="B54" s="65" t="s">
        <v>68</v>
      </c>
      <c r="C54" s="5">
        <v>2841</v>
      </c>
      <c r="D54" s="20"/>
      <c r="E54" s="6"/>
      <c r="F54" s="112"/>
      <c r="G54" s="20">
        <v>5000000</v>
      </c>
      <c r="H54" s="6">
        <f t="shared" ref="H54:H58" si="24">C54/$H$3</f>
        <v>1.0353724935676436E-2</v>
      </c>
      <c r="I54" s="7">
        <f t="shared" ref="I54:I58" si="25">$I$3*H54</f>
        <v>8438285.8225762956</v>
      </c>
      <c r="J54" s="7">
        <f t="shared" si="17"/>
        <v>13438285.822576296</v>
      </c>
    </row>
    <row r="55" spans="1:10" x14ac:dyDescent="0.3">
      <c r="A55" s="11" t="s">
        <v>15</v>
      </c>
      <c r="B55" s="65" t="s">
        <v>68</v>
      </c>
      <c r="C55" s="5">
        <v>12879</v>
      </c>
      <c r="D55" s="20"/>
      <c r="E55" s="6"/>
      <c r="F55" s="112"/>
      <c r="G55" s="20">
        <v>5000000</v>
      </c>
      <c r="H55" s="6">
        <f t="shared" si="24"/>
        <v>4.6936157496155165E-2</v>
      </c>
      <c r="I55" s="7">
        <f t="shared" si="25"/>
        <v>38252968.359366462</v>
      </c>
      <c r="J55" s="7">
        <f t="shared" si="17"/>
        <v>43252968.359366462</v>
      </c>
    </row>
    <row r="56" spans="1:10" x14ac:dyDescent="0.3">
      <c r="A56" s="11" t="s">
        <v>37</v>
      </c>
      <c r="B56" s="65" t="s">
        <v>68</v>
      </c>
      <c r="C56" s="5">
        <v>4551</v>
      </c>
      <c r="D56" s="20"/>
      <c r="E56" s="6"/>
      <c r="F56" s="112"/>
      <c r="G56" s="20">
        <v>5000000</v>
      </c>
      <c r="H56" s="6">
        <f t="shared" si="24"/>
        <v>1.6585639627688654E-2</v>
      </c>
      <c r="I56" s="7">
        <f t="shared" si="25"/>
        <v>13517296.296566254</v>
      </c>
      <c r="J56" s="7">
        <f t="shared" si="17"/>
        <v>18517296.296566255</v>
      </c>
    </row>
    <row r="57" spans="1:10" x14ac:dyDescent="0.3">
      <c r="A57" s="11" t="s">
        <v>5</v>
      </c>
      <c r="B57" s="65" t="s">
        <v>68</v>
      </c>
      <c r="C57" s="5">
        <v>24463</v>
      </c>
      <c r="D57" s="20"/>
      <c r="E57" s="6"/>
      <c r="F57" s="112"/>
      <c r="G57" s="20">
        <v>5000000</v>
      </c>
      <c r="H57" s="6">
        <f t="shared" si="24"/>
        <v>8.9152824041342019E-2</v>
      </c>
      <c r="I57" s="7">
        <f t="shared" si="25"/>
        <v>72659551.593693748</v>
      </c>
      <c r="J57" s="7">
        <f t="shared" si="17"/>
        <v>77659551.593693748</v>
      </c>
    </row>
    <row r="58" spans="1:10" x14ac:dyDescent="0.3">
      <c r="A58" s="11" t="s">
        <v>49</v>
      </c>
      <c r="B58" s="65" t="s">
        <v>68</v>
      </c>
      <c r="C58" s="5">
        <v>1946</v>
      </c>
      <c r="D58" s="20"/>
      <c r="E58" s="6"/>
      <c r="F58" s="112"/>
      <c r="G58" s="20">
        <v>5000000</v>
      </c>
      <c r="H58" s="6">
        <f t="shared" si="24"/>
        <v>7.0919918074010364E-3</v>
      </c>
      <c r="I58" s="7">
        <f t="shared" si="25"/>
        <v>5779973.3230318446</v>
      </c>
      <c r="J58" s="7">
        <f t="shared" si="17"/>
        <v>10779973.323031845</v>
      </c>
    </row>
    <row r="59" spans="1:10" x14ac:dyDescent="0.3">
      <c r="A59" s="11" t="s">
        <v>22</v>
      </c>
      <c r="B59" s="65"/>
      <c r="C59" s="5">
        <v>9365</v>
      </c>
      <c r="D59" s="20">
        <v>5000000</v>
      </c>
      <c r="E59" s="6">
        <f>C59/$E$3</f>
        <v>2.3392966872661326E-2</v>
      </c>
      <c r="F59" s="113">
        <f>$F$3*E59</f>
        <v>20936705.351031888</v>
      </c>
      <c r="G59" s="20"/>
      <c r="H59" s="6"/>
      <c r="I59" s="7"/>
      <c r="J59" s="7">
        <f t="shared" si="17"/>
        <v>25936705.351031888</v>
      </c>
    </row>
    <row r="60" spans="1:10" x14ac:dyDescent="0.3">
      <c r="A60" s="11" t="s">
        <v>33</v>
      </c>
      <c r="B60" s="65" t="s">
        <v>68</v>
      </c>
      <c r="C60" s="5">
        <v>6335</v>
      </c>
      <c r="D60" s="20"/>
      <c r="E60" s="6"/>
      <c r="F60" s="112"/>
      <c r="G60" s="20">
        <v>5000000</v>
      </c>
      <c r="H60" s="6">
        <f t="shared" ref="H60:H61" si="26">C60/$H$3</f>
        <v>2.3087239516899057E-2</v>
      </c>
      <c r="I60" s="7">
        <f t="shared" ref="I60:I61" si="27">$I$3*H60</f>
        <v>18816100.206272732</v>
      </c>
      <c r="J60" s="7">
        <f t="shared" si="17"/>
        <v>23816100.206272732</v>
      </c>
    </row>
    <row r="61" spans="1:10" ht="15" thickBot="1" x14ac:dyDescent="0.35">
      <c r="A61" s="12" t="s">
        <v>32</v>
      </c>
      <c r="B61" s="66" t="s">
        <v>68</v>
      </c>
      <c r="C61" s="8">
        <v>6342</v>
      </c>
      <c r="D61" s="21"/>
      <c r="E61" s="9"/>
      <c r="F61" s="115"/>
      <c r="G61" s="21">
        <v>5000000</v>
      </c>
      <c r="H61" s="9">
        <f t="shared" si="26"/>
        <v>2.3112750278796182E-2</v>
      </c>
      <c r="I61" s="10">
        <f t="shared" si="27"/>
        <v>18836891.477218889</v>
      </c>
      <c r="J61" s="10">
        <f t="shared" si="17"/>
        <v>23836891.477218889</v>
      </c>
    </row>
  </sheetData>
  <autoFilter ref="A3:J61" xr:uid="{00000000-0001-0000-0000-000000000000}">
    <sortState xmlns:xlrd2="http://schemas.microsoft.com/office/spreadsheetml/2017/richdata2" ref="A4:J61">
      <sortCondition ref="A3"/>
    </sortState>
  </autoFilter>
  <mergeCells count="2">
    <mergeCell ref="D1:F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C7A2-FCD4-475B-96A6-A1849BC32F11}">
  <dimension ref="A1:F61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sqref="A1:B1"/>
    </sheetView>
  </sheetViews>
  <sheetFormatPr defaultRowHeight="14.4" x14ac:dyDescent="0.3"/>
  <cols>
    <col min="1" max="1" width="18.88671875" customWidth="1"/>
    <col min="2" max="2" width="18.88671875" style="1" customWidth="1"/>
    <col min="3" max="4" width="17.88671875" customWidth="1"/>
    <col min="5" max="6" width="17.88671875" style="81" customWidth="1"/>
  </cols>
  <sheetData>
    <row r="1" spans="1:6" ht="18" customHeight="1" thickBot="1" x14ac:dyDescent="0.35">
      <c r="A1" s="136"/>
      <c r="B1" s="137"/>
      <c r="C1" s="133" t="s">
        <v>106</v>
      </c>
      <c r="D1" s="134"/>
      <c r="E1" s="134"/>
      <c r="F1" s="135"/>
    </row>
    <row r="2" spans="1:6" ht="58.2" thickBot="1" x14ac:dyDescent="0.35">
      <c r="A2" s="82" t="s">
        <v>58</v>
      </c>
      <c r="B2" s="83" t="s">
        <v>63</v>
      </c>
      <c r="C2" s="61" t="s">
        <v>107</v>
      </c>
      <c r="D2" s="61" t="s">
        <v>110</v>
      </c>
      <c r="E2" s="84" t="s">
        <v>108</v>
      </c>
      <c r="F2" s="84" t="s">
        <v>109</v>
      </c>
    </row>
    <row r="3" spans="1:6" s="2" customFormat="1" ht="15" thickBot="1" x14ac:dyDescent="0.35">
      <c r="A3" s="94" t="s">
        <v>59</v>
      </c>
      <c r="B3" s="95">
        <v>674728</v>
      </c>
      <c r="C3" s="96">
        <v>2000000000.0000005</v>
      </c>
      <c r="D3" s="96">
        <v>2000000000.0000005</v>
      </c>
      <c r="E3" s="96">
        <v>2000000000.0000002</v>
      </c>
      <c r="F3" s="96">
        <v>2000000000</v>
      </c>
    </row>
    <row r="4" spans="1:6" x14ac:dyDescent="0.3">
      <c r="A4" s="91" t="s">
        <v>17</v>
      </c>
      <c r="B4" s="97">
        <v>11898</v>
      </c>
      <c r="C4" s="99">
        <v>19848989.100590728</v>
      </c>
      <c r="D4" s="99">
        <v>19848989.100590728</v>
      </c>
      <c r="E4" s="103">
        <v>22241270.789549485</v>
      </c>
      <c r="F4" s="107">
        <v>31599564.363756262</v>
      </c>
    </row>
    <row r="5" spans="1:6" x14ac:dyDescent="0.3">
      <c r="A5" s="92" t="s">
        <v>56</v>
      </c>
      <c r="B5" s="97">
        <v>367</v>
      </c>
      <c r="C5" s="100">
        <v>10615618.776210755</v>
      </c>
      <c r="D5" s="100">
        <v>10615618.776210755</v>
      </c>
      <c r="E5" s="104">
        <v>7924732.4274749346</v>
      </c>
      <c r="F5" s="108">
        <v>6090056.6338914111</v>
      </c>
    </row>
    <row r="6" spans="1:6" x14ac:dyDescent="0.3">
      <c r="A6" s="92" t="s">
        <v>21</v>
      </c>
      <c r="B6" s="97">
        <v>9632</v>
      </c>
      <c r="C6" s="100">
        <v>152383215.40180379</v>
      </c>
      <c r="D6" s="100">
        <v>152383215.40180379</v>
      </c>
      <c r="E6" s="104">
        <v>81760279.949423894</v>
      </c>
      <c r="F6" s="108">
        <v>33608788.821913019</v>
      </c>
    </row>
    <row r="7" spans="1:6" x14ac:dyDescent="0.3">
      <c r="A7" s="92" t="s">
        <v>24</v>
      </c>
      <c r="B7" s="97">
        <v>8657</v>
      </c>
      <c r="C7" s="101">
        <v>15804143.439554039</v>
      </c>
      <c r="D7" s="101">
        <v>15804143.439554039</v>
      </c>
      <c r="E7" s="105">
        <v>17544770.652641609</v>
      </c>
      <c r="F7" s="108">
        <v>30712861.797269616</v>
      </c>
    </row>
    <row r="8" spans="1:6" x14ac:dyDescent="0.3">
      <c r="A8" s="92" t="s">
        <v>36</v>
      </c>
      <c r="B8" s="97">
        <v>4761</v>
      </c>
      <c r="C8" s="100">
        <v>77850029.955148235</v>
      </c>
      <c r="D8" s="100">
        <v>77850029.955148235</v>
      </c>
      <c r="E8" s="104">
        <v>42941828.57549908</v>
      </c>
      <c r="F8" s="108">
        <v>19141034.42495098</v>
      </c>
    </row>
    <row r="9" spans="1:6" x14ac:dyDescent="0.3">
      <c r="A9" s="92" t="s">
        <v>38</v>
      </c>
      <c r="B9" s="97">
        <v>4419</v>
      </c>
      <c r="C9" s="101">
        <v>10515017.888343457</v>
      </c>
      <c r="D9" s="101">
        <v>10515017.888343457</v>
      </c>
      <c r="E9" s="104">
        <v>40216328.602211811</v>
      </c>
      <c r="F9" s="108">
        <v>18125232.330152988</v>
      </c>
    </row>
    <row r="10" spans="1:6" x14ac:dyDescent="0.3">
      <c r="A10" s="92" t="s">
        <v>29</v>
      </c>
      <c r="B10" s="97">
        <v>6772</v>
      </c>
      <c r="C10" s="101">
        <v>13451618.271070804</v>
      </c>
      <c r="D10" s="101">
        <v>13451618.271070804</v>
      </c>
      <c r="E10" s="105">
        <v>14813236.324325861</v>
      </c>
      <c r="F10" s="109">
        <v>20139708.343533151</v>
      </c>
    </row>
    <row r="11" spans="1:6" x14ac:dyDescent="0.3">
      <c r="A11" s="92" t="s">
        <v>57</v>
      </c>
      <c r="B11" s="97">
        <v>976</v>
      </c>
      <c r="C11" s="101">
        <v>6218071.3869706299</v>
      </c>
      <c r="D11" s="101">
        <v>6218071.3869706299</v>
      </c>
      <c r="E11" s="104">
        <v>12778035.011486474</v>
      </c>
      <c r="F11" s="108">
        <v>7898897.2062071329</v>
      </c>
    </row>
    <row r="12" spans="1:6" x14ac:dyDescent="0.3">
      <c r="A12" s="92" t="s">
        <v>7</v>
      </c>
      <c r="B12" s="97">
        <v>19716</v>
      </c>
      <c r="C12" s="101">
        <v>29606040.435976371</v>
      </c>
      <c r="D12" s="101">
        <v>29606040.435976371</v>
      </c>
      <c r="E12" s="105">
        <v>33570255.075370446</v>
      </c>
      <c r="F12" s="108">
        <v>63560099.710635073</v>
      </c>
    </row>
    <row r="13" spans="1:6" x14ac:dyDescent="0.3">
      <c r="A13" s="92" t="s">
        <v>54</v>
      </c>
      <c r="B13" s="97">
        <v>34236</v>
      </c>
      <c r="C13" s="101">
        <v>47727348.365088604</v>
      </c>
      <c r="D13" s="101">
        <v>47727348.365088604</v>
      </c>
      <c r="E13" s="105">
        <v>54611039.397463113</v>
      </c>
      <c r="F13" s="109">
        <v>81539139.818251759</v>
      </c>
    </row>
    <row r="14" spans="1:6" x14ac:dyDescent="0.3">
      <c r="A14" s="92" t="s">
        <v>41</v>
      </c>
      <c r="B14" s="97">
        <v>3704</v>
      </c>
      <c r="C14" s="101">
        <v>9622680.755470505</v>
      </c>
      <c r="D14" s="101">
        <v>9622680.755470505</v>
      </c>
      <c r="E14" s="104">
        <v>34518280.412444577</v>
      </c>
      <c r="F14" s="108">
        <v>16001552.512081167</v>
      </c>
    </row>
    <row r="15" spans="1:6" x14ac:dyDescent="0.3">
      <c r="A15" s="92" t="s">
        <v>19</v>
      </c>
      <c r="B15" s="97">
        <v>10063</v>
      </c>
      <c r="C15" s="101">
        <v>17558865.1302105</v>
      </c>
      <c r="D15" s="101">
        <v>17558865.1302105</v>
      </c>
      <c r="E15" s="104">
        <v>85195047.459619254</v>
      </c>
      <c r="F15" s="108">
        <v>34888937.075883582</v>
      </c>
    </row>
    <row r="16" spans="1:6" x14ac:dyDescent="0.3">
      <c r="A16" s="92" t="s">
        <v>35</v>
      </c>
      <c r="B16" s="97">
        <v>5458</v>
      </c>
      <c r="C16" s="101">
        <v>11811714.78492387</v>
      </c>
      <c r="D16" s="101">
        <v>11811714.78492387</v>
      </c>
      <c r="E16" s="105">
        <v>12909132.288566237</v>
      </c>
      <c r="F16" s="108">
        <v>21211250.974875547</v>
      </c>
    </row>
    <row r="17" spans="1:6" x14ac:dyDescent="0.3">
      <c r="A17" s="92" t="s">
        <v>50</v>
      </c>
      <c r="B17" s="97">
        <v>1517</v>
      </c>
      <c r="C17" s="101">
        <v>6893252.350445129</v>
      </c>
      <c r="D17" s="101">
        <v>6893252.350445129</v>
      </c>
      <c r="E17" s="104">
        <v>17089425.320107564</v>
      </c>
      <c r="F17" s="108">
        <v>9505765.4321887493</v>
      </c>
    </row>
    <row r="18" spans="1:6" x14ac:dyDescent="0.3">
      <c r="A18" s="92" t="s">
        <v>10</v>
      </c>
      <c r="B18" s="97">
        <v>16038</v>
      </c>
      <c r="C18" s="101">
        <v>25015808.303519428</v>
      </c>
      <c r="D18" s="101">
        <v>25015808.303519428</v>
      </c>
      <c r="E18" s="105">
        <v>28240502.683038715</v>
      </c>
      <c r="F18" s="109">
        <v>40855086.003187343</v>
      </c>
    </row>
    <row r="19" spans="1:6" x14ac:dyDescent="0.3">
      <c r="A19" s="92" t="s">
        <v>34</v>
      </c>
      <c r="B19" s="97">
        <v>6031</v>
      </c>
      <c r="C19" s="101">
        <v>12526832.515184291</v>
      </c>
      <c r="D19" s="101">
        <v>12526832.515184291</v>
      </c>
      <c r="E19" s="105">
        <v>13739460.760781052</v>
      </c>
      <c r="F19" s="109">
        <v>18483104.108069763</v>
      </c>
    </row>
    <row r="20" spans="1:6" x14ac:dyDescent="0.3">
      <c r="A20" s="92" t="s">
        <v>39</v>
      </c>
      <c r="B20" s="97">
        <v>4324</v>
      </c>
      <c r="C20" s="101">
        <v>10396455.611947749</v>
      </c>
      <c r="D20" s="101">
        <v>10396455.611947749</v>
      </c>
      <c r="E20" s="104">
        <v>39459245.276298679</v>
      </c>
      <c r="F20" s="108">
        <v>17843065.081597991</v>
      </c>
    </row>
    <row r="21" spans="1:6" x14ac:dyDescent="0.3">
      <c r="A21" s="92" t="s">
        <v>42</v>
      </c>
      <c r="B21" s="97">
        <v>3673</v>
      </c>
      <c r="C21" s="100">
        <v>61202092.00278502</v>
      </c>
      <c r="D21" s="100">
        <v>61202092.00278502</v>
      </c>
      <c r="E21" s="104">
        <v>34271232.169251859</v>
      </c>
      <c r="F21" s="108">
        <v>15909476.883605327</v>
      </c>
    </row>
    <row r="22" spans="1:6" x14ac:dyDescent="0.3">
      <c r="A22" s="92" t="s">
        <v>0</v>
      </c>
      <c r="B22" s="97">
        <v>60752</v>
      </c>
      <c r="C22" s="101">
        <v>80819951.743073463</v>
      </c>
      <c r="D22" s="101">
        <v>80819951.743073463</v>
      </c>
      <c r="E22" s="105">
        <v>93035105.312381089</v>
      </c>
      <c r="F22" s="109">
        <v>140819190.97553542</v>
      </c>
    </row>
    <row r="23" spans="1:6" x14ac:dyDescent="0.3">
      <c r="A23" s="92" t="s">
        <v>55</v>
      </c>
      <c r="B23" s="97">
        <v>11362</v>
      </c>
      <c r="C23" s="101">
        <v>19180048.256926533</v>
      </c>
      <c r="D23" s="101">
        <v>19180048.256926533</v>
      </c>
      <c r="E23" s="105">
        <v>21464558.641020443</v>
      </c>
      <c r="F23" s="108">
        <v>38747202.927177705</v>
      </c>
    </row>
    <row r="24" spans="1:6" x14ac:dyDescent="0.3">
      <c r="A24" s="92" t="s">
        <v>40</v>
      </c>
      <c r="B24" s="97">
        <v>3987</v>
      </c>
      <c r="C24" s="101">
        <v>9975871.5367335044</v>
      </c>
      <c r="D24" s="101">
        <v>9975871.5367335044</v>
      </c>
      <c r="E24" s="105">
        <v>10777521.149599411</v>
      </c>
      <c r="F24" s="109">
        <v>13913469.752756448</v>
      </c>
    </row>
    <row r="25" spans="1:6" x14ac:dyDescent="0.3">
      <c r="A25" s="92" t="s">
        <v>31</v>
      </c>
      <c r="B25" s="97">
        <v>6613</v>
      </c>
      <c r="C25" s="100">
        <v>106188247.86670768</v>
      </c>
      <c r="D25" s="100">
        <v>106188247.86670768</v>
      </c>
      <c r="E25" s="104">
        <v>57700968.781721368</v>
      </c>
      <c r="F25" s="108">
        <v>24641810.680991568</v>
      </c>
    </row>
    <row r="26" spans="1:6" x14ac:dyDescent="0.3">
      <c r="A26" s="92" t="s">
        <v>20</v>
      </c>
      <c r="B26" s="97">
        <v>9674</v>
      </c>
      <c r="C26" s="101">
        <v>17073383.808969133</v>
      </c>
      <c r="D26" s="101">
        <v>17073383.808969133</v>
      </c>
      <c r="E26" s="104">
        <v>82094990.472459167</v>
      </c>
      <c r="F26" s="108">
        <v>33733536.447589964</v>
      </c>
    </row>
    <row r="27" spans="1:6" x14ac:dyDescent="0.3">
      <c r="A27" s="92" t="s">
        <v>13</v>
      </c>
      <c r="B27" s="97">
        <v>13571</v>
      </c>
      <c r="C27" s="101">
        <v>21936933.18911723</v>
      </c>
      <c r="D27" s="101">
        <v>21936933.18911723</v>
      </c>
      <c r="E27" s="105">
        <v>24665598.074044045</v>
      </c>
      <c r="F27" s="108">
        <v>45308334.001472339</v>
      </c>
    </row>
    <row r="28" spans="1:6" x14ac:dyDescent="0.3">
      <c r="A28" s="92" t="s">
        <v>43</v>
      </c>
      <c r="B28" s="97">
        <v>3493</v>
      </c>
      <c r="C28" s="100">
        <v>58447837.562136695</v>
      </c>
      <c r="D28" s="100">
        <v>58447837.562136695</v>
      </c>
      <c r="E28" s="104">
        <v>32836758.499100674</v>
      </c>
      <c r="F28" s="108">
        <v>15374844.202132698</v>
      </c>
    </row>
    <row r="29" spans="1:6" x14ac:dyDescent="0.3">
      <c r="A29" s="92" t="s">
        <v>52</v>
      </c>
      <c r="B29" s="97">
        <v>1033</v>
      </c>
      <c r="C29" s="101">
        <v>6289208.752808054</v>
      </c>
      <c r="D29" s="101">
        <v>6289208.752808054</v>
      </c>
      <c r="E29" s="104">
        <v>13232285.007034354</v>
      </c>
      <c r="F29" s="108">
        <v>8068197.5553401317</v>
      </c>
    </row>
    <row r="30" spans="1:6" x14ac:dyDescent="0.3">
      <c r="A30" s="92" t="s">
        <v>26</v>
      </c>
      <c r="B30" s="97">
        <v>7484</v>
      </c>
      <c r="C30" s="101">
        <v>14340211.332057577</v>
      </c>
      <c r="D30" s="101">
        <v>14340211.332057577</v>
      </c>
      <c r="E30" s="105">
        <v>15844988.282819662</v>
      </c>
      <c r="F30" s="108">
        <v>27228838.823006332</v>
      </c>
    </row>
    <row r="31" spans="1:6" x14ac:dyDescent="0.3">
      <c r="A31" s="92" t="s">
        <v>44</v>
      </c>
      <c r="B31" s="97">
        <v>3478</v>
      </c>
      <c r="C31" s="101">
        <v>9340627.3400449287</v>
      </c>
      <c r="D31" s="101">
        <v>9340627.3400449287</v>
      </c>
      <c r="E31" s="105">
        <v>10039934.426462691</v>
      </c>
      <c r="F31" s="108">
        <v>15330291.478676649</v>
      </c>
    </row>
    <row r="32" spans="1:6" x14ac:dyDescent="0.3">
      <c r="A32" s="92" t="s">
        <v>14</v>
      </c>
      <c r="B32" s="97">
        <v>12891</v>
      </c>
      <c r="C32" s="101">
        <v>21088276.894916382</v>
      </c>
      <c r="D32" s="101">
        <v>21088276.894916382</v>
      </c>
      <c r="E32" s="104">
        <v>107732222.67732801</v>
      </c>
      <c r="F32" s="108">
        <v>43288610.538131297</v>
      </c>
    </row>
    <row r="33" spans="1:6" x14ac:dyDescent="0.3">
      <c r="A33" s="92" t="s">
        <v>1</v>
      </c>
      <c r="B33" s="97">
        <v>53039</v>
      </c>
      <c r="C33" s="101">
        <v>71193942.923704132</v>
      </c>
      <c r="D33" s="101">
        <v>71193942.923704132</v>
      </c>
      <c r="E33" s="105">
        <v>81858275.45864138</v>
      </c>
      <c r="F33" s="109">
        <v>123575751.74729101</v>
      </c>
    </row>
    <row r="34" spans="1:6" x14ac:dyDescent="0.3">
      <c r="A34" s="92" t="s">
        <v>11</v>
      </c>
      <c r="B34" s="97">
        <v>15397</v>
      </c>
      <c r="C34" s="101">
        <v>24215824.94383892</v>
      </c>
      <c r="D34" s="101">
        <v>24215824.94383892</v>
      </c>
      <c r="E34" s="105">
        <v>27311636.102428425</v>
      </c>
      <c r="F34" s="108">
        <v>50731885.536855765</v>
      </c>
    </row>
    <row r="35" spans="1:6" x14ac:dyDescent="0.3">
      <c r="A35" s="92" t="s">
        <v>28</v>
      </c>
      <c r="B35" s="97">
        <v>6879</v>
      </c>
      <c r="C35" s="100">
        <v>110258423.87344354</v>
      </c>
      <c r="D35" s="100">
        <v>110258423.87344354</v>
      </c>
      <c r="E35" s="104">
        <v>59820802.094278134</v>
      </c>
      <c r="F35" s="108">
        <v>25431878.97694556</v>
      </c>
    </row>
    <row r="36" spans="1:6" x14ac:dyDescent="0.3">
      <c r="A36" s="92" t="s">
        <v>4</v>
      </c>
      <c r="B36" s="97">
        <v>27820</v>
      </c>
      <c r="C36" s="101">
        <v>39720026.62451119</v>
      </c>
      <c r="D36" s="101">
        <v>39720026.62451119</v>
      </c>
      <c r="E36" s="105">
        <v>45313679.052384153</v>
      </c>
      <c r="F36" s="109">
        <v>67195316.910379827</v>
      </c>
    </row>
    <row r="37" spans="1:6" x14ac:dyDescent="0.3">
      <c r="A37" s="92" t="s">
        <v>6</v>
      </c>
      <c r="B37" s="97">
        <v>20552</v>
      </c>
      <c r="C37" s="101">
        <v>30649388.468258593</v>
      </c>
      <c r="D37" s="101">
        <v>30649388.468258593</v>
      </c>
      <c r="E37" s="105">
        <v>34781694.172703058</v>
      </c>
      <c r="F37" s="109">
        <v>50946734.476711944</v>
      </c>
    </row>
    <row r="38" spans="1:6" x14ac:dyDescent="0.3">
      <c r="A38" s="92" t="s">
        <v>53</v>
      </c>
      <c r="B38" s="97">
        <v>1003</v>
      </c>
      <c r="C38" s="101">
        <v>6251768.0339462515</v>
      </c>
      <c r="D38" s="101">
        <v>6251768.0339462515</v>
      </c>
      <c r="E38" s="105">
        <v>6453437.0988332601</v>
      </c>
      <c r="F38" s="108">
        <v>7979092.1084280275</v>
      </c>
    </row>
    <row r="39" spans="1:6" x14ac:dyDescent="0.3">
      <c r="A39" s="92" t="s">
        <v>3</v>
      </c>
      <c r="B39" s="97">
        <v>33335</v>
      </c>
      <c r="C39" s="101">
        <v>46602878.775272481</v>
      </c>
      <c r="D39" s="101">
        <v>46602878.775272481</v>
      </c>
      <c r="E39" s="105">
        <v>53305409.461223066</v>
      </c>
      <c r="F39" s="109">
        <v>79524834.263390064</v>
      </c>
    </row>
    <row r="40" spans="1:6" x14ac:dyDescent="0.3">
      <c r="A40" s="92" t="s">
        <v>2</v>
      </c>
      <c r="B40" s="97">
        <v>46512</v>
      </c>
      <c r="C40" s="101">
        <v>63048090.52333805</v>
      </c>
      <c r="D40" s="101">
        <v>63048090.52333805</v>
      </c>
      <c r="E40" s="105">
        <v>72400066.142505094</v>
      </c>
      <c r="F40" s="109">
        <v>108983773.54908651</v>
      </c>
    </row>
    <row r="41" spans="1:6" x14ac:dyDescent="0.3">
      <c r="A41" s="92" t="s">
        <v>46</v>
      </c>
      <c r="B41" s="97">
        <v>3288</v>
      </c>
      <c r="C41" s="101">
        <v>9103502.7872535158</v>
      </c>
      <c r="D41" s="101">
        <v>9103502.7872535158</v>
      </c>
      <c r="E41" s="105">
        <v>9764607.3588870987</v>
      </c>
      <c r="F41" s="109">
        <v>12350762.113635115</v>
      </c>
    </row>
    <row r="42" spans="1:6" x14ac:dyDescent="0.3">
      <c r="A42" s="92" t="s">
        <v>12</v>
      </c>
      <c r="B42" s="97">
        <v>14896</v>
      </c>
      <c r="C42" s="101">
        <v>23590564.938846827</v>
      </c>
      <c r="D42" s="101">
        <v>23590564.938846827</v>
      </c>
      <c r="E42" s="105">
        <v>26585642.097926468</v>
      </c>
      <c r="F42" s="109">
        <v>38301992.835981958</v>
      </c>
    </row>
    <row r="43" spans="1:6" x14ac:dyDescent="0.3">
      <c r="A43" s="92" t="s">
        <v>18</v>
      </c>
      <c r="B43" s="97">
        <v>10575</v>
      </c>
      <c r="C43" s="101">
        <v>18197853.398785256</v>
      </c>
      <c r="D43" s="101">
        <v>18197853.398785256</v>
      </c>
      <c r="E43" s="105">
        <v>20324124.945325751</v>
      </c>
      <c r="F43" s="108">
        <v>36409670.03651683</v>
      </c>
    </row>
    <row r="44" spans="1:6" x14ac:dyDescent="0.3">
      <c r="A44" s="92" t="s">
        <v>45</v>
      </c>
      <c r="B44" s="97">
        <v>3307</v>
      </c>
      <c r="C44" s="101">
        <v>9127215.2425326556</v>
      </c>
      <c r="D44" s="101">
        <v>9127215.2425326556</v>
      </c>
      <c r="E44" s="105">
        <v>9792140.0656446591</v>
      </c>
      <c r="F44" s="109">
        <v>12393239.145313662</v>
      </c>
    </row>
    <row r="45" spans="1:6" x14ac:dyDescent="0.3">
      <c r="A45" s="92" t="s">
        <v>30</v>
      </c>
      <c r="B45" s="97">
        <v>6627</v>
      </c>
      <c r="C45" s="101">
        <v>13270654.796572093</v>
      </c>
      <c r="D45" s="101">
        <v>13270654.796572093</v>
      </c>
      <c r="E45" s="105">
        <v>14603118.299070803</v>
      </c>
      <c r="F45" s="109">
        <v>19815541.522828437</v>
      </c>
    </row>
    <row r="46" spans="1:6" x14ac:dyDescent="0.3">
      <c r="A46" s="92" t="s">
        <v>8</v>
      </c>
      <c r="B46" s="97">
        <v>18907</v>
      </c>
      <c r="C46" s="101">
        <v>28596389.050669774</v>
      </c>
      <c r="D46" s="101">
        <v>28596389.050669774</v>
      </c>
      <c r="E46" s="105">
        <v>32397941.403430164</v>
      </c>
      <c r="F46" s="109">
        <v>47269117.786648147</v>
      </c>
    </row>
    <row r="47" spans="1:6" x14ac:dyDescent="0.3">
      <c r="A47" s="92" t="s">
        <v>47</v>
      </c>
      <c r="B47" s="97">
        <v>3245</v>
      </c>
      <c r="C47" s="101">
        <v>9049837.7568849325</v>
      </c>
      <c r="D47" s="101">
        <v>9049837.7568849325</v>
      </c>
      <c r="E47" s="105">
        <v>9702296.4962252527</v>
      </c>
      <c r="F47" s="109">
        <v>12254629.884046819</v>
      </c>
    </row>
    <row r="48" spans="1:6" x14ac:dyDescent="0.3">
      <c r="A48" s="92" t="s">
        <v>9</v>
      </c>
      <c r="B48" s="97">
        <v>16729</v>
      </c>
      <c r="C48" s="101">
        <v>25878192.861302938</v>
      </c>
      <c r="D48" s="101">
        <v>25878192.861302938</v>
      </c>
      <c r="E48" s="105">
        <v>29241823.755116265</v>
      </c>
      <c r="F48" s="108">
        <v>54688167.379753202</v>
      </c>
    </row>
    <row r="49" spans="1:6" x14ac:dyDescent="0.3">
      <c r="A49" s="92" t="s">
        <v>51</v>
      </c>
      <c r="B49" s="97">
        <v>1385</v>
      </c>
      <c r="C49" s="100">
        <v>26192457.779432956</v>
      </c>
      <c r="D49" s="100">
        <v>26192457.779432956</v>
      </c>
      <c r="E49" s="104">
        <v>16037477.961996688</v>
      </c>
      <c r="F49" s="108">
        <v>9113701.4657754898</v>
      </c>
    </row>
    <row r="50" spans="1:6" x14ac:dyDescent="0.3">
      <c r="A50" s="92" t="s">
        <v>25</v>
      </c>
      <c r="B50" s="97">
        <v>7526</v>
      </c>
      <c r="C50" s="100">
        <v>120158438.44621837</v>
      </c>
      <c r="D50" s="100">
        <v>120158438.44621837</v>
      </c>
      <c r="E50" s="104">
        <v>64976938.008654922</v>
      </c>
      <c r="F50" s="108">
        <v>27353586.44868328</v>
      </c>
    </row>
    <row r="51" spans="1:6" x14ac:dyDescent="0.3">
      <c r="A51" s="92" t="s">
        <v>27</v>
      </c>
      <c r="B51" s="97">
        <v>7320</v>
      </c>
      <c r="C51" s="101">
        <v>14135535.402279723</v>
      </c>
      <c r="D51" s="101">
        <v>14135535.402279723</v>
      </c>
      <c r="E51" s="105">
        <v>15607337.550807044</v>
      </c>
      <c r="F51" s="109">
        <v>21364835.362472333</v>
      </c>
    </row>
    <row r="52" spans="1:6" x14ac:dyDescent="0.3">
      <c r="A52" s="92" t="s">
        <v>23</v>
      </c>
      <c r="B52" s="97">
        <v>8677</v>
      </c>
      <c r="C52" s="101">
        <v>15829103.918795241</v>
      </c>
      <c r="D52" s="101">
        <v>15829103.918795241</v>
      </c>
      <c r="E52" s="105">
        <v>17573752.449228518</v>
      </c>
      <c r="F52" s="108">
        <v>30772265.428544354</v>
      </c>
    </row>
    <row r="53" spans="1:6" x14ac:dyDescent="0.3">
      <c r="A53" s="92" t="s">
        <v>16</v>
      </c>
      <c r="B53" s="97">
        <v>12407</v>
      </c>
      <c r="C53" s="101">
        <v>20484233.297279306</v>
      </c>
      <c r="D53" s="101">
        <v>20484233.297279306</v>
      </c>
      <c r="E53" s="105">
        <v>22978857.512686204</v>
      </c>
      <c r="F53" s="109">
        <v>32737501.686092112</v>
      </c>
    </row>
    <row r="54" spans="1:6" x14ac:dyDescent="0.3">
      <c r="A54" s="92" t="s">
        <v>48</v>
      </c>
      <c r="B54" s="97">
        <v>2841</v>
      </c>
      <c r="C54" s="101">
        <v>8545636.0762126632</v>
      </c>
      <c r="D54" s="101">
        <v>8545636.0762126632</v>
      </c>
      <c r="E54" s="105">
        <v>9116864.2051697839</v>
      </c>
      <c r="F54" s="108">
        <v>13438285.822576296</v>
      </c>
    </row>
    <row r="55" spans="1:6" x14ac:dyDescent="0.3">
      <c r="A55" s="92" t="s">
        <v>15</v>
      </c>
      <c r="B55" s="97">
        <v>12879</v>
      </c>
      <c r="C55" s="100">
        <v>202066905.22838777</v>
      </c>
      <c r="D55" s="100">
        <v>202066905.22838777</v>
      </c>
      <c r="E55" s="104">
        <v>107636591.09931794</v>
      </c>
      <c r="F55" s="108">
        <v>43252968.359366462</v>
      </c>
    </row>
    <row r="56" spans="1:6" x14ac:dyDescent="0.3">
      <c r="A56" s="92" t="s">
        <v>37</v>
      </c>
      <c r="B56" s="97">
        <v>4551</v>
      </c>
      <c r="C56" s="100">
        <v>74636733.107725188</v>
      </c>
      <c r="D56" s="100">
        <v>74636733.107725188</v>
      </c>
      <c r="E56" s="104">
        <v>41268275.960322693</v>
      </c>
      <c r="F56" s="108">
        <v>18517296.296566255</v>
      </c>
    </row>
    <row r="57" spans="1:6" x14ac:dyDescent="0.3">
      <c r="A57" s="92" t="s">
        <v>5</v>
      </c>
      <c r="B57" s="97">
        <v>24463</v>
      </c>
      <c r="C57" s="101">
        <v>35530410.183875531</v>
      </c>
      <c r="D57" s="101">
        <v>35530410.183875531</v>
      </c>
      <c r="E57" s="105">
        <v>40449084.495272234</v>
      </c>
      <c r="F57" s="108">
        <v>77659551.593693748</v>
      </c>
    </row>
    <row r="58" spans="1:6" x14ac:dyDescent="0.3">
      <c r="A58" s="92" t="s">
        <v>49</v>
      </c>
      <c r="B58" s="97">
        <v>1946</v>
      </c>
      <c r="C58" s="101">
        <v>7428654.6301688999</v>
      </c>
      <c r="D58" s="101">
        <v>7428654.6301688999</v>
      </c>
      <c r="E58" s="104">
        <v>20508254.233967908</v>
      </c>
      <c r="F58" s="108">
        <v>10779973.323031845</v>
      </c>
    </row>
    <row r="59" spans="1:6" x14ac:dyDescent="0.3">
      <c r="A59" s="92" t="s">
        <v>22</v>
      </c>
      <c r="B59" s="97">
        <v>9365</v>
      </c>
      <c r="C59" s="101">
        <v>16687744.40469257</v>
      </c>
      <c r="D59" s="101">
        <v>16687744.40469257</v>
      </c>
      <c r="E59" s="105">
        <v>18570726.251818031</v>
      </c>
      <c r="F59" s="109">
        <v>25936705.351031888</v>
      </c>
    </row>
    <row r="60" spans="1:6" x14ac:dyDescent="0.3">
      <c r="A60" s="92" t="s">
        <v>33</v>
      </c>
      <c r="B60" s="97">
        <v>6335</v>
      </c>
      <c r="C60" s="101">
        <v>12906231.799650554</v>
      </c>
      <c r="D60" s="101">
        <v>12906231.799650554</v>
      </c>
      <c r="E60" s="105">
        <v>14179984.068901999</v>
      </c>
      <c r="F60" s="108">
        <v>23816100.206272732</v>
      </c>
    </row>
    <row r="61" spans="1:6" ht="15" thickBot="1" x14ac:dyDescent="0.35">
      <c r="A61" s="93" t="s">
        <v>32</v>
      </c>
      <c r="B61" s="98">
        <v>6342</v>
      </c>
      <c r="C61" s="102">
        <v>12914967.967384974</v>
      </c>
      <c r="D61" s="102">
        <v>12914967.967384974</v>
      </c>
      <c r="E61" s="106">
        <v>14190127.697707415</v>
      </c>
      <c r="F61" s="110">
        <v>23836891.477218889</v>
      </c>
    </row>
  </sheetData>
  <autoFilter ref="A3:E3" xr:uid="{E2C7C7A2-FCD4-475B-96A6-A1849BC32F11}"/>
  <mergeCells count="2">
    <mergeCell ref="C1:F1"/>
    <mergeCell ref="A1:B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Urban &amp; Rural Baseline Info</vt:lpstr>
      <vt:lpstr>Proposal 1 - U.S. Census Bureau</vt:lpstr>
      <vt:lpstr>Proposal 2 - OMB</vt:lpstr>
      <vt:lpstr>Proposal 3 - RCRC</vt:lpstr>
      <vt:lpstr>Summary Table of Proposals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2021-06-30T20:19:50Z</dcterms:created>
  <dcterms:modified xsi:type="dcterms:W3CDTF">2021-11-09T23:06:00Z</dcterms:modified>
</cp:coreProperties>
</file>