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226"/>
  <workbookPr filterPrivacy="1" defaultThemeVersion="124226"/>
  <xr:revisionPtr revIDLastSave="0" documentId="13_ncr:1_{EA9DD377-05FD-41CF-BFA6-D0C625D67AAB}" xr6:coauthVersionLast="32" xr6:coauthVersionMax="32" xr10:uidLastSave="{00000000-0000-0000-0000-000000000000}"/>
  <bookViews>
    <workbookView xWindow="12825" yWindow="45" windowWidth="15990" windowHeight="12495" xr2:uid="{00000000-000D-0000-FFFF-FFFF00000000}"/>
  </bookViews>
  <sheets>
    <sheet name="Claim Form Summary" sheetId="2" r:id="rId1"/>
    <sheet name="Data Fields" sheetId="1" r:id="rId2"/>
    <sheet name="Weighted Avg" sheetId="10" r:id="rId3"/>
    <sheet name="SSA" sheetId="3" r:id="rId4"/>
    <sheet name="Lines 1 &amp; 2 " sheetId="5" r:id="rId5"/>
    <sheet name="Lines 3 &amp; 4" sheetId="6" r:id="rId6"/>
    <sheet name="Line 5" sheetId="8" r:id="rId7"/>
    <sheet name="Lines 6 &amp; 7" sheetId="9" r:id="rId8"/>
    <sheet name="Lines 8 &amp; 9" sheetId="4" r:id="rId9"/>
  </sheets>
  <definedNames>
    <definedName name="_ftn1" localSheetId="1">'Data Fields'!#REF!</definedName>
    <definedName name="_ftnref1" localSheetId="1">'Lines 6 &amp; 7'!#REF!</definedName>
  </definedNames>
  <calcPr calcId="179017"/>
</workbook>
</file>

<file path=xl/calcChain.xml><?xml version="1.0" encoding="utf-8"?>
<calcChain xmlns="http://schemas.openxmlformats.org/spreadsheetml/2006/main">
  <c r="AX6" i="1" l="1"/>
  <c r="AW6" i="1"/>
  <c r="AV6" i="1"/>
  <c r="AU6" i="1"/>
  <c r="AT6" i="1"/>
  <c r="AP6" i="1"/>
  <c r="AO6" i="1"/>
  <c r="AN6" i="1"/>
  <c r="AM6" i="1"/>
  <c r="AL6" i="1"/>
  <c r="AK6" i="1"/>
  <c r="AJ6" i="1"/>
  <c r="AI6" i="1"/>
  <c r="AH6" i="1"/>
  <c r="B59" i="2"/>
  <c r="Y6" i="1" s="1"/>
  <c r="G9" i="6" l="1"/>
  <c r="I9" i="6" s="1"/>
  <c r="G10" i="6"/>
  <c r="I10" i="6" s="1"/>
  <c r="G11" i="6"/>
  <c r="I11" i="6" s="1"/>
  <c r="G12" i="6"/>
  <c r="I12" i="6" s="1"/>
  <c r="G13" i="6"/>
  <c r="I13" i="6" s="1"/>
  <c r="G8" i="6"/>
  <c r="I8" i="6" s="1"/>
  <c r="G10" i="10" l="1"/>
  <c r="F10" i="10"/>
  <c r="K9" i="6" l="1"/>
  <c r="B17" i="2" s="1"/>
  <c r="L6" i="1" s="1"/>
  <c r="K8" i="6"/>
  <c r="B16" i="2" s="1"/>
  <c r="K6" i="1" s="1"/>
  <c r="J34" i="3" l="1"/>
  <c r="J26" i="3"/>
  <c r="J18" i="3"/>
  <c r="J17" i="3"/>
  <c r="J9" i="3"/>
  <c r="J8" i="3"/>
  <c r="K12" i="6" l="1"/>
  <c r="B21" i="2" s="1"/>
  <c r="O6" i="1" s="1"/>
  <c r="K11" i="6"/>
  <c r="B20" i="2" s="1"/>
  <c r="N6" i="1" s="1"/>
  <c r="K13" i="6"/>
  <c r="B22" i="2" s="1"/>
  <c r="P6" i="1" s="1"/>
  <c r="K10" i="6"/>
  <c r="B19" i="2" s="1"/>
  <c r="M6" i="1" s="1"/>
  <c r="C20" i="4" l="1"/>
  <c r="C12" i="4"/>
  <c r="B30" i="2" s="1"/>
  <c r="V6" i="1" s="1"/>
  <c r="C10" i="8"/>
  <c r="B24" i="2"/>
  <c r="S6" i="1" s="1"/>
  <c r="B32" i="2" l="1"/>
  <c r="W6" i="1" s="1"/>
  <c r="AY6" i="1"/>
  <c r="B17" i="9"/>
  <c r="B24" i="9" s="1"/>
  <c r="G27" i="5" l="1"/>
  <c r="G19" i="5"/>
  <c r="G23" i="5"/>
  <c r="G15" i="5"/>
  <c r="G11" i="5"/>
  <c r="G7" i="5"/>
  <c r="F27" i="5"/>
  <c r="F19" i="5"/>
  <c r="F11" i="5"/>
  <c r="F23" i="5"/>
  <c r="F15" i="5"/>
  <c r="H11" i="5" l="1"/>
  <c r="H15" i="5"/>
  <c r="H19" i="5"/>
  <c r="H27" i="5"/>
  <c r="H23" i="5"/>
  <c r="F7" i="5"/>
  <c r="H7" i="5" s="1"/>
  <c r="H24" i="5" l="1"/>
  <c r="B13" i="2" s="1"/>
  <c r="I6" i="1" s="1"/>
  <c r="H28" i="5"/>
  <c r="B14" i="2" s="1"/>
  <c r="J6" i="1" s="1"/>
  <c r="H20" i="5"/>
  <c r="B12" i="2" s="1"/>
  <c r="H6" i="1" s="1"/>
  <c r="H16" i="5"/>
  <c r="B11" i="2" s="1"/>
  <c r="G6" i="1" s="1"/>
  <c r="H12" i="5"/>
  <c r="B9" i="2" s="1"/>
  <c r="F6" i="1" s="1"/>
  <c r="H8" i="5"/>
  <c r="B8" i="2" s="1"/>
  <c r="E6" i="1" s="1"/>
  <c r="B63" i="2"/>
  <c r="AF6" i="1" s="1"/>
  <c r="B64" i="2"/>
  <c r="AG6" i="1" s="1"/>
  <c r="B62" i="2"/>
  <c r="AE6" i="1" s="1"/>
  <c r="B60" i="2"/>
  <c r="AB6" i="1" s="1"/>
  <c r="B61" i="2"/>
  <c r="AC6" i="1" s="1"/>
  <c r="B33" i="9" l="1"/>
  <c r="C24" i="9"/>
  <c r="D24" i="9" s="1"/>
  <c r="AQ6" i="1" l="1"/>
  <c r="F24" i="9"/>
  <c r="G24" i="9" s="1"/>
  <c r="B28" i="2" s="1"/>
  <c r="T6" i="1" s="1"/>
  <c r="B29" i="2"/>
  <c r="AR6" i="1" l="1"/>
  <c r="AS6" i="1"/>
  <c r="B33" i="2"/>
  <c r="X6" i="1" s="1"/>
  <c r="U6" i="1"/>
</calcChain>
</file>

<file path=xl/sharedStrings.xml><?xml version="1.0" encoding="utf-8"?>
<sst xmlns="http://schemas.openxmlformats.org/spreadsheetml/2006/main" count="456" uniqueCount="227">
  <si>
    <t>BASIC SERVICE RECOVERY</t>
  </si>
  <si>
    <t>ADMINISTRATIVE EXPENSE RECOVERY</t>
  </si>
  <si>
    <t>I hereby certify under the penalty of perjury under the laws of the State of California that the foregoing claim, (including any accompanying schedules, statements, and workpapers) is true and has been examined by me and to the best of my knowledge and belief is a true, correct and complete claim.</t>
  </si>
  <si>
    <t>Signature ______________________________________</t>
  </si>
  <si>
    <t>Title __________________________</t>
  </si>
  <si>
    <t xml:space="preserve">Preparer _______________________________________ </t>
  </si>
  <si>
    <t>Date __________________________</t>
  </si>
  <si>
    <t>Address________________________________________</t>
  </si>
  <si>
    <t>Phone_________________________</t>
  </si>
  <si>
    <t xml:space="preserve">____________________________________________________  </t>
  </si>
  <si>
    <t>Email ____________________________</t>
  </si>
  <si>
    <t>Subscriber Statistics</t>
  </si>
  <si>
    <t>Type of Subscriber Data</t>
  </si>
  <si>
    <t>Count</t>
  </si>
  <si>
    <t>New Conversion</t>
  </si>
  <si>
    <t>End-of-month Total Subscribers</t>
  </si>
  <si>
    <t>(Col A)</t>
  </si>
  <si>
    <t>(Col B)</t>
  </si>
  <si>
    <t>(Col C)</t>
  </si>
  <si>
    <t>(Col D)</t>
  </si>
  <si>
    <t>(Col E)</t>
  </si>
  <si>
    <t>(Col F)</t>
  </si>
  <si>
    <t>(Col G)</t>
  </si>
  <si>
    <t>(Col H)</t>
  </si>
  <si>
    <t>(Col I)</t>
  </si>
  <si>
    <t>(Col J)</t>
  </si>
  <si>
    <t>Type of Service</t>
  </si>
  <si>
    <t>Regular Basic Service Rate</t>
  </si>
  <si>
    <t>Rate Group</t>
  </si>
  <si>
    <t>Claim Form Line #</t>
  </si>
  <si>
    <t>Service Description</t>
  </si>
  <si>
    <t>Reimbursement Amount Per Subscriber</t>
  </si>
  <si>
    <t>Weighted Average Subscriber Count</t>
  </si>
  <si>
    <t>Total</t>
  </si>
  <si>
    <t xml:space="preserve"> </t>
  </si>
  <si>
    <t>Quantity</t>
  </si>
  <si>
    <t>Amount</t>
  </si>
  <si>
    <t xml:space="preserve">Total </t>
  </si>
  <si>
    <t>Type of Expense</t>
  </si>
  <si>
    <t>Amount Remitted to Taxing/Surcharge Authority</t>
  </si>
  <si>
    <t>Bill and Keep / Rate Case Surcharge</t>
  </si>
  <si>
    <t>Federal Excise Tax</t>
  </si>
  <si>
    <t>Local Tax</t>
  </si>
  <si>
    <t xml:space="preserve">Description </t>
  </si>
  <si>
    <t>Data Processing</t>
  </si>
  <si>
    <t>Customer and Subscriber Notifications</t>
  </si>
  <si>
    <t>Accounting</t>
  </si>
  <si>
    <t>Service Representative Costs</t>
  </si>
  <si>
    <t>Legal</t>
  </si>
  <si>
    <t>Deferred Payment Schedule Costs</t>
  </si>
  <si>
    <t xml:space="preserve">    A. Interest Costs</t>
  </si>
  <si>
    <t>B. Administrative Costs</t>
  </si>
  <si>
    <t>Subscriber Notifications</t>
  </si>
  <si>
    <t xml:space="preserve">       By Commission Order: ____________________________   </t>
  </si>
  <si>
    <t>Incremental Administrative Expense calculation</t>
  </si>
  <si>
    <t>Total weighted average subscriber count</t>
  </si>
  <si>
    <t>Administrative Expense Cost Factor calculation</t>
  </si>
  <si>
    <t>Claim Form Line 3 Connection</t>
  </si>
  <si>
    <t>Claim Form Line 3.5 Connection Disabled</t>
  </si>
  <si>
    <t>Claim Form Line 4.5 Conversion Disabled</t>
  </si>
  <si>
    <t>Claim Form Line 4 Conversion</t>
  </si>
  <si>
    <t>New Connection</t>
  </si>
  <si>
    <t>EOM Disabled subscribers with 2nd lines</t>
  </si>
  <si>
    <t>EOM Total Subscribers</t>
  </si>
  <si>
    <t>Email completed California LifeLine Claim Form and all supporting workpapers to lifelineclaim@cpuc.ca.gov</t>
  </si>
  <si>
    <t>EOM Total Weighted Average Subscribers</t>
  </si>
  <si>
    <t>Total Weighted Average</t>
  </si>
  <si>
    <t>EOM Status Count</t>
  </si>
  <si>
    <t>LifeLine Rate</t>
  </si>
  <si>
    <t>Service Type</t>
  </si>
  <si>
    <t>Total Incremental Administrative Expense (from above chart) ($)</t>
  </si>
  <si>
    <t>Actual Incremental Administrative Cost per subscriber ($)</t>
  </si>
  <si>
    <t>Allowable Incremental Administrative Cost per subscriber (Enter the smaller amount from Col D or Col E) ($)</t>
  </si>
  <si>
    <t>Other expenses, true-ups and credits</t>
  </si>
  <si>
    <t>Cellular</t>
  </si>
  <si>
    <t>New Connections/Activations</t>
  </si>
  <si>
    <t>C</t>
  </si>
  <si>
    <t>California LifeLine Report and Claim Form For Wireless</t>
  </si>
  <si>
    <t>CAWireless1000 or more</t>
  </si>
  <si>
    <t>1.  SSA Calculation</t>
  </si>
  <si>
    <t>Claim Form Line 1 SSA 501-999</t>
  </si>
  <si>
    <t>Claim Form Line 1.5 SSA 501-999 Disabled</t>
  </si>
  <si>
    <t>Claim Form Line 5 Surcharges/Taxes</t>
  </si>
  <si>
    <t>Claim Form Line 6 Incremental Admin Expenses</t>
  </si>
  <si>
    <t>Claim Form Line 7 Admin Expense Cost Factor</t>
  </si>
  <si>
    <t>Claim Form Line 8 Implementation</t>
  </si>
  <si>
    <t>Claim Form Line 9 Other Charges, True-ups, Credits</t>
  </si>
  <si>
    <t>Claim Form Line 10 Total Claim</t>
  </si>
  <si>
    <t>EOM 501-999 Subscribers</t>
  </si>
  <si>
    <t>EOM 1000 or more Subscribers</t>
  </si>
  <si>
    <t>Line 5 - Bill and Keep / Rate Case Surcharge</t>
  </si>
  <si>
    <t>Line 5 - Federal Excise Tax</t>
  </si>
  <si>
    <t>Line 5 - Local Tax</t>
  </si>
  <si>
    <t>Line 6 - Incremental Admin Expense - Data Processing</t>
  </si>
  <si>
    <t>Line 6 - Incremental Admin Expense - Notification</t>
  </si>
  <si>
    <t>line 6 - Incremental Admin Expense - Accounting</t>
  </si>
  <si>
    <t>Line 6 - Incremental Admin Expense - Service Rep Costs</t>
  </si>
  <si>
    <t>Line 6 - Incremental Admin Expense - Legal</t>
  </si>
  <si>
    <t>Line 6 - Incremental Admin Expense - Deferred Payment Costs</t>
  </si>
  <si>
    <t>Line 6 - Actual Incremental Administrative Cost per subscriber</t>
  </si>
  <si>
    <t>Line 6 - Allowable Incremental Administrative Cost per subscriber</t>
  </si>
  <si>
    <t>Line 7 - Allowable Administrative Expense Cost Factor</t>
  </si>
  <si>
    <t>Line 8 - Implementation - Data Processing</t>
  </si>
  <si>
    <t>Line 8 - Implementation  - Notification</t>
  </si>
  <si>
    <t>Line 8 - Implementation  - Accounting</t>
  </si>
  <si>
    <t>Line 8 - Implementation  - Service Rep Costs</t>
  </si>
  <si>
    <t>Line 8 - Implementation  - Legal</t>
  </si>
  <si>
    <t>Line 9 - Other Expenses - true-ups and credits</t>
  </si>
  <si>
    <t>CPCN # (ie. 9999)</t>
  </si>
  <si>
    <t>Claim Form Line 2 SSA 1000 more</t>
  </si>
  <si>
    <t>Claim Form Line 2.5 SSA 1000 more Disabled</t>
  </si>
  <si>
    <t>Claim period (ie Dec-13)</t>
  </si>
  <si>
    <t xml:space="preserve"> (Choose either Line 6 or Line 7 Methodology)</t>
  </si>
  <si>
    <t>Y</t>
  </si>
  <si>
    <t>N</t>
  </si>
  <si>
    <t>TTY Indicator</t>
  </si>
  <si>
    <t>Tribal Lands</t>
  </si>
  <si>
    <t>Reimbursement for 1st LifeLine line</t>
  </si>
  <si>
    <t>Reimbursement for 2nd LifeLine Line for TTY</t>
  </si>
  <si>
    <t>Reimbursement for Tribal Subscribers</t>
  </si>
  <si>
    <t>1</t>
  </si>
  <si>
    <t>Tribal</t>
  </si>
  <si>
    <t>CAWireless1000ormore</t>
  </si>
  <si>
    <t>F</t>
  </si>
  <si>
    <t>*C=California Only, F=Federal and California</t>
  </si>
  <si>
    <t xml:space="preserve">2.  Allowable SSA for Cellular with CAWireless1000 or more , CA-only eligibility </t>
  </si>
  <si>
    <t xml:space="preserve">1.  Allowable SSA for Cellular with CAWireless1000 or more </t>
  </si>
  <si>
    <t>Connection Charges (TTY)</t>
  </si>
  <si>
    <t>Reimbursement for 2nd LifeLine Line for TTY for Tribal Subscribers</t>
  </si>
  <si>
    <t>Cellular (TTY)</t>
  </si>
  <si>
    <t>1.1</t>
  </si>
  <si>
    <t>2.1</t>
  </si>
  <si>
    <t>2.2</t>
  </si>
  <si>
    <t>2.3</t>
  </si>
  <si>
    <t>Connection Charges</t>
  </si>
  <si>
    <t>Connection Charges (Tribal)</t>
  </si>
  <si>
    <t>Connection Charges (TTY and Tribal)</t>
  </si>
  <si>
    <r>
      <t>*Claimed amounts should be net of the support, if any, which the California LifeLine Service</t>
    </r>
    <r>
      <rPr>
        <sz val="11"/>
        <rFont val="Calibri"/>
        <family val="2"/>
        <scheme val="minor"/>
      </rPr>
      <t xml:space="preserve"> </t>
    </r>
    <r>
      <rPr>
        <sz val="10"/>
        <rFont val="Calibri"/>
        <family val="2"/>
        <scheme val="minor"/>
      </rPr>
      <t>Provider expects to receive from the federal Lifeline Universal Service Fund (USF).</t>
    </r>
  </si>
  <si>
    <t>2. Lines 1, 1.1, 1.2, 1.3, 2, 2.1, 2.2, and 2.3 for monthly recurring charges</t>
  </si>
  <si>
    <t>State Reimbursement Amount per Subscriber                   (Col H+I)</t>
  </si>
  <si>
    <t>Administrative Expense Cost Factor per subscriber</t>
  </si>
  <si>
    <t>Incremental Administrative Cost per subscriber capped at $0.50 ($)</t>
  </si>
  <si>
    <t>Federal Support 
$9.25</t>
  </si>
  <si>
    <t>Total  
(Reimbursement Amount x Weighted Average)</t>
  </si>
  <si>
    <t>Total Incremental Administrative Expense - enter amount on Line 6  of Claim Form 
(Col C x Col F) ($)</t>
  </si>
  <si>
    <t>Total Administrative Expense Cost Factor - enter amount on Line 7 of Claim Form 
(Col B x Col C)</t>
  </si>
  <si>
    <t>2.3  Allowable SSA for CAWireless 1000 or more, C (TTY and Tribal))</t>
  </si>
  <si>
    <t>3.  Connection Charges, F</t>
  </si>
  <si>
    <t>3.1  Connection Charges, F (Tribal)</t>
  </si>
  <si>
    <t>4.  Connection Charges, CA-only eligibility</t>
  </si>
  <si>
    <t>4.1  Connection Charges, C (Tribal)</t>
  </si>
  <si>
    <t>4.2  Connection Charges, C (TTY)</t>
  </si>
  <si>
    <t>4.3  Connection Charge, C (TTY and Tribal)</t>
  </si>
  <si>
    <t xml:space="preserve">5.  Surcharges and Taxes </t>
  </si>
  <si>
    <t>6.  Incremental Administrative Expenses</t>
  </si>
  <si>
    <t>9.  Other expenses, true-ups and credits</t>
  </si>
  <si>
    <t>3.  Lines 3 and 4 for non-recurring charges.</t>
  </si>
  <si>
    <t>4. Line 5 for Surcharges and Taxes</t>
  </si>
  <si>
    <t>5</t>
  </si>
  <si>
    <t>5. Line 6 and 7 for Administrative Expense</t>
  </si>
  <si>
    <t>Line 6  - Incremental Administrative Expense</t>
  </si>
  <si>
    <t>Line 7  - Administrative Expense Cost Factor</t>
  </si>
  <si>
    <t>6. Line 8 for Implementation costs</t>
  </si>
  <si>
    <t>7. Line 9 for Other Expenses</t>
  </si>
  <si>
    <t>Data Fields tab will be updated in final version of revised claim form</t>
  </si>
  <si>
    <t>LifeLine Plans</t>
  </si>
  <si>
    <t>Plan</t>
  </si>
  <si>
    <t>Regular Rate</t>
  </si>
  <si>
    <t>Lifeline Funding Type*</t>
  </si>
  <si>
    <t>Regular Charge</t>
  </si>
  <si>
    <t>LifeLine Charge</t>
  </si>
  <si>
    <t>Federal Support</t>
  </si>
  <si>
    <t>Lost Revenue 
(D-E-F)</t>
  </si>
  <si>
    <t>Maximum State Reimbursement Amount - $39</t>
  </si>
  <si>
    <t>Amount of Charge Eligible for Reimbursment (Lesser of Col G or H)</t>
  </si>
  <si>
    <t>Total State Reimbursement Amount (I x J)</t>
  </si>
  <si>
    <t>(Col K)</t>
  </si>
  <si>
    <t>Claim Form Line 1, SSA, F</t>
  </si>
  <si>
    <t>Claim Form Line 1.1, SSA, F, Tribal</t>
  </si>
  <si>
    <t>Claim Form Line 2, SSA, C</t>
  </si>
  <si>
    <t>Claim Form Line 2.1, SSA, C, Tribal</t>
  </si>
  <si>
    <t>Claim Form Line 2.2, C, TTY</t>
  </si>
  <si>
    <t>Claim Form Line 2.3, C, TTY and Tribal</t>
  </si>
  <si>
    <t>Claim Form Line 3, Connection, F</t>
  </si>
  <si>
    <t>Claim Form Line 3.1, Connection, F, Tribal</t>
  </si>
  <si>
    <t>Claim Form Line 4, Connection, C</t>
  </si>
  <si>
    <t>Claim Form Line 4.1, Connection, C, Tribal</t>
  </si>
  <si>
    <t>Claim Form Line 4.2, Connection, C, TTY</t>
  </si>
  <si>
    <t>Claim Form Line 4.3, Connection, C, TTY and Tribal</t>
  </si>
  <si>
    <t>Claim Form Line 7, Admin Expense Cost Factor</t>
  </si>
  <si>
    <t>Claim Form Line 8, Implementation</t>
  </si>
  <si>
    <t>New Connections</t>
  </si>
  <si>
    <t>End-of-month CAWireless1000 or more subscribers, F</t>
  </si>
  <si>
    <t>C=California Only, F=Federal and California</t>
  </si>
  <si>
    <t>EOM Subscribers, F</t>
  </si>
  <si>
    <t>EOM Subscribers, C</t>
  </si>
  <si>
    <t>Weighted Average Subscribers, F</t>
  </si>
  <si>
    <t>Weighted Average Subscribers, C</t>
  </si>
  <si>
    <t>Weighted Average, F</t>
  </si>
  <si>
    <t>Weighted Average, C</t>
  </si>
  <si>
    <t>Line 6 - Incremental Admin Expense - Accounting</t>
  </si>
  <si>
    <t>Claim Form Line 6, Incremental Admin Expenses</t>
  </si>
  <si>
    <t>Plan A</t>
  </si>
  <si>
    <t>F or C</t>
  </si>
  <si>
    <t>Y or N</t>
  </si>
  <si>
    <t>Plan B</t>
  </si>
  <si>
    <t>Plan C</t>
  </si>
  <si>
    <t>End-of-month CAWireless1000 or more subscribers, C</t>
  </si>
  <si>
    <t>Claim Form Line 5, Surcharges/ Taxes</t>
  </si>
  <si>
    <r>
      <rPr>
        <vertAlign val="superscript"/>
        <sz val="10"/>
        <rFont val="Calibri"/>
        <family val="2"/>
        <scheme val="minor"/>
      </rPr>
      <t>2</t>
    </r>
    <r>
      <rPr>
        <sz val="10"/>
        <rFont val="Calibri"/>
        <family val="2"/>
        <scheme val="minor"/>
      </rPr>
      <t xml:space="preserve"> Maximum SSA is $14.30 from January 1, 2018 through December 31, 2018. The SSA is updated annually, effective January 1 of each year. After 2018, service providers should udpate maximum SSA to reflect the amount stated in the most recent SSA Administrative Letter, available at http://cpuc.ca.gov/General.aspx?id=1100</t>
    </r>
  </si>
  <si>
    <r>
      <rPr>
        <vertAlign val="superscript"/>
        <sz val="10"/>
        <rFont val="Calibri"/>
        <family val="2"/>
        <scheme val="minor"/>
      </rPr>
      <t>1</t>
    </r>
    <r>
      <rPr>
        <sz val="10"/>
        <rFont val="Calibri"/>
        <family val="2"/>
        <scheme val="minor"/>
      </rPr>
      <t xml:space="preserve"> C=California Only, F=Federal and California</t>
    </r>
  </si>
  <si>
    <t>LifeLine Funding Type*</t>
  </si>
  <si>
    <t>1.1  Allowable SSA for CAWireless 1000 or more (Tribal)</t>
  </si>
  <si>
    <t>2.1  Allowable SSA for CAWireless 1000 or more, C (Tribal)</t>
  </si>
  <si>
    <t>2.2  Allowable SSA for CAWireless 1000 or more, C (TTY)</t>
  </si>
  <si>
    <t xml:space="preserve">7.  Administrative Expense Cost Factor  </t>
  </si>
  <si>
    <t>8.  Implementation Costs -New Reporting Requirements (Non-Recurring):</t>
  </si>
  <si>
    <t xml:space="preserve">10.  TOTAL CLAIMS* </t>
  </si>
  <si>
    <r>
      <t xml:space="preserve">LifeLine Funding Type </t>
    </r>
    <r>
      <rPr>
        <vertAlign val="superscript"/>
        <sz val="9"/>
        <rFont val="Calibri"/>
        <family val="2"/>
        <scheme val="minor"/>
      </rPr>
      <t>1</t>
    </r>
  </si>
  <si>
    <r>
      <t xml:space="preserve">State Makeup for Federal Support
</t>
    </r>
    <r>
      <rPr>
        <b/>
        <sz val="9"/>
        <rFont val="Calibri"/>
        <family val="2"/>
        <scheme val="minor"/>
      </rPr>
      <t>$9.25</t>
    </r>
  </si>
  <si>
    <r>
      <t xml:space="preserve">Amount of SSA Eligible for Reimbursement (Maximum </t>
    </r>
    <r>
      <rPr>
        <b/>
        <sz val="9"/>
        <rFont val="Calibri"/>
        <family val="2"/>
        <scheme val="minor"/>
      </rPr>
      <t xml:space="preserve">$14.30 </t>
    </r>
    <r>
      <rPr>
        <b/>
        <vertAlign val="superscript"/>
        <sz val="9"/>
        <rFont val="Calibri"/>
        <family val="2"/>
        <scheme val="minor"/>
      </rPr>
      <t>2)</t>
    </r>
  </si>
  <si>
    <t>Federal Support
 ($9.25 + $25)</t>
  </si>
  <si>
    <r>
      <t xml:space="preserve">State Makeup for Federal Support
</t>
    </r>
    <r>
      <rPr>
        <b/>
        <sz val="9"/>
        <rFont val="Calibri"/>
        <family val="2"/>
        <scheme val="minor"/>
      </rPr>
      <t>$9.25 + $25</t>
    </r>
  </si>
  <si>
    <r>
      <t>For Period of ___</t>
    </r>
    <r>
      <rPr>
        <i/>
        <sz val="11"/>
        <rFont val="Calibri"/>
        <family val="2"/>
      </rPr>
      <t>May 2018</t>
    </r>
    <r>
      <rPr>
        <sz val="11"/>
        <rFont val="Calibri"/>
        <family val="2"/>
      </rPr>
      <t>___________</t>
    </r>
  </si>
  <si>
    <r>
      <t>California LifeLine Service Provider __</t>
    </r>
    <r>
      <rPr>
        <i/>
        <sz val="11"/>
        <rFont val="Calibri"/>
        <family val="2"/>
      </rPr>
      <t>Carrier A</t>
    </r>
    <r>
      <rPr>
        <sz val="11"/>
        <rFont val="Calibri"/>
        <family val="2"/>
      </rPr>
      <t>_____________</t>
    </r>
  </si>
  <si>
    <r>
      <t>CPCN  _</t>
    </r>
    <r>
      <rPr>
        <i/>
        <sz val="11"/>
        <rFont val="Calibri"/>
        <family val="2"/>
      </rPr>
      <t>1234</t>
    </r>
    <r>
      <rPr>
        <sz val="11"/>
        <rFont val="Calibri"/>
        <family val="2"/>
      </rPr>
      <t>________</t>
    </r>
  </si>
  <si>
    <r>
      <t>CPCN # __</t>
    </r>
    <r>
      <rPr>
        <i/>
        <sz val="11"/>
        <rFont val="Calibri"/>
        <family val="2"/>
      </rPr>
      <t>1234</t>
    </r>
    <r>
      <rPr>
        <sz val="11"/>
        <rFont val="Calibri"/>
        <family val="2"/>
      </rPr>
      <t>_______</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</si>
</sst>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quot;$&quot;#,##0.00"/>
  </numFmts>
  <fonts count="39" x14ac:knownFonts="1">
    <font>
      <sz val="10"/>
      <name val="Arial"/>
    </font>
    <font>
      <sz val="12"/>
      <name val="Times New Roman"/>
      <family val="1"/>
    </font>
    <font>
      <sz val="14"/>
      <color indexed="8"/>
      <name val="Times New Roman"/>
      <family val="1"/>
    </font>
    <font>
      <sz val="11"/>
      <name val="Calibri"/>
      <family val="2"/>
    </font>
    <font>
      <u/>
      <sz val="11"/>
      <name val="Calibri"/>
      <family val="2"/>
    </font>
    <font>
      <b/>
      <sz val="11"/>
      <name val="Calibri"/>
      <family val="2"/>
    </font>
    <font>
      <sz val="9"/>
      <name val="Calibri"/>
      <family val="2"/>
    </font>
    <font>
      <sz val="10"/>
      <name val="Calibri"/>
      <family val="2"/>
    </font>
    <font>
      <b/>
      <u/>
      <sz val="11"/>
      <name val="Calibri"/>
      <family val="2"/>
    </font>
    <font>
      <sz val="10"/>
      <name val="Arial"/>
      <family val="2"/>
    </font>
    <font>
      <b/>
      <sz val="9"/>
      <name val="Calibri"/>
      <family val="2"/>
    </font>
    <font>
      <b/>
      <sz val="12"/>
      <name val="Arial"/>
      <family val="2"/>
    </font>
    <font>
      <sz val="8"/>
      <name val="Arial"/>
      <family val="2"/>
    </font>
    <font>
      <b/>
      <sz val="10"/>
      <name val="Calibri"/>
      <family val="2"/>
    </font>
    <font>
      <sz val="11"/>
      <name val="Calibri"/>
      <family val="2"/>
    </font>
    <font>
      <b/>
      <sz val="11"/>
      <name val="Calibri"/>
      <family val="2"/>
    </font>
    <font>
      <sz val="10"/>
      <name val="Calibri"/>
      <family val="2"/>
    </font>
    <font>
      <b/>
      <sz val="11"/>
      <name val="Cambria"/>
      <family val="1"/>
    </font>
    <font>
      <strike/>
      <sz val="10"/>
      <color rgb="FFFF0000"/>
      <name val="Cambria"/>
      <family val="1"/>
    </font>
    <font>
      <sz val="10"/>
      <color rgb="FFFF0000"/>
      <name val="Arial"/>
      <family val="2"/>
    </font>
    <font>
      <b/>
      <sz val="10"/>
      <color rgb="FFFF0000"/>
      <name val="Arial"/>
      <family val="2"/>
    </font>
    <font>
      <sz val="10"/>
      <name val="Calibri"/>
      <family val="2"/>
      <scheme val="minor"/>
    </font>
    <font>
      <sz val="9"/>
      <name val="Calibri"/>
      <family val="2"/>
      <scheme val="minor"/>
    </font>
    <font>
      <sz val="11"/>
      <name val="Calibri"/>
      <family val="2"/>
      <scheme val="minor"/>
    </font>
    <font>
      <b/>
      <sz val="12"/>
      <name val="Calibri"/>
      <family val="2"/>
      <scheme val="minor"/>
    </font>
    <font>
      <b/>
      <sz val="9"/>
      <name val="Calibri"/>
      <family val="2"/>
      <scheme val="minor"/>
    </font>
    <font>
      <b/>
      <sz val="10"/>
      <name val="Calibri"/>
      <family val="2"/>
      <scheme val="minor"/>
    </font>
    <font>
      <sz val="10"/>
      <color rgb="FFFF0000"/>
      <name val="Calibri"/>
      <family val="2"/>
      <scheme val="minor"/>
    </font>
    <font>
      <sz val="12"/>
      <name val="Calibri"/>
      <family val="2"/>
      <scheme val="minor"/>
    </font>
    <font>
      <sz val="10"/>
      <name val="Arial"/>
      <family val="2"/>
    </font>
    <font>
      <vertAlign val="superscript"/>
      <sz val="10"/>
      <name val="Calibri"/>
      <family val="2"/>
      <scheme val="minor"/>
    </font>
    <font>
      <u/>
      <sz val="10"/>
      <color theme="10"/>
      <name val="Arial"/>
      <family val="2"/>
    </font>
    <font>
      <sz val="10"/>
      <color rgb="FF0070C0"/>
      <name val="Arial"/>
      <family val="2"/>
    </font>
    <font>
      <vertAlign val="superscript"/>
      <sz val="9"/>
      <name val="Calibri"/>
      <family val="2"/>
      <scheme val="minor"/>
    </font>
    <font>
      <b/>
      <vertAlign val="superscript"/>
      <sz val="9"/>
      <name val="Calibri"/>
      <family val="2"/>
      <scheme val="minor"/>
    </font>
    <font>
      <b/>
      <strike/>
      <sz val="11"/>
      <name val="Cambria"/>
      <family val="1"/>
    </font>
    <font>
      <strike/>
      <sz val="10"/>
      <name val="Cambria"/>
      <family val="1"/>
    </font>
    <font>
      <sz val="11"/>
      <name val="Arial"/>
      <family val="2"/>
    </font>
    <font>
      <i/>
      <sz val="11"/>
      <name val="Calibri"/>
      <family val="2"/>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9" fillId="0" borderId="0"/>
    <xf numFmtId="44" fontId="29" fillId="0" borderId="0" applyFont="0" applyFill="0" applyBorder="0" applyAlignment="0" applyProtection="0"/>
    <xf numFmtId="0" fontId="31" fillId="0" borderId="0" applyNumberFormat="0" applyFill="0" applyBorder="0" applyAlignment="0" applyProtection="0"/>
    <xf numFmtId="0" fontId="9" fillId="0" borderId="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cellStyleXfs>
  <cellXfs count="278">
    <xf numFmtId="0" fontId="0" fillId="0" borderId="0" xfId="0"/>
    <xf numFmtId="0" fontId="3" fillId="0" borderId="0" xfId="0" applyFont="1"/>
    <xf numFmtId="0" fontId="4" fillId="0" borderId="0" xfId="0" applyFont="1"/>
    <xf numFmtId="0" fontId="6" fillId="0" borderId="0" xfId="0" applyFont="1"/>
    <xf numFmtId="0" fontId="1" fillId="0" borderId="0" xfId="0" applyFont="1"/>
    <xf numFmtId="0" fontId="8" fillId="0" borderId="0" xfId="0" applyFont="1"/>
    <xf numFmtId="0" fontId="0" fillId="0" borderId="0" xfId="0" applyAlignment="1">
      <alignment wrapText="1"/>
    </xf>
    <xf numFmtId="0" fontId="6" fillId="0" borderId="4" xfId="0" applyFont="1" applyBorder="1" applyAlignment="1">
      <alignment vertical="top" wrapText="1"/>
    </xf>
    <xf numFmtId="0" fontId="5" fillId="0" borderId="0" xfId="0" applyFont="1"/>
    <xf numFmtId="0" fontId="10" fillId="0" borderId="2" xfId="0" applyFont="1" applyBorder="1" applyAlignment="1">
      <alignment vertical="top" wrapText="1"/>
    </xf>
    <xf numFmtId="0" fontId="10" fillId="0" borderId="4" xfId="0" applyFont="1" applyBorder="1" applyAlignment="1">
      <alignment vertical="top" wrapText="1"/>
    </xf>
    <xf numFmtId="0" fontId="3" fillId="0" borderId="0" xfId="0" applyFont="1" applyAlignment="1">
      <alignment horizontal="left" indent="4"/>
    </xf>
    <xf numFmtId="0" fontId="0" fillId="0" borderId="0" xfId="0" applyBorder="1"/>
    <xf numFmtId="0" fontId="5" fillId="0" borderId="0" xfId="0" applyFont="1" applyAlignment="1"/>
    <xf numFmtId="0" fontId="6" fillId="0" borderId="1" xfId="0" applyFont="1" applyBorder="1" applyAlignment="1">
      <alignment vertical="top" wrapText="1"/>
    </xf>
    <xf numFmtId="49" fontId="6" fillId="0" borderId="0" xfId="0" applyNumberFormat="1" applyFont="1"/>
    <xf numFmtId="49" fontId="3" fillId="0" borderId="0" xfId="0" applyNumberFormat="1" applyFont="1"/>
    <xf numFmtId="49" fontId="10" fillId="0" borderId="1" xfId="0" applyNumberFormat="1" applyFont="1" applyBorder="1" applyAlignment="1">
      <alignment vertical="top" wrapText="1"/>
    </xf>
    <xf numFmtId="49" fontId="0" fillId="0" borderId="0" xfId="0" applyNumberFormat="1"/>
    <xf numFmtId="0" fontId="11" fillId="0" borderId="0" xfId="0" applyFont="1"/>
    <xf numFmtId="49" fontId="13" fillId="0" borderId="0" xfId="0" applyNumberFormat="1" applyFont="1" applyAlignment="1">
      <alignment horizontal="left"/>
    </xf>
    <xf numFmtId="0" fontId="13" fillId="0" borderId="0" xfId="0" applyFont="1" applyAlignment="1">
      <alignment horizontal="left"/>
    </xf>
    <xf numFmtId="0" fontId="13" fillId="0" borderId="1" xfId="0" applyFont="1" applyBorder="1" applyAlignment="1">
      <alignment horizontal="center" wrapText="1"/>
    </xf>
    <xf numFmtId="0" fontId="13" fillId="0" borderId="0" xfId="0" applyFont="1" applyAlignment="1"/>
    <xf numFmtId="0" fontId="13" fillId="0" borderId="0" xfId="0" applyFont="1" applyAlignment="1">
      <alignment horizontal="right"/>
    </xf>
    <xf numFmtId="0" fontId="13" fillId="0" borderId="0" xfId="0" applyFont="1"/>
    <xf numFmtId="0" fontId="13" fillId="0" borderId="0" xfId="0" applyFont="1" applyAlignment="1">
      <alignment wrapText="1"/>
    </xf>
    <xf numFmtId="0" fontId="13" fillId="0" borderId="0" xfId="0" applyFont="1" applyAlignment="1">
      <alignment horizontal="right" wrapText="1"/>
    </xf>
    <xf numFmtId="4" fontId="13" fillId="0" borderId="0" xfId="0" applyNumberFormat="1" applyFont="1" applyAlignment="1"/>
    <xf numFmtId="4" fontId="13" fillId="0" borderId="0" xfId="0" applyNumberFormat="1" applyFont="1" applyAlignment="1">
      <alignment wrapText="1"/>
    </xf>
    <xf numFmtId="4" fontId="13" fillId="0" borderId="1" xfId="0" applyNumberFormat="1" applyFont="1" applyBorder="1" applyAlignment="1">
      <alignment horizontal="center" wrapText="1"/>
    </xf>
    <xf numFmtId="4" fontId="13" fillId="0" borderId="0" xfId="0" applyNumberFormat="1" applyFont="1" applyFill="1" applyAlignment="1">
      <alignment horizontal="right" wrapText="1"/>
    </xf>
    <xf numFmtId="2" fontId="0" fillId="0" borderId="0" xfId="0" applyNumberFormat="1"/>
    <xf numFmtId="4" fontId="0" fillId="0" borderId="0" xfId="0" applyNumberFormat="1"/>
    <xf numFmtId="8" fontId="0" fillId="0" borderId="0" xfId="0" applyNumberFormat="1"/>
    <xf numFmtId="0" fontId="14" fillId="0" borderId="3" xfId="0" applyFont="1" applyBorder="1" applyAlignment="1">
      <alignment vertical="top" wrapText="1"/>
    </xf>
    <xf numFmtId="0" fontId="15" fillId="0" borderId="1" xfId="0" applyFont="1" applyBorder="1" applyAlignment="1">
      <alignment vertical="top" wrapText="1"/>
    </xf>
    <xf numFmtId="0" fontId="15" fillId="0" borderId="3" xfId="0" applyFont="1" applyBorder="1" applyAlignment="1">
      <alignment vertical="top" wrapText="1"/>
    </xf>
    <xf numFmtId="43" fontId="9" fillId="0" borderId="0" xfId="0" applyNumberFormat="1" applyFont="1"/>
    <xf numFmtId="3" fontId="0" fillId="0" borderId="0" xfId="0" applyNumberFormat="1"/>
    <xf numFmtId="0" fontId="18" fillId="0" borderId="0" xfId="0" applyFont="1" applyAlignment="1">
      <alignment wrapText="1"/>
    </xf>
    <xf numFmtId="0" fontId="16" fillId="0" borderId="0" xfId="0" applyFont="1"/>
    <xf numFmtId="49" fontId="17" fillId="0" borderId="0" xfId="0" applyNumberFormat="1" applyFont="1" applyAlignment="1">
      <alignment horizontal="left"/>
    </xf>
    <xf numFmtId="49" fontId="9" fillId="0" borderId="0" xfId="0" applyNumberFormat="1" applyFont="1" applyAlignment="1">
      <alignment horizontal="left"/>
    </xf>
    <xf numFmtId="17" fontId="0" fillId="0" borderId="0" xfId="0" applyNumberFormat="1"/>
    <xf numFmtId="0" fontId="0" fillId="0" borderId="0" xfId="0"/>
    <xf numFmtId="0" fontId="20" fillId="0" borderId="0" xfId="0" applyFont="1"/>
    <xf numFmtId="0" fontId="21" fillId="0" borderId="0" xfId="0" applyFont="1"/>
    <xf numFmtId="0" fontId="23" fillId="0" borderId="0" xfId="0" applyFont="1"/>
    <xf numFmtId="0" fontId="22" fillId="0" borderId="0" xfId="0" applyFont="1" applyAlignment="1">
      <alignment horizontal="justify"/>
    </xf>
    <xf numFmtId="0" fontId="22" fillId="0" borderId="0" xfId="0" applyFont="1"/>
    <xf numFmtId="0" fontId="22" fillId="0" borderId="0" xfId="0" applyFont="1" applyAlignment="1"/>
    <xf numFmtId="0" fontId="13" fillId="0" borderId="1" xfId="0" applyFont="1" applyBorder="1" applyAlignment="1">
      <alignment vertical="top" wrapText="1"/>
    </xf>
    <xf numFmtId="0" fontId="13" fillId="0" borderId="2" xfId="0" applyFont="1" applyBorder="1" applyAlignment="1">
      <alignment vertical="top" wrapText="1"/>
    </xf>
    <xf numFmtId="0" fontId="24" fillId="0" borderId="0" xfId="0" applyFont="1"/>
    <xf numFmtId="0" fontId="22" fillId="0" borderId="0" xfId="0" applyFont="1" applyAlignment="1">
      <alignment wrapText="1"/>
    </xf>
    <xf numFmtId="0" fontId="25" fillId="0" borderId="0" xfId="0" applyFont="1" applyAlignment="1">
      <alignment wrapText="1"/>
    </xf>
    <xf numFmtId="0" fontId="26" fillId="0" borderId="0" xfId="0" applyFont="1"/>
    <xf numFmtId="0" fontId="21" fillId="0" borderId="0" xfId="0" applyFont="1" applyAlignment="1">
      <alignment wrapText="1"/>
    </xf>
    <xf numFmtId="2" fontId="21" fillId="0" borderId="11" xfId="0" applyNumberFormat="1" applyFont="1" applyBorder="1" applyAlignment="1">
      <alignment horizontal="right"/>
    </xf>
    <xf numFmtId="49" fontId="21" fillId="0" borderId="11" xfId="0" applyNumberFormat="1" applyFont="1" applyBorder="1" applyAlignment="1">
      <alignment horizontal="center"/>
    </xf>
    <xf numFmtId="0" fontId="27" fillId="0" borderId="0" xfId="0" applyFont="1"/>
    <xf numFmtId="0" fontId="21" fillId="0" borderId="0" xfId="0" applyFont="1" applyFill="1"/>
    <xf numFmtId="0" fontId="21" fillId="0" borderId="7" xfId="0" applyFont="1" applyFill="1" applyBorder="1"/>
    <xf numFmtId="0" fontId="22" fillId="0" borderId="1" xfId="0" applyFont="1" applyBorder="1" applyAlignment="1">
      <alignment horizontal="center" wrapText="1"/>
    </xf>
    <xf numFmtId="0" fontId="22" fillId="0" borderId="2" xfId="0" applyFont="1" applyBorder="1" applyAlignment="1">
      <alignment horizontal="center"/>
    </xf>
    <xf numFmtId="0" fontId="21" fillId="0" borderId="1" xfId="0" applyFont="1" applyBorder="1" applyAlignment="1">
      <alignment horizontal="center" vertical="top" wrapText="1"/>
    </xf>
    <xf numFmtId="0" fontId="22" fillId="0" borderId="1" xfId="0" applyFont="1" applyBorder="1" applyAlignment="1">
      <alignment horizontal="center" vertical="top" wrapText="1"/>
    </xf>
    <xf numFmtId="0" fontId="22" fillId="0" borderId="2" xfId="0" applyFont="1" applyBorder="1" applyAlignment="1">
      <alignment horizontal="center" vertical="top" wrapText="1"/>
    </xf>
    <xf numFmtId="0" fontId="22" fillId="0" borderId="4" xfId="0" applyFont="1" applyBorder="1" applyAlignment="1">
      <alignment horizontal="center" vertical="top" wrapText="1"/>
    </xf>
    <xf numFmtId="0" fontId="22" fillId="0" borderId="1" xfId="0" applyFont="1" applyFill="1" applyBorder="1" applyAlignment="1">
      <alignment horizontal="center" vertical="top" wrapText="1"/>
    </xf>
    <xf numFmtId="8" fontId="22" fillId="0" borderId="4" xfId="0" applyNumberFormat="1" applyFont="1" applyBorder="1" applyAlignment="1">
      <alignment horizontal="right"/>
    </xf>
    <xf numFmtId="8" fontId="22" fillId="0" borderId="1" xfId="0" applyNumberFormat="1" applyFont="1" applyBorder="1" applyAlignment="1">
      <alignment horizontal="right"/>
    </xf>
    <xf numFmtId="0" fontId="21" fillId="0" borderId="0" xfId="0" applyFont="1" applyFill="1" applyBorder="1"/>
    <xf numFmtId="0" fontId="28" fillId="0" borderId="0" xfId="0" applyFont="1" applyAlignment="1">
      <alignment wrapText="1"/>
    </xf>
    <xf numFmtId="0" fontId="21" fillId="0" borderId="1" xfId="0" applyFont="1" applyBorder="1" applyAlignment="1">
      <alignment horizontal="center"/>
    </xf>
    <xf numFmtId="0" fontId="22" fillId="0" borderId="1" xfId="0" applyFont="1" applyBorder="1" applyAlignment="1">
      <alignment wrapText="1"/>
    </xf>
    <xf numFmtId="0" fontId="21" fillId="0" borderId="12" xfId="0" applyFont="1" applyBorder="1" applyAlignment="1">
      <alignment horizontal="center"/>
    </xf>
    <xf numFmtId="0" fontId="22" fillId="0" borderId="3" xfId="0" applyFont="1" applyBorder="1" applyAlignment="1">
      <alignment wrapText="1"/>
    </xf>
    <xf numFmtId="0" fontId="24" fillId="0" borderId="0" xfId="0" applyFont="1" applyAlignment="1">
      <alignment horizontal="left"/>
    </xf>
    <xf numFmtId="0" fontId="23" fillId="0" borderId="0" xfId="0" applyFont="1" applyAlignment="1">
      <alignment wrapText="1"/>
    </xf>
    <xf numFmtId="44" fontId="22" fillId="0" borderId="9" xfId="2" applyFont="1" applyFill="1" applyBorder="1" applyAlignment="1"/>
    <xf numFmtId="44" fontId="22" fillId="0" borderId="15" xfId="2" applyFont="1" applyBorder="1" applyAlignment="1"/>
    <xf numFmtId="44" fontId="22" fillId="0" borderId="0" xfId="2" applyFont="1" applyBorder="1" applyAlignment="1"/>
    <xf numFmtId="44" fontId="22" fillId="0" borderId="26" xfId="2" applyFont="1" applyBorder="1" applyAlignment="1"/>
    <xf numFmtId="44" fontId="22" fillId="0" borderId="0" xfId="2" applyFont="1" applyAlignment="1"/>
    <xf numFmtId="44" fontId="22" fillId="0" borderId="9" xfId="2" applyFont="1" applyBorder="1" applyAlignment="1"/>
    <xf numFmtId="44" fontId="22" fillId="0" borderId="9" xfId="2" applyFont="1" applyBorder="1"/>
    <xf numFmtId="44" fontId="22" fillId="0" borderId="0" xfId="2" applyFont="1"/>
    <xf numFmtId="0" fontId="31" fillId="0" borderId="0" xfId="3" applyAlignment="1">
      <alignment wrapText="1"/>
    </xf>
    <xf numFmtId="0" fontId="19" fillId="0" borderId="0" xfId="0" applyFont="1"/>
    <xf numFmtId="0" fontId="21" fillId="0" borderId="0" xfId="0" applyFont="1" applyAlignment="1">
      <alignment wrapText="1"/>
    </xf>
    <xf numFmtId="0" fontId="26" fillId="0" borderId="14" xfId="0" applyFont="1" applyBorder="1"/>
    <xf numFmtId="0" fontId="26" fillId="0" borderId="13" xfId="0" applyFont="1" applyBorder="1"/>
    <xf numFmtId="0" fontId="21" fillId="0" borderId="0" xfId="0" applyFont="1" applyAlignment="1"/>
    <xf numFmtId="49" fontId="24" fillId="0" borderId="0" xfId="0" applyNumberFormat="1" applyFont="1" applyAlignment="1">
      <alignment horizontal="left"/>
    </xf>
    <xf numFmtId="0" fontId="32" fillId="0" borderId="0" xfId="1" applyFont="1"/>
    <xf numFmtId="2" fontId="21" fillId="0" borderId="32" xfId="0" applyNumberFormat="1" applyFont="1" applyBorder="1" applyAlignment="1">
      <alignment horizontal="right"/>
    </xf>
    <xf numFmtId="49" fontId="21" fillId="0" borderId="11" xfId="0" applyNumberFormat="1" applyFont="1" applyBorder="1"/>
    <xf numFmtId="0" fontId="24" fillId="0" borderId="0" xfId="0" applyFont="1" applyBorder="1" applyAlignment="1"/>
    <xf numFmtId="4" fontId="13" fillId="0" borderId="1" xfId="0" applyNumberFormat="1" applyFont="1" applyFill="1" applyBorder="1" applyAlignment="1">
      <alignment horizontal="center" wrapText="1"/>
    </xf>
    <xf numFmtId="49" fontId="21" fillId="0" borderId="0" xfId="0" applyNumberFormat="1" applyFont="1" applyAlignment="1">
      <alignment horizontal="left"/>
    </xf>
    <xf numFmtId="0" fontId="25" fillId="0" borderId="1" xfId="0" applyFont="1" applyBorder="1" applyAlignment="1">
      <alignment horizontal="center" wrapText="1"/>
    </xf>
    <xf numFmtId="0" fontId="21" fillId="0" borderId="1" xfId="0" applyFont="1" applyBorder="1" applyAlignment="1">
      <alignment wrapText="1"/>
    </xf>
    <xf numFmtId="0" fontId="26" fillId="0" borderId="1" xfId="0" applyFont="1" applyBorder="1" applyAlignment="1">
      <alignment horizontal="center"/>
    </xf>
    <xf numFmtId="44" fontId="21" fillId="0" borderId="1" xfId="0" applyNumberFormat="1" applyFont="1" applyBorder="1"/>
    <xf numFmtId="0" fontId="23" fillId="0" borderId="0" xfId="0" applyFont="1" applyAlignment="1">
      <alignment horizontal="left" indent="6"/>
    </xf>
    <xf numFmtId="0" fontId="23" fillId="0" borderId="0" xfId="0" applyFont="1" applyAlignment="1">
      <alignment horizontal="left" indent="4"/>
    </xf>
    <xf numFmtId="0" fontId="26" fillId="0" borderId="3" xfId="0" applyFont="1" applyBorder="1" applyAlignment="1">
      <alignment vertical="top" wrapText="1"/>
    </xf>
    <xf numFmtId="0" fontId="22" fillId="0" borderId="11" xfId="0" applyFont="1" applyBorder="1" applyAlignment="1">
      <alignment horizontal="center"/>
    </xf>
    <xf numFmtId="0" fontId="22" fillId="0" borderId="11" xfId="0" applyFont="1" applyBorder="1" applyAlignment="1">
      <alignment horizontal="center" wrapText="1"/>
    </xf>
    <xf numFmtId="0" fontId="26" fillId="0" borderId="32" xfId="0" applyFont="1" applyBorder="1" applyAlignment="1">
      <alignment horizontal="center" vertical="center" wrapText="1"/>
    </xf>
    <xf numFmtId="0" fontId="26" fillId="0" borderId="11" xfId="0" applyFont="1" applyBorder="1" applyAlignment="1">
      <alignment horizontal="center" vertical="center" wrapText="1"/>
    </xf>
    <xf numFmtId="0" fontId="14" fillId="0" borderId="4" xfId="0" applyFont="1" applyBorder="1" applyAlignment="1">
      <alignment vertical="top" wrapText="1"/>
    </xf>
    <xf numFmtId="0" fontId="14" fillId="0" borderId="0" xfId="0" applyFont="1"/>
    <xf numFmtId="0" fontId="15" fillId="0" borderId="2" xfId="0" applyFont="1" applyBorder="1" applyAlignment="1">
      <alignment vertical="top" wrapText="1"/>
    </xf>
    <xf numFmtId="8" fontId="22" fillId="0" borderId="4" xfId="0" applyNumberFormat="1" applyFont="1" applyBorder="1" applyAlignment="1">
      <alignment horizontal="left"/>
    </xf>
    <xf numFmtId="49" fontId="22" fillId="0" borderId="1" xfId="0" applyNumberFormat="1" applyFont="1" applyBorder="1" applyAlignment="1">
      <alignment horizontal="left"/>
    </xf>
    <xf numFmtId="164" fontId="22" fillId="0" borderId="4" xfId="0" applyNumberFormat="1" applyFont="1" applyBorder="1" applyAlignment="1"/>
    <xf numFmtId="164" fontId="22" fillId="0" borderId="4" xfId="0" applyNumberFormat="1" applyFont="1" applyFill="1" applyBorder="1" applyAlignment="1"/>
    <xf numFmtId="164" fontId="22" fillId="0" borderId="1" xfId="0" applyNumberFormat="1" applyFont="1" applyBorder="1" applyAlignment="1"/>
    <xf numFmtId="164" fontId="21" fillId="0" borderId="11" xfId="0" applyNumberFormat="1" applyFont="1" applyBorder="1" applyAlignment="1">
      <alignment horizontal="right"/>
    </xf>
    <xf numFmtId="164" fontId="21" fillId="2" borderId="11" xfId="2" applyNumberFormat="1" applyFont="1" applyFill="1" applyBorder="1"/>
    <xf numFmtId="164" fontId="6" fillId="0" borderId="1" xfId="0" applyNumberFormat="1" applyFont="1" applyBorder="1" applyAlignment="1">
      <alignment horizontal="right" wrapText="1"/>
    </xf>
    <xf numFmtId="164" fontId="6" fillId="0" borderId="4" xfId="0" applyNumberFormat="1" applyFont="1" applyBorder="1" applyAlignment="1">
      <alignment horizontal="right" wrapText="1"/>
    </xf>
    <xf numFmtId="164" fontId="6" fillId="2" borderId="4" xfId="0" applyNumberFormat="1" applyFont="1" applyFill="1" applyBorder="1" applyAlignment="1">
      <alignment horizontal="right" wrapText="1"/>
    </xf>
    <xf numFmtId="44" fontId="21" fillId="0" borderId="4" xfId="0" applyNumberFormat="1" applyFont="1" applyBorder="1" applyAlignment="1">
      <alignment vertical="top" wrapText="1"/>
    </xf>
    <xf numFmtId="0" fontId="21" fillId="0" borderId="4" xfId="0" applyFont="1" applyBorder="1" applyAlignment="1">
      <alignment vertical="top" wrapText="1"/>
    </xf>
    <xf numFmtId="44" fontId="21" fillId="0" borderId="4" xfId="0" applyNumberFormat="1" applyFont="1" applyBorder="1" applyAlignment="1">
      <alignment horizontal="right" vertical="top" wrapText="1"/>
    </xf>
    <xf numFmtId="0" fontId="26" fillId="0" borderId="1" xfId="0" applyFont="1" applyBorder="1" applyAlignment="1">
      <alignment vertical="top" wrapText="1"/>
    </xf>
    <xf numFmtId="0" fontId="26" fillId="0" borderId="2" xfId="0" applyFont="1" applyBorder="1" applyAlignment="1">
      <alignment vertical="top" wrapText="1"/>
    </xf>
    <xf numFmtId="0" fontId="21" fillId="0" borderId="3" xfId="0" applyFont="1" applyBorder="1" applyAlignment="1">
      <alignment horizontal="left" vertical="top" wrapText="1" indent="1"/>
    </xf>
    <xf numFmtId="164" fontId="14" fillId="0" borderId="4" xfId="0" applyNumberFormat="1" applyFont="1" applyBorder="1" applyAlignment="1">
      <alignment vertical="top" wrapText="1"/>
    </xf>
    <xf numFmtId="164" fontId="14" fillId="2" borderId="4" xfId="0" applyNumberFormat="1" applyFont="1" applyFill="1" applyBorder="1" applyAlignment="1">
      <alignment vertical="top" wrapText="1"/>
    </xf>
    <xf numFmtId="0" fontId="15" fillId="0" borderId="5" xfId="0" applyFont="1" applyBorder="1" applyAlignment="1">
      <alignment wrapText="1"/>
    </xf>
    <xf numFmtId="0" fontId="15" fillId="0" borderId="0" xfId="0" applyFont="1"/>
    <xf numFmtId="0" fontId="0" fillId="0" borderId="0" xfId="0"/>
    <xf numFmtId="0" fontId="21" fillId="0" borderId="0" xfId="0" applyFont="1"/>
    <xf numFmtId="0" fontId="21" fillId="0" borderId="11" xfId="0" applyFont="1" applyBorder="1"/>
    <xf numFmtId="0" fontId="22" fillId="0" borderId="32" xfId="0" applyFont="1" applyBorder="1" applyAlignment="1">
      <alignment horizontal="center"/>
    </xf>
    <xf numFmtId="0" fontId="26" fillId="0" borderId="11" xfId="1" applyFont="1" applyBorder="1" applyAlignment="1">
      <alignment horizontal="center" vertical="center" wrapText="1"/>
    </xf>
    <xf numFmtId="2" fontId="21" fillId="0" borderId="37" xfId="0" applyNumberFormat="1" applyFont="1" applyBorder="1" applyAlignment="1">
      <alignment horizontal="right"/>
    </xf>
    <xf numFmtId="0" fontId="22" fillId="0" borderId="0" xfId="0" applyFont="1" applyAlignment="1">
      <alignment wrapText="1"/>
    </xf>
    <xf numFmtId="0" fontId="7" fillId="0" borderId="3" xfId="0" applyFont="1" applyBorder="1" applyAlignment="1">
      <alignment vertical="top" wrapText="1"/>
    </xf>
    <xf numFmtId="44" fontId="21" fillId="0" borderId="5" xfId="0" applyNumberFormat="1" applyFont="1" applyBorder="1" applyAlignment="1">
      <alignment vertical="top" wrapText="1"/>
    </xf>
    <xf numFmtId="44" fontId="21" fillId="0" borderId="8" xfId="0" applyNumberFormat="1" applyFont="1" applyBorder="1" applyAlignment="1">
      <alignment vertical="top" wrapText="1"/>
    </xf>
    <xf numFmtId="44" fontId="21" fillId="0" borderId="3" xfId="0" applyNumberFormat="1" applyFont="1" applyBorder="1" applyAlignment="1">
      <alignment vertical="top" wrapText="1"/>
    </xf>
    <xf numFmtId="2" fontId="21" fillId="0" borderId="1" xfId="0" applyNumberFormat="1" applyFont="1" applyBorder="1"/>
    <xf numFmtId="4" fontId="21" fillId="0" borderId="4" xfId="0" applyNumberFormat="1" applyFont="1" applyFill="1" applyBorder="1" applyAlignment="1">
      <alignment vertical="top" wrapText="1"/>
    </xf>
    <xf numFmtId="44" fontId="21" fillId="0" borderId="4" xfId="0" applyNumberFormat="1" applyFont="1" applyFill="1" applyBorder="1" applyAlignment="1">
      <alignment vertical="top" wrapText="1"/>
    </xf>
    <xf numFmtId="44" fontId="21" fillId="0" borderId="0" xfId="0" applyNumberFormat="1" applyFont="1"/>
    <xf numFmtId="2" fontId="21" fillId="0" borderId="0" xfId="0" applyNumberFormat="1" applyFont="1"/>
    <xf numFmtId="0" fontId="21" fillId="0" borderId="11" xfId="0" applyFont="1" applyBorder="1" applyAlignment="1">
      <alignment horizontal="center"/>
    </xf>
    <xf numFmtId="0" fontId="19" fillId="0" borderId="0" xfId="0" applyFont="1" applyAlignment="1">
      <alignment wrapText="1"/>
    </xf>
    <xf numFmtId="44" fontId="21" fillId="5" borderId="0" xfId="0" applyNumberFormat="1" applyFont="1" applyFill="1"/>
    <xf numFmtId="0" fontId="21" fillId="0" borderId="0" xfId="0" applyFont="1" applyAlignment="1">
      <alignment wrapText="1"/>
    </xf>
    <xf numFmtId="0" fontId="22" fillId="0" borderId="0" xfId="0" applyFont="1" applyAlignment="1">
      <alignment wrapText="1"/>
    </xf>
    <xf numFmtId="49" fontId="24" fillId="0" borderId="0" xfId="0" applyNumberFormat="1" applyFont="1" applyAlignment="1">
      <alignment horizontal="left"/>
    </xf>
    <xf numFmtId="0" fontId="21" fillId="0" borderId="8" xfId="0" applyFont="1" applyBorder="1" applyAlignment="1">
      <alignment vertical="top" wrapText="1"/>
    </xf>
    <xf numFmtId="0" fontId="21" fillId="0" borderId="3" xfId="0" applyFont="1" applyBorder="1" applyAlignment="1">
      <alignment vertical="top" wrapText="1"/>
    </xf>
    <xf numFmtId="164" fontId="22" fillId="0" borderId="0" xfId="0" applyNumberFormat="1" applyFont="1" applyBorder="1" applyAlignment="1"/>
    <xf numFmtId="0" fontId="22" fillId="0" borderId="0" xfId="0" applyFont="1" applyBorder="1" applyAlignment="1">
      <alignment wrapText="1"/>
    </xf>
    <xf numFmtId="49" fontId="22" fillId="0" borderId="0" xfId="0" applyNumberFormat="1" applyFont="1" applyBorder="1" applyAlignment="1">
      <alignment horizontal="left"/>
    </xf>
    <xf numFmtId="164" fontId="22" fillId="0" borderId="0" xfId="0" applyNumberFormat="1" applyFont="1" applyFill="1" applyBorder="1" applyAlignment="1"/>
    <xf numFmtId="0" fontId="21" fillId="0" borderId="0" xfId="0" applyFont="1" applyBorder="1" applyAlignment="1">
      <alignment horizontal="center"/>
    </xf>
    <xf numFmtId="8" fontId="22" fillId="0" borderId="0" xfId="0" applyNumberFormat="1" applyFont="1" applyBorder="1" applyAlignment="1">
      <alignment horizontal="right"/>
    </xf>
    <xf numFmtId="0" fontId="22" fillId="0" borderId="1" xfId="1" applyFont="1" applyBorder="1" applyAlignment="1">
      <alignment horizontal="center" vertical="top" wrapText="1"/>
    </xf>
    <xf numFmtId="0" fontId="21" fillId="0" borderId="0" xfId="1" applyFont="1" applyAlignment="1">
      <alignment horizontal="left"/>
    </xf>
    <xf numFmtId="0" fontId="9" fillId="0" borderId="0" xfId="0" applyFont="1"/>
    <xf numFmtId="0" fontId="6" fillId="0" borderId="0" xfId="0" applyFont="1" applyFill="1"/>
    <xf numFmtId="0" fontId="6" fillId="0" borderId="0" xfId="0" applyFont="1" applyAlignment="1">
      <alignment horizontal="left" indent="4"/>
    </xf>
    <xf numFmtId="0" fontId="7" fillId="0" borderId="0" xfId="0" applyFont="1" applyAlignment="1">
      <alignment horizontal="left" indent="2"/>
    </xf>
    <xf numFmtId="0" fontId="7" fillId="0" borderId="0" xfId="0" applyFont="1"/>
    <xf numFmtId="3" fontId="7" fillId="0" borderId="4" xfId="0" applyNumberFormat="1" applyFont="1" applyBorder="1" applyAlignment="1">
      <alignment vertical="top" wrapText="1"/>
    </xf>
    <xf numFmtId="4" fontId="7" fillId="0" borderId="4" xfId="0" applyNumberFormat="1" applyFont="1" applyBorder="1" applyAlignment="1">
      <alignment vertical="top" wrapText="1"/>
    </xf>
    <xf numFmtId="0" fontId="21" fillId="0" borderId="0" xfId="1" applyFont="1"/>
    <xf numFmtId="0" fontId="22" fillId="5" borderId="0" xfId="0" applyFont="1" applyFill="1" applyAlignment="1">
      <alignment wrapText="1"/>
    </xf>
    <xf numFmtId="0" fontId="9" fillId="5" borderId="0" xfId="0" applyFont="1" applyFill="1"/>
    <xf numFmtId="4" fontId="22" fillId="0" borderId="0" xfId="0" applyNumberFormat="1" applyFont="1" applyAlignment="1">
      <alignment wrapText="1"/>
    </xf>
    <xf numFmtId="2" fontId="22" fillId="0" borderId="0" xfId="0" applyNumberFormat="1" applyFont="1" applyAlignment="1">
      <alignment wrapText="1"/>
    </xf>
    <xf numFmtId="8" fontId="22" fillId="0" borderId="0" xfId="0" applyNumberFormat="1" applyFont="1" applyAlignment="1">
      <alignment wrapText="1"/>
    </xf>
    <xf numFmtId="4" fontId="25" fillId="0" borderId="0" xfId="0" applyNumberFormat="1" applyFont="1" applyAlignment="1">
      <alignment wrapText="1"/>
    </xf>
    <xf numFmtId="43" fontId="22" fillId="5" borderId="0" xfId="0" applyNumberFormat="1" applyFont="1" applyFill="1" applyAlignment="1">
      <alignment wrapText="1"/>
    </xf>
    <xf numFmtId="3" fontId="22" fillId="0" borderId="0" xfId="0" applyNumberFormat="1" applyFont="1" applyAlignment="1">
      <alignment wrapText="1"/>
    </xf>
    <xf numFmtId="0" fontId="26" fillId="0" borderId="11" xfId="0" applyFont="1" applyBorder="1" applyAlignment="1">
      <alignment wrapText="1"/>
    </xf>
    <xf numFmtId="0" fontId="26" fillId="0" borderId="11" xfId="0" applyFont="1" applyBorder="1" applyAlignment="1">
      <alignment horizontal="center" wrapText="1"/>
    </xf>
    <xf numFmtId="49" fontId="21" fillId="0" borderId="32" xfId="0" applyNumberFormat="1" applyFont="1" applyBorder="1" applyAlignment="1">
      <alignment horizontal="center"/>
    </xf>
    <xf numFmtId="49" fontId="21" fillId="0" borderId="32" xfId="0" applyNumberFormat="1" applyFont="1" applyBorder="1"/>
    <xf numFmtId="0" fontId="21" fillId="0" borderId="32" xfId="0" applyFont="1" applyBorder="1" applyAlignment="1">
      <alignment horizontal="center"/>
    </xf>
    <xf numFmtId="2" fontId="21" fillId="2" borderId="1" xfId="0" applyNumberFormat="1" applyFont="1" applyFill="1" applyBorder="1" applyAlignment="1">
      <alignment horizontal="right"/>
    </xf>
    <xf numFmtId="0" fontId="21" fillId="0" borderId="11" xfId="0" applyFont="1" applyBorder="1" applyAlignment="1">
      <alignment horizontal="center" vertical="center" wrapText="1"/>
    </xf>
    <xf numFmtId="164" fontId="21" fillId="0" borderId="11" xfId="0" applyNumberFormat="1" applyFont="1" applyBorder="1" applyAlignment="1">
      <alignment wrapText="1"/>
    </xf>
    <xf numFmtId="164" fontId="21" fillId="0" borderId="11" xfId="0" applyNumberFormat="1" applyFont="1" applyFill="1" applyBorder="1" applyAlignment="1">
      <alignment horizontal="right"/>
    </xf>
    <xf numFmtId="0" fontId="26" fillId="0" borderId="6" xfId="0" applyFont="1" applyBorder="1"/>
    <xf numFmtId="0" fontId="22" fillId="0" borderId="2" xfId="0" applyFont="1" applyFill="1" applyBorder="1" applyAlignment="1">
      <alignment horizontal="center"/>
    </xf>
    <xf numFmtId="0" fontId="22" fillId="0" borderId="4" xfId="1" applyFont="1" applyBorder="1" applyAlignment="1">
      <alignment horizontal="center" vertical="top" wrapText="1"/>
    </xf>
    <xf numFmtId="49" fontId="22" fillId="0" borderId="4" xfId="0" applyNumberFormat="1" applyFont="1" applyBorder="1" applyAlignment="1">
      <alignment horizontal="center"/>
    </xf>
    <xf numFmtId="164" fontId="22" fillId="4" borderId="4" xfId="0" applyNumberFormat="1" applyFont="1" applyFill="1" applyBorder="1" applyAlignment="1"/>
    <xf numFmtId="49" fontId="22" fillId="0" borderId="2" xfId="0" applyNumberFormat="1" applyFont="1" applyBorder="1" applyAlignment="1">
      <alignment horizontal="center"/>
    </xf>
    <xf numFmtId="164" fontId="22" fillId="4" borderId="1" xfId="0" applyNumberFormat="1" applyFont="1" applyFill="1" applyBorder="1" applyAlignment="1"/>
    <xf numFmtId="49" fontId="22" fillId="0" borderId="1" xfId="0" applyNumberFormat="1" applyFont="1" applyBorder="1" applyAlignment="1">
      <alignment horizontal="right"/>
    </xf>
    <xf numFmtId="49" fontId="22" fillId="0" borderId="0" xfId="0" applyNumberFormat="1" applyFont="1" applyBorder="1" applyAlignment="1">
      <alignment horizontal="right"/>
    </xf>
    <xf numFmtId="0" fontId="7" fillId="0" borderId="16" xfId="0" applyFont="1" applyBorder="1" applyAlignment="1">
      <alignment horizontal="left"/>
    </xf>
    <xf numFmtId="0" fontId="7" fillId="0" borderId="17" xfId="0" applyFont="1" applyBorder="1"/>
    <xf numFmtId="49" fontId="7" fillId="0" borderId="17" xfId="0" applyNumberFormat="1" applyFont="1" applyBorder="1" applyAlignment="1">
      <alignment horizontal="center" vertical="top" wrapText="1"/>
    </xf>
    <xf numFmtId="49" fontId="7" fillId="0" borderId="9" xfId="0" applyNumberFormat="1" applyFont="1" applyBorder="1" applyAlignment="1">
      <alignment horizontal="center" wrapText="1"/>
    </xf>
    <xf numFmtId="49" fontId="7" fillId="0" borderId="17" xfId="0" applyNumberFormat="1" applyFont="1" applyBorder="1" applyAlignment="1">
      <alignment horizontal="center" wrapText="1"/>
    </xf>
    <xf numFmtId="164" fontId="7" fillId="0" borderId="17" xfId="0" applyNumberFormat="1" applyFont="1" applyBorder="1" applyAlignment="1">
      <alignment horizontal="right" wrapText="1"/>
    </xf>
    <xf numFmtId="2" fontId="7" fillId="0" borderId="17" xfId="0" applyNumberFormat="1" applyFont="1" applyBorder="1" applyAlignment="1">
      <alignment horizontal="right" wrapText="1"/>
    </xf>
    <xf numFmtId="164" fontId="7" fillId="0" borderId="19" xfId="0" applyNumberFormat="1" applyFont="1" applyFill="1" applyBorder="1" applyAlignment="1">
      <alignment horizontal="right" wrapText="1"/>
    </xf>
    <xf numFmtId="164" fontId="7" fillId="3" borderId="20" xfId="0" applyNumberFormat="1" applyFont="1" applyFill="1" applyBorder="1" applyAlignment="1">
      <alignment horizontal="right" wrapText="1"/>
    </xf>
    <xf numFmtId="0" fontId="7" fillId="0" borderId="0" xfId="0" applyFont="1" applyBorder="1" applyAlignment="1">
      <alignment horizontal="left"/>
    </xf>
    <xf numFmtId="0" fontId="7" fillId="0" borderId="0" xfId="0" applyFont="1" applyBorder="1"/>
    <xf numFmtId="49" fontId="7" fillId="0" borderId="0" xfId="0" applyNumberFormat="1" applyFont="1" applyBorder="1" applyAlignment="1">
      <alignment horizontal="center" vertical="top" wrapText="1"/>
    </xf>
    <xf numFmtId="49" fontId="7" fillId="0" borderId="0" xfId="0" applyNumberFormat="1" applyFont="1" applyBorder="1" applyAlignment="1">
      <alignment horizontal="center" wrapText="1"/>
    </xf>
    <xf numFmtId="4" fontId="7" fillId="0" borderId="0" xfId="0" applyNumberFormat="1" applyFont="1" applyBorder="1" applyAlignment="1">
      <alignment horizontal="center" wrapText="1"/>
    </xf>
    <xf numFmtId="49" fontId="7" fillId="0" borderId="0" xfId="0" applyNumberFormat="1" applyFont="1" applyBorder="1" applyAlignment="1">
      <alignment horizontal="right" wrapText="1"/>
    </xf>
    <xf numFmtId="4" fontId="7" fillId="0" borderId="0" xfId="0" applyNumberFormat="1" applyFont="1" applyFill="1" applyBorder="1" applyAlignment="1">
      <alignment horizontal="right" wrapText="1"/>
    </xf>
    <xf numFmtId="0" fontId="7" fillId="0" borderId="9" xfId="0" applyFont="1" applyBorder="1"/>
    <xf numFmtId="0" fontId="7" fillId="0" borderId="9" xfId="0" applyFont="1" applyBorder="1" applyAlignment="1">
      <alignment horizontal="center"/>
    </xf>
    <xf numFmtId="0" fontId="7" fillId="0" borderId="0" xfId="0" applyFont="1" applyAlignment="1">
      <alignment horizontal="center"/>
    </xf>
    <xf numFmtId="4" fontId="7" fillId="0" borderId="0" xfId="0" applyNumberFormat="1" applyFont="1" applyAlignment="1">
      <alignment horizontal="center" wrapText="1"/>
    </xf>
    <xf numFmtId="0" fontId="7" fillId="0" borderId="0" xfId="0" applyFont="1" applyAlignment="1">
      <alignment horizontal="right" wrapText="1"/>
    </xf>
    <xf numFmtId="4" fontId="7" fillId="0" borderId="0" xfId="0" applyNumberFormat="1" applyFont="1" applyFill="1" applyAlignment="1">
      <alignment horizontal="right" wrapText="1"/>
    </xf>
    <xf numFmtId="0" fontId="7" fillId="0" borderId="21" xfId="0" applyFont="1" applyBorder="1" applyAlignment="1">
      <alignment horizontal="left"/>
    </xf>
    <xf numFmtId="49" fontId="7" fillId="0" borderId="21" xfId="0" applyNumberFormat="1" applyFont="1" applyBorder="1" applyAlignment="1">
      <alignment horizontal="center" vertical="top" wrapText="1"/>
    </xf>
    <xf numFmtId="49" fontId="7" fillId="0" borderId="23" xfId="0" applyNumberFormat="1" applyFont="1" applyBorder="1" applyAlignment="1">
      <alignment horizontal="center" vertical="top" wrapText="1"/>
    </xf>
    <xf numFmtId="0" fontId="7" fillId="0" borderId="22" xfId="0" applyFont="1" applyBorder="1" applyAlignment="1">
      <alignment horizontal="center" vertical="top" wrapText="1"/>
    </xf>
    <xf numFmtId="164" fontId="7" fillId="0" borderId="22" xfId="0" applyNumberFormat="1" applyFont="1" applyBorder="1" applyAlignment="1">
      <alignment horizontal="right" wrapText="1"/>
    </xf>
    <xf numFmtId="2" fontId="7" fillId="0" borderId="18" xfId="0" applyNumberFormat="1" applyFont="1" applyBorder="1" applyAlignment="1">
      <alignment horizontal="right" wrapText="1"/>
    </xf>
    <xf numFmtId="0" fontId="7" fillId="0" borderId="0" xfId="0" applyFont="1" applyBorder="1" applyAlignment="1">
      <alignment horizontal="center" vertical="top" wrapText="1"/>
    </xf>
    <xf numFmtId="0" fontId="7" fillId="0" borderId="0" xfId="0" applyFont="1" applyBorder="1" applyAlignment="1">
      <alignment horizontal="right" wrapText="1"/>
    </xf>
    <xf numFmtId="0" fontId="7" fillId="0" borderId="24" xfId="0" applyFont="1" applyBorder="1" applyAlignment="1">
      <alignment horizontal="left"/>
    </xf>
    <xf numFmtId="0" fontId="7" fillId="0" borderId="31" xfId="0" applyFont="1" applyBorder="1"/>
    <xf numFmtId="0" fontId="7" fillId="0" borderId="30" xfId="0" applyFont="1" applyBorder="1" applyAlignment="1">
      <alignment horizontal="center" vertical="top" wrapText="1"/>
    </xf>
    <xf numFmtId="0" fontId="7" fillId="0" borderId="18" xfId="0" applyFont="1" applyBorder="1" applyAlignment="1">
      <alignment horizontal="center" vertical="top" wrapText="1"/>
    </xf>
    <xf numFmtId="164" fontId="7" fillId="0" borderId="18" xfId="0" applyNumberFormat="1" applyFont="1" applyBorder="1" applyAlignment="1">
      <alignment horizontal="right" wrapText="1"/>
    </xf>
    <xf numFmtId="4" fontId="7" fillId="0" borderId="0" xfId="0" applyNumberFormat="1" applyFont="1" applyBorder="1" applyAlignment="1">
      <alignment horizontal="right" wrapText="1"/>
    </xf>
    <xf numFmtId="164" fontId="7" fillId="0" borderId="0" xfId="0" applyNumberFormat="1" applyFont="1" applyFill="1" applyBorder="1" applyAlignment="1">
      <alignment horizontal="right" wrapText="1"/>
    </xf>
    <xf numFmtId="49" fontId="7" fillId="0" borderId="26" xfId="0" applyNumberFormat="1" applyFont="1" applyBorder="1" applyAlignment="1">
      <alignment horizontal="center" vertical="top" wrapText="1"/>
    </xf>
    <xf numFmtId="0" fontId="7" fillId="0" borderId="25" xfId="0" applyFont="1" applyBorder="1" applyAlignment="1">
      <alignment horizontal="center" vertical="top" wrapText="1"/>
    </xf>
    <xf numFmtId="164" fontId="7" fillId="0" borderId="25" xfId="0" applyNumberFormat="1" applyFont="1" applyBorder="1" applyAlignment="1">
      <alignment horizontal="right" wrapText="1"/>
    </xf>
    <xf numFmtId="2" fontId="7" fillId="0" borderId="25" xfId="0" applyNumberFormat="1" applyFont="1" applyBorder="1" applyAlignment="1">
      <alignment horizontal="right" wrapText="1"/>
    </xf>
    <xf numFmtId="4" fontId="7" fillId="0" borderId="0" xfId="0" applyNumberFormat="1" applyFont="1" applyAlignment="1">
      <alignment wrapText="1"/>
    </xf>
    <xf numFmtId="0" fontId="9" fillId="0" borderId="0" xfId="0" applyFont="1" applyAlignment="1">
      <alignment wrapText="1"/>
    </xf>
    <xf numFmtId="0" fontId="26" fillId="0" borderId="35" xfId="0" applyFont="1" applyBorder="1" applyAlignment="1">
      <alignment horizontal="center" vertical="center" wrapText="1"/>
    </xf>
    <xf numFmtId="0" fontId="26" fillId="0" borderId="36" xfId="0" applyFont="1" applyBorder="1" applyAlignment="1">
      <alignment horizontal="center" vertical="center" wrapText="1"/>
    </xf>
    <xf numFmtId="0" fontId="21" fillId="0" borderId="11" xfId="0" applyFont="1" applyBorder="1" applyAlignment="1">
      <alignment wrapText="1"/>
    </xf>
    <xf numFmtId="0" fontId="21" fillId="0" borderId="11" xfId="0" applyFont="1" applyBorder="1" applyAlignment="1">
      <alignment horizontal="center" wrapText="1"/>
    </xf>
    <xf numFmtId="164" fontId="21" fillId="0" borderId="11" xfId="0" applyNumberFormat="1" applyFont="1" applyBorder="1" applyAlignment="1">
      <alignment horizontal="right" wrapText="1"/>
    </xf>
    <xf numFmtId="0" fontId="9" fillId="0" borderId="0" xfId="0" applyFont="1" applyFill="1"/>
    <xf numFmtId="0" fontId="35" fillId="0" borderId="0" xfId="0" applyFont="1" applyAlignment="1">
      <alignment horizontal="left" wrapText="1"/>
    </xf>
    <xf numFmtId="0" fontId="36" fillId="0" borderId="0" xfId="0" applyFont="1"/>
    <xf numFmtId="0" fontId="36" fillId="0" borderId="0" xfId="0" applyFont="1" applyAlignment="1">
      <alignment wrapText="1"/>
    </xf>
    <xf numFmtId="0" fontId="37" fillId="0" borderId="0" xfId="0" applyFont="1"/>
    <xf numFmtId="0" fontId="21" fillId="0" borderId="0" xfId="0" applyFont="1" applyAlignment="1">
      <alignment wrapText="1"/>
    </xf>
    <xf numFmtId="0" fontId="22" fillId="0" borderId="0" xfId="0" applyFont="1" applyAlignment="1">
      <alignment horizontal="justify" wrapText="1"/>
    </xf>
    <xf numFmtId="0" fontId="22" fillId="0" borderId="0" xfId="0" applyFont="1" applyAlignment="1">
      <alignment wrapText="1"/>
    </xf>
    <xf numFmtId="0" fontId="2" fillId="0" borderId="0" xfId="0" applyFont="1" applyAlignment="1">
      <alignment horizontal="center"/>
    </xf>
    <xf numFmtId="0" fontId="0" fillId="0" borderId="0" xfId="0" applyAlignment="1"/>
    <xf numFmtId="0" fontId="3" fillId="0" borderId="0" xfId="0" applyFont="1" applyAlignment="1">
      <alignment horizontal="center"/>
    </xf>
    <xf numFmtId="0" fontId="26" fillId="0" borderId="33" xfId="0" applyFont="1" applyBorder="1" applyAlignment="1">
      <alignment horizontal="center"/>
    </xf>
    <xf numFmtId="0" fontId="26" fillId="0" borderId="34" xfId="0" applyFont="1" applyBorder="1" applyAlignment="1">
      <alignment horizontal="center"/>
    </xf>
    <xf numFmtId="0" fontId="21" fillId="0" borderId="0" xfId="0" applyFont="1" applyAlignment="1">
      <alignment horizontal="left" vertical="top" wrapText="1"/>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22" fillId="0" borderId="10" xfId="0" applyFont="1" applyBorder="1" applyAlignment="1">
      <alignment horizontal="center"/>
    </xf>
    <xf numFmtId="0" fontId="22" fillId="0" borderId="0" xfId="0" applyFont="1" applyBorder="1" applyAlignment="1">
      <alignment horizontal="center"/>
    </xf>
    <xf numFmtId="49" fontId="24" fillId="0" borderId="0" xfId="0" applyNumberFormat="1" applyFont="1" applyAlignment="1">
      <alignment horizontal="left"/>
    </xf>
    <xf numFmtId="0" fontId="28" fillId="0" borderId="0" xfId="0" applyFont="1" applyAlignment="1">
      <alignment horizontal="left"/>
    </xf>
    <xf numFmtId="49" fontId="10" fillId="0" borderId="5" xfId="0" applyNumberFormat="1" applyFont="1" applyBorder="1" applyAlignment="1">
      <alignment horizontal="center" vertical="center"/>
    </xf>
    <xf numFmtId="49" fontId="10" fillId="0" borderId="8" xfId="0" applyNumberFormat="1" applyFont="1" applyBorder="1" applyAlignment="1">
      <alignment horizontal="center" vertical="center"/>
    </xf>
    <xf numFmtId="49" fontId="10" fillId="0" borderId="3" xfId="0" applyNumberFormat="1" applyFont="1" applyBorder="1" applyAlignment="1">
      <alignment horizontal="center" vertical="center"/>
    </xf>
    <xf numFmtId="0" fontId="21" fillId="0" borderId="5" xfId="0" applyFont="1" applyBorder="1" applyAlignment="1">
      <alignment vertical="top" wrapText="1"/>
    </xf>
    <xf numFmtId="0" fontId="21" fillId="0" borderId="8" xfId="0" applyFont="1" applyBorder="1" applyAlignment="1">
      <alignment vertical="top" wrapText="1"/>
    </xf>
    <xf numFmtId="0" fontId="21" fillId="0" borderId="3" xfId="0" applyFont="1" applyBorder="1" applyAlignment="1">
      <alignment vertical="top" wrapText="1"/>
    </xf>
    <xf numFmtId="0" fontId="15" fillId="0" borderId="1" xfId="0" applyFont="1" applyBorder="1" applyAlignment="1">
      <alignment horizontal="center" vertical="center"/>
    </xf>
  </cellXfs>
  <cellStyles count="8">
    <cellStyle name="Comma 2" xfId="6" xr:uid="{00000000-0005-0000-0000-000000000000}"/>
    <cellStyle name="Currency" xfId="2" builtinId="4"/>
    <cellStyle name="Currency 2" xfId="7" xr:uid="{00000000-0005-0000-0000-000002000000}"/>
    <cellStyle name="Currency 3" xfId="5" xr:uid="{00000000-0005-0000-0000-000003000000}"/>
    <cellStyle name="Hyperlink" xfId="3" builtinId="8"/>
    <cellStyle name="Normal" xfId="0" builtinId="0"/>
    <cellStyle name="Normal 2" xfId="1" xr:uid="{00000000-0005-0000-0000-000006000000}"/>
    <cellStyle name="Normal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70"/>
  <sheetViews>
    <sheetView tabSelected="1" topLeftCell="A52" zoomScaleNormal="100" workbookViewId="0">
      <selection activeCell="A54" sqref="A54"/>
    </sheetView>
  </sheetViews>
  <sheetFormatPr defaultRowHeight="12.75" x14ac:dyDescent="0.2"/>
  <cols>
    <col min="1" max="1" width="71.42578125" customWidth="1"/>
    <col min="2" max="2" width="30.28515625" customWidth="1"/>
  </cols>
  <sheetData>
    <row r="1" spans="1:4" ht="18.75" x14ac:dyDescent="0.3">
      <c r="A1" s="258" t="s">
        <v>77</v>
      </c>
      <c r="B1" s="259"/>
    </row>
    <row r="2" spans="1:4" ht="15" x14ac:dyDescent="0.25">
      <c r="A2" s="260" t="s">
        <v>223</v>
      </c>
      <c r="B2" s="259"/>
    </row>
    <row r="3" spans="1:4" ht="15" x14ac:dyDescent="0.25">
      <c r="A3" s="1"/>
    </row>
    <row r="4" spans="1:4" ht="15" x14ac:dyDescent="0.25">
      <c r="A4" s="1" t="s">
        <v>224</v>
      </c>
    </row>
    <row r="5" spans="1:4" ht="15" x14ac:dyDescent="0.25">
      <c r="A5" s="1" t="s">
        <v>225</v>
      </c>
    </row>
    <row r="6" spans="1:4" ht="15" x14ac:dyDescent="0.25">
      <c r="A6" s="1"/>
      <c r="B6" s="168"/>
    </row>
    <row r="7" spans="1:4" ht="15" x14ac:dyDescent="0.25">
      <c r="A7" s="2" t="s">
        <v>0</v>
      </c>
      <c r="B7" s="168"/>
    </row>
    <row r="8" spans="1:4" x14ac:dyDescent="0.2">
      <c r="A8" s="169" t="s">
        <v>126</v>
      </c>
      <c r="B8" s="81">
        <f>'Lines 1 &amp; 2 '!H8</f>
        <v>1430</v>
      </c>
    </row>
    <row r="9" spans="1:4" s="45" customFormat="1" x14ac:dyDescent="0.2">
      <c r="A9" s="170" t="s">
        <v>212</v>
      </c>
      <c r="B9" s="82">
        <f>'Lines 1 &amp; 2 '!H12</f>
        <v>28.6</v>
      </c>
      <c r="D9" s="96"/>
    </row>
    <row r="10" spans="1:4" x14ac:dyDescent="0.2">
      <c r="A10" s="170"/>
      <c r="B10" s="84"/>
    </row>
    <row r="11" spans="1:4" s="45" customFormat="1" x14ac:dyDescent="0.2">
      <c r="A11" s="169" t="s">
        <v>125</v>
      </c>
      <c r="B11" s="83">
        <f>'Lines 1 &amp; 2 '!H16</f>
        <v>471</v>
      </c>
    </row>
    <row r="12" spans="1:4" s="45" customFormat="1" x14ac:dyDescent="0.2">
      <c r="A12" s="170" t="s">
        <v>213</v>
      </c>
      <c r="B12" s="82">
        <f>'Lines 1 &amp; 2 '!H20</f>
        <v>48.55</v>
      </c>
    </row>
    <row r="13" spans="1:4" s="45" customFormat="1" x14ac:dyDescent="0.2">
      <c r="A13" s="170" t="s">
        <v>214</v>
      </c>
      <c r="B13" s="82">
        <f>'Lines 1 &amp; 2 '!H24</f>
        <v>23.55</v>
      </c>
    </row>
    <row r="14" spans="1:4" s="45" customFormat="1" x14ac:dyDescent="0.2">
      <c r="A14" s="170" t="s">
        <v>146</v>
      </c>
      <c r="B14" s="82">
        <f>'Lines 1 &amp; 2 '!H28</f>
        <v>0</v>
      </c>
    </row>
    <row r="15" spans="1:4" s="45" customFormat="1" x14ac:dyDescent="0.2">
      <c r="A15" s="170"/>
      <c r="B15" s="83"/>
    </row>
    <row r="16" spans="1:4" s="45" customFormat="1" x14ac:dyDescent="0.2">
      <c r="A16" s="3" t="s">
        <v>147</v>
      </c>
      <c r="B16" s="85">
        <f>'Lines 3 &amp; 4'!K8</f>
        <v>975</v>
      </c>
    </row>
    <row r="17" spans="1:2" s="45" customFormat="1" x14ac:dyDescent="0.2">
      <c r="A17" s="170" t="s">
        <v>148</v>
      </c>
      <c r="B17" s="82">
        <f>'Lines 3 &amp; 4'!K9</f>
        <v>0</v>
      </c>
    </row>
    <row r="18" spans="1:2" s="45" customFormat="1" x14ac:dyDescent="0.2">
      <c r="A18" s="170"/>
      <c r="B18" s="83"/>
    </row>
    <row r="19" spans="1:2" x14ac:dyDescent="0.2">
      <c r="A19" s="3" t="s">
        <v>149</v>
      </c>
      <c r="B19" s="85">
        <f>'Lines 3 &amp; 4'!K10</f>
        <v>585</v>
      </c>
    </row>
    <row r="20" spans="1:2" s="45" customFormat="1" x14ac:dyDescent="0.2">
      <c r="A20" s="170" t="s">
        <v>150</v>
      </c>
      <c r="B20" s="82">
        <f>'Lines 3 &amp; 4'!K11</f>
        <v>39</v>
      </c>
    </row>
    <row r="21" spans="1:2" x14ac:dyDescent="0.2">
      <c r="A21" s="170" t="s">
        <v>151</v>
      </c>
      <c r="B21" s="82">
        <f>'Lines 3 &amp; 4'!K12</f>
        <v>0</v>
      </c>
    </row>
    <row r="22" spans="1:2" s="45" customFormat="1" x14ac:dyDescent="0.2">
      <c r="A22" s="170" t="s">
        <v>152</v>
      </c>
      <c r="B22" s="82">
        <f>'Lines 3 &amp; 4'!K13</f>
        <v>0</v>
      </c>
    </row>
    <row r="23" spans="1:2" x14ac:dyDescent="0.2">
      <c r="A23" s="3"/>
      <c r="B23" s="85"/>
    </row>
    <row r="24" spans="1:2" x14ac:dyDescent="0.2">
      <c r="A24" s="3" t="s">
        <v>153</v>
      </c>
      <c r="B24" s="86">
        <f>'Line 5'!C10</f>
        <v>0</v>
      </c>
    </row>
    <row r="25" spans="1:2" x14ac:dyDescent="0.2">
      <c r="A25" s="171"/>
      <c r="B25" s="85"/>
    </row>
    <row r="26" spans="1:2" ht="15" x14ac:dyDescent="0.25">
      <c r="A26" s="2" t="s">
        <v>1</v>
      </c>
      <c r="B26" s="85"/>
    </row>
    <row r="27" spans="1:2" x14ac:dyDescent="0.2">
      <c r="A27" s="3" t="s">
        <v>112</v>
      </c>
      <c r="B27" s="85"/>
    </row>
    <row r="28" spans="1:2" x14ac:dyDescent="0.2">
      <c r="A28" s="3" t="s">
        <v>154</v>
      </c>
      <c r="B28" s="85">
        <f>ROUND('Lines 6 &amp; 7'!G24,2)</f>
        <v>52</v>
      </c>
    </row>
    <row r="29" spans="1:2" x14ac:dyDescent="0.2">
      <c r="A29" s="3" t="s">
        <v>215</v>
      </c>
      <c r="B29" s="82">
        <f>ROUND('Lines 6 &amp; 7'!D33,2)</f>
        <v>0</v>
      </c>
    </row>
    <row r="30" spans="1:2" x14ac:dyDescent="0.2">
      <c r="A30" s="3" t="s">
        <v>216</v>
      </c>
      <c r="B30" s="87">
        <f>'Lines 8 &amp; 9'!C12</f>
        <v>0</v>
      </c>
    </row>
    <row r="31" spans="1:2" x14ac:dyDescent="0.2">
      <c r="A31" s="3" t="s">
        <v>53</v>
      </c>
      <c r="B31" s="88"/>
    </row>
    <row r="32" spans="1:2" x14ac:dyDescent="0.2">
      <c r="A32" s="3" t="s">
        <v>155</v>
      </c>
      <c r="B32" s="87">
        <f>'Lines 8 &amp; 9'!C20</f>
        <v>0</v>
      </c>
    </row>
    <row r="33" spans="1:2" ht="19.5" customHeight="1" x14ac:dyDescent="0.2">
      <c r="A33" s="172" t="s">
        <v>217</v>
      </c>
      <c r="B33" s="87">
        <f>SUM(B8:B32)</f>
        <v>3652.7</v>
      </c>
    </row>
    <row r="34" spans="1:2" ht="15.75" x14ac:dyDescent="0.25">
      <c r="A34" s="4"/>
      <c r="B34" s="168"/>
    </row>
    <row r="35" spans="1:2" ht="42" customHeight="1" x14ac:dyDescent="0.2">
      <c r="A35" s="256" t="s">
        <v>2</v>
      </c>
      <c r="B35" s="257"/>
    </row>
    <row r="36" spans="1:2" x14ac:dyDescent="0.2">
      <c r="A36" s="49"/>
      <c r="B36" s="50"/>
    </row>
    <row r="37" spans="1:2" x14ac:dyDescent="0.2">
      <c r="A37" s="49" t="s">
        <v>3</v>
      </c>
      <c r="B37" s="50" t="s">
        <v>4</v>
      </c>
    </row>
    <row r="38" spans="1:2" ht="19.149999999999999" customHeight="1" x14ac:dyDescent="0.2">
      <c r="A38" s="49" t="s">
        <v>5</v>
      </c>
      <c r="B38" s="50" t="s">
        <v>6</v>
      </c>
    </row>
    <row r="39" spans="1:2" x14ac:dyDescent="0.2">
      <c r="A39" s="50" t="s">
        <v>7</v>
      </c>
      <c r="B39" s="51" t="s">
        <v>8</v>
      </c>
    </row>
    <row r="40" spans="1:2" x14ac:dyDescent="0.2">
      <c r="A40" s="50" t="s">
        <v>9</v>
      </c>
      <c r="B40" s="51" t="s">
        <v>10</v>
      </c>
    </row>
    <row r="41" spans="1:2" ht="15" x14ac:dyDescent="0.25">
      <c r="A41" s="48"/>
      <c r="B41" s="137"/>
    </row>
    <row r="42" spans="1:2" x14ac:dyDescent="0.2">
      <c r="A42" s="137"/>
      <c r="B42" s="137"/>
    </row>
    <row r="43" spans="1:2" ht="27.95" customHeight="1" x14ac:dyDescent="0.2">
      <c r="A43" s="255" t="s">
        <v>137</v>
      </c>
      <c r="B43" s="255"/>
    </row>
    <row r="44" spans="1:2" x14ac:dyDescent="0.2">
      <c r="A44" s="137"/>
      <c r="B44" s="137"/>
    </row>
    <row r="45" spans="1:2" x14ac:dyDescent="0.2">
      <c r="A45" s="137" t="s">
        <v>64</v>
      </c>
      <c r="B45" s="137"/>
    </row>
    <row r="46" spans="1:2" x14ac:dyDescent="0.2">
      <c r="A46" s="168"/>
      <c r="B46" s="168"/>
    </row>
    <row r="47" spans="1:2" x14ac:dyDescent="0.2">
      <c r="A47" s="168"/>
      <c r="B47" s="168"/>
    </row>
    <row r="48" spans="1:2" x14ac:dyDescent="0.2">
      <c r="A48" s="168"/>
      <c r="B48" s="168"/>
    </row>
    <row r="49" spans="1:2" x14ac:dyDescent="0.2">
      <c r="A49" s="168"/>
      <c r="B49" s="168"/>
    </row>
    <row r="50" spans="1:2" x14ac:dyDescent="0.2">
      <c r="A50" s="168"/>
      <c r="B50" s="168"/>
    </row>
    <row r="51" spans="1:2" x14ac:dyDescent="0.2">
      <c r="A51" s="168"/>
      <c r="B51" s="168"/>
    </row>
    <row r="52" spans="1:2" x14ac:dyDescent="0.2">
      <c r="A52" s="168"/>
      <c r="B52" s="168"/>
    </row>
    <row r="53" spans="1:2" ht="15" x14ac:dyDescent="0.25">
      <c r="A53" s="1" t="s">
        <v>224</v>
      </c>
      <c r="B53" s="168"/>
    </row>
    <row r="54" spans="1:2" ht="15" x14ac:dyDescent="0.25">
      <c r="A54" s="1" t="s">
        <v>226</v>
      </c>
      <c r="B54" s="168"/>
    </row>
    <row r="55" spans="1:2" x14ac:dyDescent="0.2">
      <c r="A55" s="168"/>
      <c r="B55" s="168" t="s">
        <v>34</v>
      </c>
    </row>
    <row r="56" spans="1:2" ht="15" x14ac:dyDescent="0.25">
      <c r="A56" s="5" t="s">
        <v>11</v>
      </c>
      <c r="B56" s="168"/>
    </row>
    <row r="57" spans="1:2" ht="15.75" thickBot="1" x14ac:dyDescent="0.3">
      <c r="A57" s="1"/>
      <c r="B57" s="168"/>
    </row>
    <row r="58" spans="1:2" ht="13.5" thickBot="1" x14ac:dyDescent="0.25">
      <c r="A58" s="52" t="s">
        <v>12</v>
      </c>
      <c r="B58" s="53" t="s">
        <v>13</v>
      </c>
    </row>
    <row r="59" spans="1:2" ht="13.5" thickBot="1" x14ac:dyDescent="0.25">
      <c r="A59" s="143" t="s">
        <v>75</v>
      </c>
      <c r="B59" s="173">
        <f>SUM('Lines 3 &amp; 4'!J8:J13)</f>
        <v>42</v>
      </c>
    </row>
    <row r="60" spans="1:2" ht="13.5" thickBot="1" x14ac:dyDescent="0.25">
      <c r="A60" s="143" t="s">
        <v>192</v>
      </c>
      <c r="B60" s="173">
        <f>SUM('Weighted Avg'!G4:G5)</f>
        <v>104</v>
      </c>
    </row>
    <row r="61" spans="1:2" s="45" customFormat="1" ht="13.5" thickBot="1" x14ac:dyDescent="0.25">
      <c r="A61" s="143" t="s">
        <v>207</v>
      </c>
      <c r="B61" s="173">
        <f>SUM('Weighted Avg'!G6:G9)</f>
        <v>21</v>
      </c>
    </row>
    <row r="62" spans="1:2" ht="13.5" thickBot="1" x14ac:dyDescent="0.25">
      <c r="A62" s="143" t="s">
        <v>15</v>
      </c>
      <c r="B62" s="173">
        <f>SUM('Weighted Avg'!G4:G5)</f>
        <v>104</v>
      </c>
    </row>
    <row r="63" spans="1:2" s="45" customFormat="1" ht="13.5" thickBot="1" x14ac:dyDescent="0.25">
      <c r="A63" s="143" t="s">
        <v>196</v>
      </c>
      <c r="B63" s="174">
        <f>SUM('Weighted Avg'!F4:F5)</f>
        <v>102</v>
      </c>
    </row>
    <row r="64" spans="1:2" ht="13.5" thickBot="1" x14ac:dyDescent="0.25">
      <c r="A64" s="143" t="s">
        <v>197</v>
      </c>
      <c r="B64" s="174">
        <f>SUM('Weighted Avg'!F6:F9)</f>
        <v>22</v>
      </c>
    </row>
    <row r="65" spans="1:2" x14ac:dyDescent="0.2">
      <c r="A65" s="168"/>
      <c r="B65" s="168"/>
    </row>
    <row r="66" spans="1:2" x14ac:dyDescent="0.2">
      <c r="A66" s="168"/>
      <c r="B66" s="168"/>
    </row>
    <row r="67" spans="1:2" x14ac:dyDescent="0.2">
      <c r="A67" s="175" t="s">
        <v>193</v>
      </c>
      <c r="B67" s="168"/>
    </row>
    <row r="68" spans="1:2" x14ac:dyDescent="0.2">
      <c r="A68" s="168"/>
      <c r="B68" s="168"/>
    </row>
    <row r="69" spans="1:2" x14ac:dyDescent="0.2">
      <c r="A69" s="168"/>
      <c r="B69" s="168"/>
    </row>
    <row r="70" spans="1:2" x14ac:dyDescent="0.2">
      <c r="A70" s="168"/>
      <c r="B70" s="168"/>
    </row>
  </sheetData>
  <mergeCells count="4">
    <mergeCell ref="A43:B43"/>
    <mergeCell ref="A35:B35"/>
    <mergeCell ref="A1:B1"/>
    <mergeCell ref="A2:B2"/>
  </mergeCells>
  <phoneticPr fontId="12" type="noConversion"/>
  <pageMargins left="0.2" right="0.2" top="0.5" bottom="0.75" header="0.3" footer="0.3"/>
  <pageSetup orientation="portrait" r:id="rId1"/>
  <headerFooter alignWithMargins="0">
    <oddHeader>&amp;L&amp;"-,Regular"&amp;12&amp;KFF0000SAMPLE</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9"/>
  <sheetViews>
    <sheetView topLeftCell="L4" workbookViewId="0">
      <selection activeCell="L5" sqref="A5:XFD6"/>
    </sheetView>
  </sheetViews>
  <sheetFormatPr defaultRowHeight="12.75" x14ac:dyDescent="0.2"/>
  <cols>
    <col min="1" max="5" width="13.42578125" customWidth="1"/>
    <col min="6" max="8" width="13.42578125" style="136" customWidth="1"/>
    <col min="9" max="9" width="13.42578125" customWidth="1"/>
    <col min="10" max="10" width="13.42578125" style="136" customWidth="1"/>
    <col min="11" max="11" width="13.42578125" customWidth="1"/>
    <col min="12" max="14" width="13.42578125" style="136" customWidth="1"/>
    <col min="15" max="15" width="13.42578125" customWidth="1"/>
    <col min="16" max="16" width="13.42578125" style="136" customWidth="1"/>
    <col min="17" max="28" width="13.42578125" customWidth="1"/>
    <col min="29" max="29" width="13.42578125" style="136" customWidth="1"/>
    <col min="30" max="32" width="13.42578125" customWidth="1"/>
    <col min="33" max="33" width="13.42578125" style="136" customWidth="1"/>
    <col min="34" max="51" width="13.42578125" customWidth="1"/>
  </cols>
  <sheetData>
    <row r="1" spans="1:51" x14ac:dyDescent="0.2">
      <c r="A1" s="47" t="s">
        <v>77</v>
      </c>
    </row>
    <row r="3" spans="1:51" s="55" customFormat="1" ht="72" x14ac:dyDescent="0.2">
      <c r="A3" s="55" t="s">
        <v>108</v>
      </c>
      <c r="B3" s="55" t="s">
        <v>111</v>
      </c>
      <c r="C3" s="55" t="s">
        <v>80</v>
      </c>
      <c r="D3" s="55" t="s">
        <v>81</v>
      </c>
      <c r="E3" s="55" t="s">
        <v>109</v>
      </c>
      <c r="F3" s="142"/>
      <c r="G3" s="142"/>
      <c r="H3" s="142"/>
      <c r="I3" s="55" t="s">
        <v>110</v>
      </c>
      <c r="J3" s="142"/>
      <c r="K3" s="55" t="s">
        <v>57</v>
      </c>
      <c r="L3" s="142"/>
      <c r="M3" s="142"/>
      <c r="N3" s="142"/>
      <c r="O3" s="55" t="s">
        <v>58</v>
      </c>
      <c r="P3" s="142"/>
      <c r="Q3" s="55" t="s">
        <v>60</v>
      </c>
      <c r="R3" s="55" t="s">
        <v>59</v>
      </c>
      <c r="S3" s="55" t="s">
        <v>82</v>
      </c>
      <c r="T3" s="55" t="s">
        <v>83</v>
      </c>
      <c r="U3" s="55" t="s">
        <v>84</v>
      </c>
      <c r="V3" s="55" t="s">
        <v>85</v>
      </c>
      <c r="W3" s="55" t="s">
        <v>86</v>
      </c>
      <c r="X3" s="56" t="s">
        <v>87</v>
      </c>
      <c r="Y3" s="55" t="s">
        <v>61</v>
      </c>
      <c r="Z3" s="55" t="s">
        <v>14</v>
      </c>
      <c r="AA3" s="55" t="s">
        <v>88</v>
      </c>
      <c r="AB3" s="55" t="s">
        <v>89</v>
      </c>
      <c r="AC3" s="142"/>
      <c r="AD3" s="55" t="s">
        <v>62</v>
      </c>
      <c r="AE3" s="55" t="s">
        <v>63</v>
      </c>
      <c r="AF3" s="55" t="s">
        <v>65</v>
      </c>
      <c r="AG3" s="142"/>
      <c r="AH3" s="55" t="s">
        <v>90</v>
      </c>
      <c r="AI3" s="55" t="s">
        <v>91</v>
      </c>
      <c r="AJ3" s="55" t="s">
        <v>92</v>
      </c>
      <c r="AK3" s="55" t="s">
        <v>93</v>
      </c>
      <c r="AL3" s="55" t="s">
        <v>94</v>
      </c>
      <c r="AM3" s="55" t="s">
        <v>95</v>
      </c>
      <c r="AN3" s="55" t="s">
        <v>96</v>
      </c>
      <c r="AO3" s="55" t="s">
        <v>97</v>
      </c>
      <c r="AP3" s="55" t="s">
        <v>98</v>
      </c>
      <c r="AQ3" s="55" t="s">
        <v>99</v>
      </c>
      <c r="AR3" s="55" t="s">
        <v>100</v>
      </c>
      <c r="AS3" s="55" t="s">
        <v>101</v>
      </c>
      <c r="AT3" s="55" t="s">
        <v>102</v>
      </c>
      <c r="AU3" s="55" t="s">
        <v>103</v>
      </c>
      <c r="AV3" s="55" t="s">
        <v>104</v>
      </c>
      <c r="AW3" s="55" t="s">
        <v>105</v>
      </c>
      <c r="AX3" s="55" t="s">
        <v>106</v>
      </c>
      <c r="AY3" s="55" t="s">
        <v>107</v>
      </c>
    </row>
    <row r="4" spans="1:51" x14ac:dyDescent="0.2">
      <c r="C4" s="33"/>
      <c r="D4" s="33"/>
      <c r="E4" s="33"/>
      <c r="F4" s="33"/>
      <c r="G4" s="33"/>
      <c r="H4" s="33"/>
      <c r="I4" s="33"/>
      <c r="J4" s="33"/>
      <c r="S4" s="32"/>
      <c r="T4" s="33"/>
      <c r="U4" s="34"/>
      <c r="X4" s="33"/>
      <c r="AD4" s="38"/>
      <c r="AE4" s="39"/>
      <c r="AH4" s="32"/>
      <c r="AI4" s="32"/>
      <c r="AJ4" s="32"/>
      <c r="AK4" s="33"/>
      <c r="AL4" s="33"/>
      <c r="AM4" s="33"/>
      <c r="AN4" s="33"/>
      <c r="AO4" s="33"/>
      <c r="AP4" s="33"/>
      <c r="AQ4" s="33"/>
      <c r="AR4" s="33"/>
      <c r="AS4" s="34"/>
    </row>
    <row r="5" spans="1:51" s="168" customFormat="1" ht="72" x14ac:dyDescent="0.2">
      <c r="A5" s="176"/>
      <c r="B5" s="176"/>
      <c r="C5" s="177"/>
      <c r="D5" s="177"/>
      <c r="E5" s="178" t="s">
        <v>177</v>
      </c>
      <c r="F5" s="178" t="s">
        <v>178</v>
      </c>
      <c r="G5" s="178" t="s">
        <v>179</v>
      </c>
      <c r="H5" s="178" t="s">
        <v>180</v>
      </c>
      <c r="I5" s="178" t="s">
        <v>181</v>
      </c>
      <c r="J5" s="178" t="s">
        <v>182</v>
      </c>
      <c r="K5" s="156" t="s">
        <v>183</v>
      </c>
      <c r="L5" s="156" t="s">
        <v>184</v>
      </c>
      <c r="M5" s="156" t="s">
        <v>185</v>
      </c>
      <c r="N5" s="156" t="s">
        <v>186</v>
      </c>
      <c r="O5" s="156" t="s">
        <v>187</v>
      </c>
      <c r="P5" s="156" t="s">
        <v>188</v>
      </c>
      <c r="Q5" s="176"/>
      <c r="R5" s="176"/>
      <c r="S5" s="179" t="s">
        <v>208</v>
      </c>
      <c r="T5" s="178" t="s">
        <v>201</v>
      </c>
      <c r="U5" s="180" t="s">
        <v>189</v>
      </c>
      <c r="V5" s="156" t="s">
        <v>190</v>
      </c>
      <c r="W5" s="156" t="s">
        <v>86</v>
      </c>
      <c r="X5" s="181" t="s">
        <v>87</v>
      </c>
      <c r="Y5" s="156" t="s">
        <v>191</v>
      </c>
      <c r="Z5" s="176"/>
      <c r="AA5" s="176"/>
      <c r="AB5" s="156" t="s">
        <v>194</v>
      </c>
      <c r="AC5" s="156" t="s">
        <v>195</v>
      </c>
      <c r="AD5" s="182"/>
      <c r="AE5" s="183" t="s">
        <v>63</v>
      </c>
      <c r="AF5" s="156" t="s">
        <v>198</v>
      </c>
      <c r="AG5" s="156" t="s">
        <v>199</v>
      </c>
      <c r="AH5" s="179" t="s">
        <v>90</v>
      </c>
      <c r="AI5" s="179" t="s">
        <v>91</v>
      </c>
      <c r="AJ5" s="179" t="s">
        <v>92</v>
      </c>
      <c r="AK5" s="178" t="s">
        <v>93</v>
      </c>
      <c r="AL5" s="178" t="s">
        <v>94</v>
      </c>
      <c r="AM5" s="178" t="s">
        <v>200</v>
      </c>
      <c r="AN5" s="178" t="s">
        <v>96</v>
      </c>
      <c r="AO5" s="178" t="s">
        <v>97</v>
      </c>
      <c r="AP5" s="178" t="s">
        <v>98</v>
      </c>
      <c r="AQ5" s="178" t="s">
        <v>99</v>
      </c>
      <c r="AR5" s="178" t="s">
        <v>100</v>
      </c>
      <c r="AS5" s="180" t="s">
        <v>101</v>
      </c>
      <c r="AT5" s="156" t="s">
        <v>102</v>
      </c>
      <c r="AU5" s="156" t="s">
        <v>103</v>
      </c>
      <c r="AV5" s="156" t="s">
        <v>104</v>
      </c>
      <c r="AW5" s="156" t="s">
        <v>105</v>
      </c>
      <c r="AX5" s="156" t="s">
        <v>106</v>
      </c>
      <c r="AY5" s="156" t="s">
        <v>107</v>
      </c>
    </row>
    <row r="6" spans="1:51" s="168" customFormat="1" x14ac:dyDescent="0.2">
      <c r="A6" s="154"/>
      <c r="B6" s="154"/>
      <c r="C6" s="154"/>
      <c r="D6" s="154"/>
      <c r="E6" s="150">
        <f>'Claim Form Summary'!B8</f>
        <v>1430</v>
      </c>
      <c r="F6" s="150">
        <f>'Claim Form Summary'!B9</f>
        <v>28.6</v>
      </c>
      <c r="G6" s="150">
        <f>'Claim Form Summary'!B11</f>
        <v>471</v>
      </c>
      <c r="H6" s="150">
        <f>'Claim Form Summary'!B12</f>
        <v>48.55</v>
      </c>
      <c r="I6" s="150">
        <f>'Claim Form Summary'!B13</f>
        <v>23.55</v>
      </c>
      <c r="J6" s="150">
        <f>'Claim Form Summary'!B14</f>
        <v>0</v>
      </c>
      <c r="K6" s="150">
        <f>'Claim Form Summary'!B16</f>
        <v>975</v>
      </c>
      <c r="L6" s="150">
        <f>'Claim Form Summary'!B17</f>
        <v>0</v>
      </c>
      <c r="M6" s="150">
        <f>'Claim Form Summary'!B19</f>
        <v>585</v>
      </c>
      <c r="N6" s="150">
        <f>'Claim Form Summary'!B20</f>
        <v>39</v>
      </c>
      <c r="O6" s="150">
        <f>'Claim Form Summary'!B21</f>
        <v>0</v>
      </c>
      <c r="P6" s="150">
        <f>'Claim Form Summary'!B22</f>
        <v>0</v>
      </c>
      <c r="Q6" s="154"/>
      <c r="R6" s="154"/>
      <c r="S6" s="150">
        <f>'Claim Form Summary'!B24</f>
        <v>0</v>
      </c>
      <c r="T6" s="150">
        <f>'Claim Form Summary'!B28</f>
        <v>52</v>
      </c>
      <c r="U6" s="150">
        <f>'Claim Form Summary'!B29</f>
        <v>0</v>
      </c>
      <c r="V6" s="150">
        <f>'Claim Form Summary'!B30</f>
        <v>0</v>
      </c>
      <c r="W6" s="150">
        <f>'Claim Form Summary'!B32</f>
        <v>0</v>
      </c>
      <c r="X6" s="151">
        <f>'Claim Form Summary'!B33</f>
        <v>3652.7</v>
      </c>
      <c r="Y6" s="151">
        <f>'Claim Form Summary'!B59</f>
        <v>42</v>
      </c>
      <c r="Z6" s="154"/>
      <c r="AA6" s="154"/>
      <c r="AB6" s="151">
        <f>'Claim Form Summary'!B60</f>
        <v>104</v>
      </c>
      <c r="AC6" s="151">
        <f>'Claim Form Summary'!B61</f>
        <v>21</v>
      </c>
      <c r="AD6" s="154"/>
      <c r="AE6" s="151">
        <f>'Claim Form Summary'!B62</f>
        <v>104</v>
      </c>
      <c r="AF6" s="151">
        <f>'Claim Form Summary'!B63</f>
        <v>102</v>
      </c>
      <c r="AG6" s="151">
        <f>'Claim Form Summary'!B64</f>
        <v>22</v>
      </c>
      <c r="AH6" s="150">
        <f>'Line 5'!C7</f>
        <v>0</v>
      </c>
      <c r="AI6" s="150">
        <f>'Line 5'!C8</f>
        <v>0</v>
      </c>
      <c r="AJ6" s="150">
        <f>'Line 5'!C9</f>
        <v>0</v>
      </c>
      <c r="AK6" s="150">
        <f>'Lines 6 &amp; 7'!B9</f>
        <v>11</v>
      </c>
      <c r="AL6" s="150">
        <f>'Lines 6 &amp; 7'!B10</f>
        <v>5</v>
      </c>
      <c r="AM6" s="150">
        <f>'Lines 6 &amp; 7'!B11</f>
        <v>14</v>
      </c>
      <c r="AN6" s="150">
        <f>'Lines 6 &amp; 7'!B12</f>
        <v>10</v>
      </c>
      <c r="AO6" s="150">
        <f>'Lines 6 &amp; 7'!B13</f>
        <v>12</v>
      </c>
      <c r="AP6" s="150">
        <f>SUM('Lines 6 &amp; 7'!B14:B16)</f>
        <v>0</v>
      </c>
      <c r="AQ6" s="150">
        <f>'Lines 6 &amp; 7'!D24</f>
        <v>0.41935483870967744</v>
      </c>
      <c r="AR6" s="150">
        <f>'Lines 6 &amp; 7'!F24</f>
        <v>0.41935483870967744</v>
      </c>
      <c r="AS6" s="150">
        <f>'Lines 6 &amp; 7'!F24</f>
        <v>0.41935483870967744</v>
      </c>
      <c r="AT6" s="150">
        <f>'Lines 8 &amp; 9'!C7</f>
        <v>0</v>
      </c>
      <c r="AU6" s="150">
        <f>'Lines 8 &amp; 9'!C8</f>
        <v>0</v>
      </c>
      <c r="AV6" s="150">
        <f>'Lines 8 &amp; 9'!C9</f>
        <v>0</v>
      </c>
      <c r="AW6" s="150">
        <f>'Lines 8 &amp; 9'!C10</f>
        <v>0</v>
      </c>
      <c r="AX6" s="150">
        <f>'Lines 8 &amp; 9'!C11</f>
        <v>0</v>
      </c>
      <c r="AY6" s="150">
        <f>'Lines 8 &amp; 9'!C20</f>
        <v>0</v>
      </c>
    </row>
    <row r="7" spans="1:51" s="136" customFormat="1" x14ac:dyDescent="0.2">
      <c r="C7" s="33"/>
      <c r="D7" s="33"/>
      <c r="E7" s="33"/>
      <c r="F7" s="33"/>
      <c r="G7" s="33"/>
      <c r="H7" s="33"/>
      <c r="I7" s="33"/>
      <c r="J7" s="33"/>
      <c r="S7" s="32"/>
      <c r="T7" s="33"/>
      <c r="U7" s="34"/>
      <c r="X7" s="33"/>
      <c r="AD7" s="38"/>
      <c r="AE7" s="39"/>
      <c r="AH7" s="32"/>
      <c r="AI7" s="32"/>
      <c r="AJ7" s="32"/>
      <c r="AK7" s="33"/>
      <c r="AL7" s="33"/>
      <c r="AM7" s="33"/>
      <c r="AN7" s="33"/>
      <c r="AO7" s="33"/>
      <c r="AP7" s="33"/>
      <c r="AQ7" s="33"/>
      <c r="AR7" s="33"/>
      <c r="AS7" s="34"/>
    </row>
    <row r="8" spans="1:51" x14ac:dyDescent="0.2">
      <c r="A8" s="46" t="s">
        <v>164</v>
      </c>
      <c r="B8" s="44"/>
    </row>
    <row r="9" spans="1:51" x14ac:dyDescent="0.2">
      <c r="L9" s="90"/>
    </row>
  </sheetData>
  <phoneticPr fontId="12" type="noConversion"/>
  <printOptions gridLines="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1"/>
  <sheetViews>
    <sheetView workbookViewId="0">
      <selection activeCell="A2" sqref="A2:I29"/>
    </sheetView>
  </sheetViews>
  <sheetFormatPr defaultRowHeight="12.75" x14ac:dyDescent="0.2"/>
  <cols>
    <col min="1" max="1" width="14.140625" customWidth="1"/>
    <col min="2" max="2" width="22.140625" bestFit="1" customWidth="1"/>
    <col min="3" max="3" width="14.140625" customWidth="1"/>
    <col min="4" max="4" width="14.140625" style="136" customWidth="1"/>
    <col min="5" max="5" width="12.7109375" customWidth="1"/>
    <col min="6" max="6" width="13.85546875" customWidth="1"/>
    <col min="7" max="7" width="16" customWidth="1"/>
    <col min="8" max="8" width="12.5703125" customWidth="1"/>
  </cols>
  <sheetData>
    <row r="1" spans="1:10" x14ac:dyDescent="0.2">
      <c r="A1" s="47" t="s">
        <v>77</v>
      </c>
      <c r="B1" s="47"/>
      <c r="C1" s="47"/>
      <c r="D1" s="137"/>
      <c r="E1" s="47"/>
      <c r="F1" s="47"/>
      <c r="G1" s="47"/>
      <c r="H1" s="47"/>
      <c r="I1" s="47"/>
      <c r="J1" s="47"/>
    </row>
    <row r="2" spans="1:10" x14ac:dyDescent="0.2">
      <c r="A2" s="137"/>
      <c r="B2" s="137"/>
      <c r="C2" s="137"/>
      <c r="D2" s="137"/>
      <c r="E2" s="137"/>
      <c r="F2" s="137"/>
      <c r="G2" s="137"/>
      <c r="H2" s="137"/>
      <c r="I2" s="137"/>
      <c r="J2" s="47"/>
    </row>
    <row r="3" spans="1:10" s="6" customFormat="1" ht="25.5" x14ac:dyDescent="0.2">
      <c r="A3" s="184" t="s">
        <v>69</v>
      </c>
      <c r="B3" s="184" t="s">
        <v>28</v>
      </c>
      <c r="C3" s="185" t="s">
        <v>211</v>
      </c>
      <c r="D3" s="185" t="s">
        <v>116</v>
      </c>
      <c r="E3" s="185" t="s">
        <v>115</v>
      </c>
      <c r="F3" s="185" t="s">
        <v>66</v>
      </c>
      <c r="G3" s="185" t="s">
        <v>67</v>
      </c>
      <c r="H3" s="155"/>
      <c r="I3" s="155"/>
      <c r="J3" s="58"/>
    </row>
    <row r="4" spans="1:10" x14ac:dyDescent="0.2">
      <c r="A4" s="60" t="s">
        <v>76</v>
      </c>
      <c r="B4" s="98" t="s">
        <v>122</v>
      </c>
      <c r="C4" s="152" t="s">
        <v>123</v>
      </c>
      <c r="D4" s="152" t="s">
        <v>114</v>
      </c>
      <c r="E4" s="152" t="s">
        <v>114</v>
      </c>
      <c r="F4" s="59">
        <v>100</v>
      </c>
      <c r="G4" s="59">
        <v>102</v>
      </c>
      <c r="H4" s="137"/>
      <c r="I4" s="137"/>
      <c r="J4" s="47"/>
    </row>
    <row r="5" spans="1:10" x14ac:dyDescent="0.2">
      <c r="A5" s="60" t="s">
        <v>76</v>
      </c>
      <c r="B5" s="98" t="s">
        <v>122</v>
      </c>
      <c r="C5" s="152" t="s">
        <v>123</v>
      </c>
      <c r="D5" s="152" t="s">
        <v>113</v>
      </c>
      <c r="E5" s="152" t="s">
        <v>114</v>
      </c>
      <c r="F5" s="59">
        <v>2</v>
      </c>
      <c r="G5" s="59">
        <v>2</v>
      </c>
      <c r="H5" s="137"/>
      <c r="I5" s="137"/>
      <c r="J5" s="47"/>
    </row>
    <row r="6" spans="1:10" x14ac:dyDescent="0.2">
      <c r="A6" s="60" t="s">
        <v>76</v>
      </c>
      <c r="B6" s="98" t="s">
        <v>122</v>
      </c>
      <c r="C6" s="152" t="s">
        <v>76</v>
      </c>
      <c r="D6" s="152" t="s">
        <v>114</v>
      </c>
      <c r="E6" s="152" t="s">
        <v>114</v>
      </c>
      <c r="F6" s="59">
        <v>20</v>
      </c>
      <c r="G6" s="59">
        <v>19</v>
      </c>
      <c r="H6" s="137"/>
      <c r="I6" s="137"/>
      <c r="J6" s="47"/>
    </row>
    <row r="7" spans="1:10" x14ac:dyDescent="0.2">
      <c r="A7" s="60" t="s">
        <v>76</v>
      </c>
      <c r="B7" s="98" t="s">
        <v>122</v>
      </c>
      <c r="C7" s="152" t="s">
        <v>76</v>
      </c>
      <c r="D7" s="152" t="s">
        <v>114</v>
      </c>
      <c r="E7" s="152" t="s">
        <v>113</v>
      </c>
      <c r="F7" s="59">
        <v>1</v>
      </c>
      <c r="G7" s="59">
        <v>1</v>
      </c>
      <c r="H7" s="137"/>
      <c r="I7" s="137"/>
      <c r="J7" s="47"/>
    </row>
    <row r="8" spans="1:10" x14ac:dyDescent="0.2">
      <c r="A8" s="60" t="s">
        <v>76</v>
      </c>
      <c r="B8" s="98" t="s">
        <v>122</v>
      </c>
      <c r="C8" s="152" t="s">
        <v>76</v>
      </c>
      <c r="D8" s="152" t="s">
        <v>113</v>
      </c>
      <c r="E8" s="152" t="s">
        <v>114</v>
      </c>
      <c r="F8" s="59">
        <v>1</v>
      </c>
      <c r="G8" s="59">
        <v>1</v>
      </c>
      <c r="H8" s="137"/>
      <c r="I8" s="137"/>
      <c r="J8" s="47"/>
    </row>
    <row r="9" spans="1:10" ht="13.5" thickBot="1" x14ac:dyDescent="0.25">
      <c r="A9" s="186" t="s">
        <v>76</v>
      </c>
      <c r="B9" s="187" t="s">
        <v>122</v>
      </c>
      <c r="C9" s="188" t="s">
        <v>76</v>
      </c>
      <c r="D9" s="188" t="s">
        <v>113</v>
      </c>
      <c r="E9" s="188" t="s">
        <v>113</v>
      </c>
      <c r="F9" s="97">
        <v>0</v>
      </c>
      <c r="G9" s="97">
        <v>0</v>
      </c>
      <c r="H9" s="137"/>
      <c r="I9" s="137"/>
      <c r="J9" s="47"/>
    </row>
    <row r="10" spans="1:10" ht="13.5" thickBot="1" x14ac:dyDescent="0.25">
      <c r="A10" s="261" t="s">
        <v>33</v>
      </c>
      <c r="B10" s="262"/>
      <c r="C10" s="262"/>
      <c r="D10" s="262"/>
      <c r="E10" s="262"/>
      <c r="F10" s="189">
        <f>SUM(F4:F9)</f>
        <v>124</v>
      </c>
      <c r="G10" s="189">
        <f>SUM(G4:G9)</f>
        <v>125</v>
      </c>
      <c r="H10" s="137"/>
      <c r="I10" s="137"/>
      <c r="J10" s="47"/>
    </row>
    <row r="11" spans="1:10" x14ac:dyDescent="0.2">
      <c r="A11" s="137"/>
      <c r="B11" s="137"/>
      <c r="C11" s="137"/>
      <c r="D11" s="137"/>
      <c r="E11" s="137"/>
      <c r="F11" s="137"/>
      <c r="G11" s="137"/>
      <c r="H11" s="137"/>
      <c r="I11" s="137"/>
      <c r="J11" s="47"/>
    </row>
    <row r="12" spans="1:10" x14ac:dyDescent="0.2">
      <c r="A12" s="137"/>
      <c r="B12" s="137"/>
      <c r="C12" s="137"/>
      <c r="D12" s="137"/>
      <c r="E12" s="137"/>
      <c r="F12" s="137"/>
      <c r="G12" s="137"/>
      <c r="H12" s="137"/>
      <c r="I12" s="137"/>
      <c r="J12" s="47"/>
    </row>
    <row r="13" spans="1:10" x14ac:dyDescent="0.2">
      <c r="A13" s="137"/>
      <c r="B13" s="137"/>
      <c r="C13" s="137"/>
      <c r="D13" s="137"/>
      <c r="E13" s="137"/>
      <c r="F13" s="137"/>
      <c r="G13" s="137"/>
      <c r="H13" s="137"/>
      <c r="I13" s="137"/>
      <c r="J13" s="47"/>
    </row>
    <row r="14" spans="1:10" x14ac:dyDescent="0.2">
      <c r="A14" s="57" t="s">
        <v>165</v>
      </c>
      <c r="B14" s="137"/>
      <c r="C14" s="137"/>
      <c r="D14" s="137"/>
      <c r="E14" s="168"/>
      <c r="F14" s="168"/>
      <c r="G14" s="137"/>
      <c r="H14" s="137"/>
      <c r="I14" s="137"/>
      <c r="J14" s="47"/>
    </row>
    <row r="15" spans="1:10" s="6" customFormat="1" ht="25.5" x14ac:dyDescent="0.2">
      <c r="A15" s="190" t="s">
        <v>28</v>
      </c>
      <c r="B15" s="190" t="s">
        <v>166</v>
      </c>
      <c r="C15" s="190" t="s">
        <v>168</v>
      </c>
      <c r="D15" s="190" t="s">
        <v>116</v>
      </c>
      <c r="E15" s="190" t="s">
        <v>115</v>
      </c>
      <c r="F15" s="190" t="s">
        <v>167</v>
      </c>
      <c r="G15" s="190" t="s">
        <v>68</v>
      </c>
      <c r="H15" s="155"/>
      <c r="I15" s="155"/>
      <c r="J15" s="58"/>
    </row>
    <row r="16" spans="1:10" ht="25.5" x14ac:dyDescent="0.2">
      <c r="A16" s="191" t="s">
        <v>122</v>
      </c>
      <c r="B16" s="138" t="s">
        <v>202</v>
      </c>
      <c r="C16" s="152" t="s">
        <v>203</v>
      </c>
      <c r="D16" s="152" t="s">
        <v>114</v>
      </c>
      <c r="E16" s="152" t="s">
        <v>204</v>
      </c>
      <c r="F16" s="121">
        <v>30</v>
      </c>
      <c r="G16" s="121">
        <v>0</v>
      </c>
      <c r="H16" s="137"/>
      <c r="I16" s="137"/>
      <c r="J16" s="47"/>
    </row>
    <row r="17" spans="1:10" ht="25.5" x14ac:dyDescent="0.2">
      <c r="A17" s="191" t="s">
        <v>122</v>
      </c>
      <c r="B17" s="138" t="s">
        <v>205</v>
      </c>
      <c r="C17" s="152" t="s">
        <v>203</v>
      </c>
      <c r="D17" s="152" t="s">
        <v>113</v>
      </c>
      <c r="E17" s="152" t="s">
        <v>204</v>
      </c>
      <c r="F17" s="121">
        <v>50</v>
      </c>
      <c r="G17" s="121">
        <v>0</v>
      </c>
      <c r="H17" s="137"/>
      <c r="I17" s="137"/>
      <c r="J17" s="47"/>
    </row>
    <row r="18" spans="1:10" ht="25.5" x14ac:dyDescent="0.2">
      <c r="A18" s="191" t="s">
        <v>122</v>
      </c>
      <c r="B18" s="138" t="s">
        <v>206</v>
      </c>
      <c r="C18" s="152" t="s">
        <v>203</v>
      </c>
      <c r="D18" s="152" t="s">
        <v>114</v>
      </c>
      <c r="E18" s="152" t="s">
        <v>204</v>
      </c>
      <c r="F18" s="121">
        <v>34</v>
      </c>
      <c r="G18" s="121">
        <v>5</v>
      </c>
      <c r="H18" s="137"/>
      <c r="I18" s="137"/>
      <c r="J18" s="47"/>
    </row>
    <row r="19" spans="1:10" x14ac:dyDescent="0.2">
      <c r="A19" s="191"/>
      <c r="B19" s="138"/>
      <c r="C19" s="152"/>
      <c r="D19" s="152"/>
      <c r="E19" s="152"/>
      <c r="F19" s="121"/>
      <c r="G19" s="121"/>
      <c r="H19" s="137"/>
      <c r="I19" s="137"/>
      <c r="J19" s="47"/>
    </row>
    <row r="20" spans="1:10" x14ac:dyDescent="0.2">
      <c r="A20" s="191"/>
      <c r="B20" s="138"/>
      <c r="C20" s="152"/>
      <c r="D20" s="152"/>
      <c r="E20" s="152"/>
      <c r="F20" s="121"/>
      <c r="G20" s="121"/>
      <c r="H20" s="137"/>
      <c r="I20" s="137"/>
      <c r="J20" s="47"/>
    </row>
    <row r="21" spans="1:10" x14ac:dyDescent="0.2">
      <c r="A21" s="191"/>
      <c r="B21" s="138"/>
      <c r="C21" s="152"/>
      <c r="D21" s="152"/>
      <c r="E21" s="152"/>
      <c r="F21" s="121"/>
      <c r="G21" s="192"/>
      <c r="H21" s="137"/>
      <c r="I21" s="137"/>
      <c r="J21" s="47"/>
    </row>
    <row r="22" spans="1:10" x14ac:dyDescent="0.2">
      <c r="A22" s="191"/>
      <c r="B22" s="138"/>
      <c r="C22" s="152"/>
      <c r="D22" s="152"/>
      <c r="E22" s="152"/>
      <c r="F22" s="121"/>
      <c r="G22" s="121"/>
      <c r="H22" s="137"/>
      <c r="I22" s="137"/>
      <c r="J22" s="47"/>
    </row>
    <row r="23" spans="1:10" x14ac:dyDescent="0.2">
      <c r="A23" s="191"/>
      <c r="B23" s="138"/>
      <c r="C23" s="152"/>
      <c r="D23" s="152"/>
      <c r="E23" s="152"/>
      <c r="F23" s="121"/>
      <c r="G23" s="192"/>
      <c r="H23" s="137"/>
      <c r="I23" s="137"/>
      <c r="J23" s="47"/>
    </row>
    <row r="24" spans="1:10" x14ac:dyDescent="0.2">
      <c r="A24" s="191"/>
      <c r="B24" s="138"/>
      <c r="C24" s="152"/>
      <c r="D24" s="152"/>
      <c r="E24" s="152"/>
      <c r="F24" s="121"/>
      <c r="G24" s="192"/>
      <c r="H24" s="137"/>
      <c r="I24" s="137"/>
      <c r="J24" s="47"/>
    </row>
    <row r="25" spans="1:10" x14ac:dyDescent="0.2">
      <c r="A25" s="168"/>
      <c r="B25" s="168"/>
      <c r="C25" s="168"/>
      <c r="D25" s="168"/>
      <c r="E25" s="168"/>
      <c r="F25" s="168"/>
      <c r="G25" s="137"/>
      <c r="H25" s="137"/>
      <c r="I25" s="137"/>
      <c r="J25" s="47"/>
    </row>
    <row r="26" spans="1:10" x14ac:dyDescent="0.2">
      <c r="A26" s="168"/>
      <c r="B26" s="168"/>
      <c r="C26" s="168"/>
      <c r="D26" s="168"/>
      <c r="E26" s="168"/>
      <c r="F26" s="168"/>
      <c r="G26" s="137"/>
      <c r="H26" s="137"/>
      <c r="I26" s="137"/>
      <c r="J26" s="47"/>
    </row>
    <row r="27" spans="1:10" x14ac:dyDescent="0.2">
      <c r="A27" s="168"/>
      <c r="B27" s="137"/>
      <c r="C27" s="137"/>
      <c r="D27" s="137"/>
      <c r="E27" s="137"/>
      <c r="F27" s="137"/>
      <c r="G27" s="137"/>
      <c r="H27" s="137"/>
      <c r="I27" s="137"/>
      <c r="J27" s="47"/>
    </row>
    <row r="28" spans="1:10" x14ac:dyDescent="0.2">
      <c r="A28" s="137" t="s">
        <v>124</v>
      </c>
      <c r="B28" s="137"/>
      <c r="C28" s="137"/>
      <c r="D28" s="137"/>
      <c r="E28" s="137"/>
      <c r="F28" s="137"/>
      <c r="G28" s="137"/>
      <c r="H28" s="137"/>
      <c r="I28" s="137"/>
      <c r="J28" s="47"/>
    </row>
    <row r="29" spans="1:10" x14ac:dyDescent="0.2">
      <c r="A29" s="168"/>
      <c r="B29" s="137"/>
      <c r="C29" s="137"/>
      <c r="D29" s="137"/>
      <c r="E29" s="137"/>
      <c r="F29" s="137"/>
      <c r="G29" s="137"/>
      <c r="H29" s="137"/>
      <c r="I29" s="137"/>
      <c r="J29" s="47"/>
    </row>
    <row r="30" spans="1:10" x14ac:dyDescent="0.2">
      <c r="A30" s="47"/>
    </row>
    <row r="31" spans="1:10" x14ac:dyDescent="0.2">
      <c r="A31" s="90"/>
    </row>
  </sheetData>
  <mergeCells count="1">
    <mergeCell ref="A10:E10"/>
  </mergeCells>
  <phoneticPr fontId="12"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2"/>
  <sheetViews>
    <sheetView topLeftCell="A27" workbookViewId="0">
      <selection activeCell="A41" sqref="A1:N41"/>
    </sheetView>
  </sheetViews>
  <sheetFormatPr defaultRowHeight="12.75" x14ac:dyDescent="0.2"/>
  <cols>
    <col min="1" max="1" width="13.140625" style="91" customWidth="1"/>
    <col min="2" max="2" width="16" style="47" bestFit="1" customWidth="1"/>
    <col min="3" max="3" width="12.85546875" style="47" customWidth="1"/>
    <col min="4" max="4" width="21.140625" style="47" bestFit="1" customWidth="1"/>
    <col min="5" max="5" width="21.140625" style="61" customWidth="1"/>
    <col min="6" max="6" width="9.140625" style="47"/>
    <col min="7" max="7" width="12.5703125" style="47" customWidth="1"/>
    <col min="8" max="8" width="14" style="61" customWidth="1"/>
    <col min="9" max="9" width="17.140625" style="47" customWidth="1"/>
    <col min="10" max="10" width="18.85546875" style="62" bestFit="1" customWidth="1"/>
    <col min="11" max="13" width="9.140625" style="47"/>
  </cols>
  <sheetData>
    <row r="1" spans="1:14" x14ac:dyDescent="0.2">
      <c r="A1" s="137" t="s">
        <v>77</v>
      </c>
      <c r="B1" s="137"/>
      <c r="C1" s="137"/>
      <c r="D1" s="137"/>
      <c r="E1" s="137"/>
      <c r="F1" s="137"/>
      <c r="G1" s="137"/>
      <c r="H1" s="137"/>
      <c r="I1" s="137"/>
      <c r="K1" s="137"/>
      <c r="L1" s="137"/>
      <c r="M1" s="137"/>
      <c r="N1" s="168"/>
    </row>
    <row r="2" spans="1:14" x14ac:dyDescent="0.2">
      <c r="A2" s="137"/>
      <c r="B2" s="137"/>
      <c r="C2" s="137"/>
      <c r="D2" s="137"/>
      <c r="E2" s="137"/>
      <c r="F2" s="137"/>
      <c r="G2" s="137"/>
      <c r="H2" s="137"/>
      <c r="I2" s="137"/>
      <c r="K2" s="137"/>
      <c r="L2" s="137"/>
      <c r="M2" s="137"/>
      <c r="N2" s="168"/>
    </row>
    <row r="3" spans="1:14" ht="15.75" x14ac:dyDescent="0.25">
      <c r="A3" s="99" t="s">
        <v>79</v>
      </c>
      <c r="B3" s="94"/>
      <c r="C3" s="94"/>
      <c r="D3" s="94"/>
      <c r="E3" s="94"/>
      <c r="F3" s="94"/>
      <c r="G3" s="94"/>
      <c r="H3" s="137"/>
      <c r="I3" s="137"/>
      <c r="K3" s="137"/>
      <c r="L3" s="137"/>
      <c r="M3" s="137"/>
      <c r="N3" s="168"/>
    </row>
    <row r="4" spans="1:14" ht="11.85" customHeight="1" thickBot="1" x14ac:dyDescent="0.25">
      <c r="A4" s="155"/>
      <c r="B4" s="137"/>
      <c r="C4" s="137"/>
      <c r="D4" s="137"/>
      <c r="E4" s="137"/>
      <c r="F4" s="137"/>
      <c r="G4" s="137"/>
      <c r="H4" s="137"/>
      <c r="I4" s="137"/>
      <c r="K4" s="137"/>
      <c r="L4" s="137"/>
      <c r="M4" s="137"/>
      <c r="N4" s="168"/>
    </row>
    <row r="5" spans="1:14" ht="13.5" thickBot="1" x14ac:dyDescent="0.25">
      <c r="A5" s="92" t="s">
        <v>117</v>
      </c>
      <c r="B5" s="93"/>
      <c r="C5" s="93"/>
      <c r="D5" s="93"/>
      <c r="E5" s="93"/>
      <c r="F5" s="93"/>
      <c r="G5" s="93"/>
      <c r="H5" s="193"/>
      <c r="I5" s="93"/>
      <c r="J5" s="63"/>
      <c r="K5" s="137"/>
      <c r="L5" s="137"/>
      <c r="M5" s="137"/>
      <c r="N5" s="168"/>
    </row>
    <row r="6" spans="1:14" ht="13.5" thickBot="1" x14ac:dyDescent="0.25">
      <c r="A6" s="64" t="s">
        <v>16</v>
      </c>
      <c r="B6" s="65" t="s">
        <v>17</v>
      </c>
      <c r="C6" s="65" t="s">
        <v>18</v>
      </c>
      <c r="D6" s="65" t="s">
        <v>19</v>
      </c>
      <c r="E6" s="65" t="s">
        <v>20</v>
      </c>
      <c r="F6" s="65" t="s">
        <v>21</v>
      </c>
      <c r="G6" s="65" t="s">
        <v>22</v>
      </c>
      <c r="H6" s="65" t="s">
        <v>23</v>
      </c>
      <c r="I6" s="65" t="s">
        <v>24</v>
      </c>
      <c r="J6" s="194" t="s">
        <v>25</v>
      </c>
      <c r="K6" s="137"/>
      <c r="L6" s="137"/>
      <c r="M6" s="137"/>
      <c r="N6" s="168"/>
    </row>
    <row r="7" spans="1:14" ht="51" thickBot="1" x14ac:dyDescent="0.25">
      <c r="A7" s="66" t="s">
        <v>29</v>
      </c>
      <c r="B7" s="67" t="s">
        <v>26</v>
      </c>
      <c r="C7" s="68" t="s">
        <v>27</v>
      </c>
      <c r="D7" s="68" t="s">
        <v>28</v>
      </c>
      <c r="E7" s="195" t="s">
        <v>218</v>
      </c>
      <c r="F7" s="69" t="s">
        <v>68</v>
      </c>
      <c r="G7" s="69" t="s">
        <v>142</v>
      </c>
      <c r="H7" s="67" t="s">
        <v>219</v>
      </c>
      <c r="I7" s="166" t="s">
        <v>220</v>
      </c>
      <c r="J7" s="70" t="s">
        <v>139</v>
      </c>
      <c r="K7" s="62"/>
      <c r="L7" s="168"/>
      <c r="M7" s="168"/>
      <c r="N7" s="168"/>
    </row>
    <row r="8" spans="1:14" ht="13.5" thickBot="1" x14ac:dyDescent="0.25">
      <c r="A8" s="196" t="s">
        <v>120</v>
      </c>
      <c r="B8" s="71" t="s">
        <v>74</v>
      </c>
      <c r="C8" s="71"/>
      <c r="D8" s="116" t="s">
        <v>78</v>
      </c>
      <c r="E8" s="196" t="s">
        <v>123</v>
      </c>
      <c r="F8" s="118"/>
      <c r="G8" s="118">
        <v>9.25</v>
      </c>
      <c r="H8" s="197">
        <v>0</v>
      </c>
      <c r="I8" s="118">
        <v>14.3</v>
      </c>
      <c r="J8" s="119">
        <f>SUM(H8:I8)</f>
        <v>14.3</v>
      </c>
      <c r="K8" s="62"/>
      <c r="L8" s="168"/>
      <c r="M8" s="168"/>
      <c r="N8" s="168"/>
    </row>
    <row r="9" spans="1:14" s="12" customFormat="1" ht="13.5" thickBot="1" x14ac:dyDescent="0.25">
      <c r="A9" s="196">
        <v>2</v>
      </c>
      <c r="B9" s="71" t="s">
        <v>74</v>
      </c>
      <c r="C9" s="71"/>
      <c r="D9" s="116" t="s">
        <v>78</v>
      </c>
      <c r="E9" s="198" t="s">
        <v>76</v>
      </c>
      <c r="F9" s="120"/>
      <c r="G9" s="199">
        <v>0</v>
      </c>
      <c r="H9" s="118">
        <v>9.25</v>
      </c>
      <c r="I9" s="120">
        <v>14.3</v>
      </c>
      <c r="J9" s="119">
        <f>SUM(H9:I9)</f>
        <v>23.55</v>
      </c>
      <c r="K9" s="73"/>
      <c r="L9" s="168"/>
      <c r="M9" s="168"/>
      <c r="N9" s="168"/>
    </row>
    <row r="10" spans="1:14" ht="13.5" thickBot="1" x14ac:dyDescent="0.25">
      <c r="A10" s="71"/>
      <c r="B10" s="71"/>
      <c r="C10" s="71"/>
      <c r="D10" s="116"/>
      <c r="E10" s="200"/>
      <c r="F10" s="120"/>
      <c r="G10" s="120"/>
      <c r="H10" s="118"/>
      <c r="I10" s="120"/>
      <c r="J10" s="119"/>
      <c r="K10" s="62"/>
      <c r="L10" s="168"/>
      <c r="M10" s="168"/>
      <c r="N10" s="168"/>
    </row>
    <row r="11" spans="1:14" ht="15.75" x14ac:dyDescent="0.25">
      <c r="A11" s="74"/>
      <c r="B11" s="137"/>
      <c r="C11" s="137"/>
      <c r="D11" s="137"/>
      <c r="E11" s="137"/>
      <c r="F11" s="137"/>
      <c r="G11" s="137"/>
      <c r="H11" s="137"/>
      <c r="I11" s="137"/>
      <c r="K11" s="62"/>
      <c r="L11" s="168"/>
      <c r="M11" s="168"/>
      <c r="N11" s="168"/>
    </row>
    <row r="12" spans="1:14" x14ac:dyDescent="0.2">
      <c r="A12" s="155"/>
      <c r="B12" s="137"/>
      <c r="C12" s="137"/>
      <c r="D12" s="137"/>
      <c r="E12" s="137"/>
      <c r="F12" s="137"/>
      <c r="G12" s="137"/>
      <c r="H12" s="137"/>
      <c r="I12" s="137"/>
      <c r="K12" s="62"/>
      <c r="L12" s="168"/>
      <c r="M12" s="168"/>
      <c r="N12" s="168"/>
    </row>
    <row r="13" spans="1:14" ht="13.5" thickBot="1" x14ac:dyDescent="0.25">
      <c r="A13" s="155"/>
      <c r="B13" s="137"/>
      <c r="C13" s="137"/>
      <c r="D13" s="137"/>
      <c r="E13" s="137"/>
      <c r="F13" s="137"/>
      <c r="G13" s="137"/>
      <c r="H13" s="137"/>
      <c r="I13" s="137"/>
      <c r="K13" s="137"/>
      <c r="L13" s="168"/>
      <c r="M13" s="168"/>
      <c r="N13" s="168"/>
    </row>
    <row r="14" spans="1:14" ht="13.5" thickBot="1" x14ac:dyDescent="0.25">
      <c r="A14" s="92" t="s">
        <v>119</v>
      </c>
      <c r="B14" s="93"/>
      <c r="C14" s="93"/>
      <c r="D14" s="93"/>
      <c r="E14" s="93"/>
      <c r="F14" s="93"/>
      <c r="G14" s="93"/>
      <c r="H14" s="193"/>
      <c r="I14" s="93"/>
      <c r="J14" s="63"/>
      <c r="K14" s="137"/>
      <c r="L14" s="137"/>
      <c r="M14" s="137"/>
      <c r="N14" s="168"/>
    </row>
    <row r="15" spans="1:14" ht="13.5" thickBot="1" x14ac:dyDescent="0.25">
      <c r="A15" s="64" t="s">
        <v>16</v>
      </c>
      <c r="B15" s="65" t="s">
        <v>17</v>
      </c>
      <c r="C15" s="65" t="s">
        <v>18</v>
      </c>
      <c r="D15" s="65" t="s">
        <v>19</v>
      </c>
      <c r="E15" s="65" t="s">
        <v>20</v>
      </c>
      <c r="F15" s="65" t="s">
        <v>21</v>
      </c>
      <c r="G15" s="65" t="s">
        <v>22</v>
      </c>
      <c r="H15" s="65" t="s">
        <v>23</v>
      </c>
      <c r="I15" s="65" t="s">
        <v>24</v>
      </c>
      <c r="J15" s="194" t="s">
        <v>25</v>
      </c>
      <c r="K15" s="137"/>
      <c r="L15" s="137"/>
      <c r="M15" s="137"/>
      <c r="N15" s="168"/>
    </row>
    <row r="16" spans="1:14" ht="51" thickBot="1" x14ac:dyDescent="0.25">
      <c r="A16" s="66" t="s">
        <v>29</v>
      </c>
      <c r="B16" s="67" t="s">
        <v>26</v>
      </c>
      <c r="C16" s="69" t="s">
        <v>27</v>
      </c>
      <c r="D16" s="69" t="s">
        <v>28</v>
      </c>
      <c r="E16" s="195" t="s">
        <v>218</v>
      </c>
      <c r="F16" s="69" t="s">
        <v>68</v>
      </c>
      <c r="G16" s="69" t="s">
        <v>221</v>
      </c>
      <c r="H16" s="67" t="s">
        <v>222</v>
      </c>
      <c r="I16" s="166" t="s">
        <v>220</v>
      </c>
      <c r="J16" s="70" t="s">
        <v>139</v>
      </c>
      <c r="K16" s="137"/>
      <c r="L16" s="137"/>
      <c r="M16" s="137"/>
      <c r="N16" s="168"/>
    </row>
    <row r="17" spans="1:14" ht="13.5" thickBot="1" x14ac:dyDescent="0.25">
      <c r="A17" s="196" t="s">
        <v>130</v>
      </c>
      <c r="B17" s="71" t="s">
        <v>74</v>
      </c>
      <c r="C17" s="71"/>
      <c r="D17" s="116" t="s">
        <v>78</v>
      </c>
      <c r="E17" s="196" t="s">
        <v>123</v>
      </c>
      <c r="F17" s="118"/>
      <c r="G17" s="118">
        <v>34.25</v>
      </c>
      <c r="H17" s="197">
        <v>0</v>
      </c>
      <c r="I17" s="120">
        <v>14.3</v>
      </c>
      <c r="J17" s="119">
        <f t="shared" ref="J17:J18" si="0">SUM(H17:I17)</f>
        <v>14.3</v>
      </c>
      <c r="K17" s="137"/>
      <c r="L17" s="137"/>
      <c r="M17" s="137"/>
      <c r="N17" s="168"/>
    </row>
    <row r="18" spans="1:14" ht="13.5" thickBot="1" x14ac:dyDescent="0.25">
      <c r="A18" s="196" t="s">
        <v>131</v>
      </c>
      <c r="B18" s="71" t="s">
        <v>74</v>
      </c>
      <c r="C18" s="71"/>
      <c r="D18" s="116" t="s">
        <v>78</v>
      </c>
      <c r="E18" s="198" t="s">
        <v>76</v>
      </c>
      <c r="F18" s="120"/>
      <c r="G18" s="199">
        <v>0</v>
      </c>
      <c r="H18" s="118">
        <v>34.25</v>
      </c>
      <c r="I18" s="120">
        <v>14.3</v>
      </c>
      <c r="J18" s="119">
        <f t="shared" si="0"/>
        <v>48.55</v>
      </c>
      <c r="K18" s="137"/>
      <c r="L18" s="137"/>
      <c r="M18" s="137"/>
      <c r="N18" s="168"/>
    </row>
    <row r="19" spans="1:14" ht="13.5" thickBot="1" x14ac:dyDescent="0.25">
      <c r="A19" s="77"/>
      <c r="B19" s="78"/>
      <c r="C19" s="72"/>
      <c r="D19" s="117"/>
      <c r="E19" s="200"/>
      <c r="F19" s="120"/>
      <c r="G19" s="120"/>
      <c r="H19" s="118"/>
      <c r="I19" s="120"/>
      <c r="J19" s="119"/>
      <c r="K19" s="137"/>
      <c r="L19" s="137"/>
      <c r="M19" s="137"/>
      <c r="N19" s="168"/>
    </row>
    <row r="20" spans="1:14" x14ac:dyDescent="0.2">
      <c r="A20" s="155"/>
      <c r="B20" s="137"/>
      <c r="C20" s="137"/>
      <c r="D20" s="137"/>
      <c r="E20" s="137"/>
      <c r="F20" s="137"/>
      <c r="G20" s="137"/>
      <c r="H20" s="137"/>
      <c r="I20" s="137"/>
      <c r="K20" s="137"/>
      <c r="L20" s="137"/>
      <c r="M20" s="137"/>
      <c r="N20" s="168"/>
    </row>
    <row r="21" spans="1:14" x14ac:dyDescent="0.2">
      <c r="A21" s="155"/>
      <c r="B21" s="137"/>
      <c r="C21" s="137"/>
      <c r="D21" s="137"/>
      <c r="E21" s="137"/>
      <c r="F21" s="137"/>
      <c r="G21" s="137"/>
      <c r="H21" s="137"/>
      <c r="I21" s="137"/>
      <c r="K21" s="137"/>
      <c r="L21" s="137"/>
      <c r="M21" s="137"/>
      <c r="N21" s="168"/>
    </row>
    <row r="22" spans="1:14" ht="13.5" thickBot="1" x14ac:dyDescent="0.25">
      <c r="A22" s="155"/>
      <c r="B22" s="137"/>
      <c r="C22" s="137"/>
      <c r="D22" s="137"/>
      <c r="E22" s="137"/>
      <c r="F22" s="137"/>
      <c r="G22" s="137"/>
      <c r="H22" s="137"/>
      <c r="I22" s="137"/>
      <c r="K22" s="137"/>
      <c r="L22" s="137"/>
      <c r="M22" s="137"/>
      <c r="N22" s="168"/>
    </row>
    <row r="23" spans="1:14" ht="13.5" thickBot="1" x14ac:dyDescent="0.25">
      <c r="A23" s="92" t="s">
        <v>118</v>
      </c>
      <c r="B23" s="93"/>
      <c r="C23" s="93"/>
      <c r="D23" s="93"/>
      <c r="E23" s="93"/>
      <c r="F23" s="93"/>
      <c r="G23" s="93"/>
      <c r="H23" s="193"/>
      <c r="I23" s="93"/>
      <c r="J23" s="63"/>
      <c r="K23" s="137"/>
      <c r="L23" s="137"/>
      <c r="M23" s="137"/>
      <c r="N23" s="168"/>
    </row>
    <row r="24" spans="1:14" ht="13.5" thickBot="1" x14ac:dyDescent="0.25">
      <c r="A24" s="64" t="s">
        <v>16</v>
      </c>
      <c r="B24" s="65" t="s">
        <v>17</v>
      </c>
      <c r="C24" s="65" t="s">
        <v>18</v>
      </c>
      <c r="D24" s="65" t="s">
        <v>19</v>
      </c>
      <c r="E24" s="65" t="s">
        <v>20</v>
      </c>
      <c r="F24" s="65" t="s">
        <v>21</v>
      </c>
      <c r="G24" s="65" t="s">
        <v>22</v>
      </c>
      <c r="H24" s="65" t="s">
        <v>23</v>
      </c>
      <c r="I24" s="65" t="s">
        <v>24</v>
      </c>
      <c r="J24" s="194" t="s">
        <v>25</v>
      </c>
      <c r="K24" s="137"/>
      <c r="L24" s="137"/>
      <c r="M24" s="137"/>
      <c r="N24" s="168"/>
    </row>
    <row r="25" spans="1:14" ht="51" thickBot="1" x14ac:dyDescent="0.25">
      <c r="A25" s="66" t="s">
        <v>29</v>
      </c>
      <c r="B25" s="67" t="s">
        <v>26</v>
      </c>
      <c r="C25" s="69" t="s">
        <v>27</v>
      </c>
      <c r="D25" s="69" t="s">
        <v>28</v>
      </c>
      <c r="E25" s="195" t="s">
        <v>218</v>
      </c>
      <c r="F25" s="69" t="s">
        <v>68</v>
      </c>
      <c r="G25" s="69" t="s">
        <v>142</v>
      </c>
      <c r="H25" s="67" t="s">
        <v>219</v>
      </c>
      <c r="I25" s="166" t="s">
        <v>220</v>
      </c>
      <c r="J25" s="70" t="s">
        <v>139</v>
      </c>
      <c r="K25" s="137"/>
      <c r="L25" s="137"/>
      <c r="M25" s="137"/>
      <c r="N25" s="168"/>
    </row>
    <row r="26" spans="1:14" ht="13.5" thickBot="1" x14ac:dyDescent="0.25">
      <c r="A26" s="196" t="s">
        <v>132</v>
      </c>
      <c r="B26" s="71" t="s">
        <v>74</v>
      </c>
      <c r="C26" s="71"/>
      <c r="D26" s="116" t="s">
        <v>78</v>
      </c>
      <c r="E26" s="198" t="s">
        <v>76</v>
      </c>
      <c r="F26" s="120"/>
      <c r="G26" s="199">
        <v>0</v>
      </c>
      <c r="H26" s="118">
        <v>9.25</v>
      </c>
      <c r="I26" s="120">
        <v>14.3</v>
      </c>
      <c r="J26" s="119">
        <f>SUM(H26:I26)</f>
        <v>23.55</v>
      </c>
      <c r="K26" s="137"/>
      <c r="L26" s="137"/>
      <c r="M26" s="137"/>
      <c r="N26" s="168"/>
    </row>
    <row r="27" spans="1:14" ht="13.5" thickBot="1" x14ac:dyDescent="0.25">
      <c r="A27" s="75"/>
      <c r="B27" s="76"/>
      <c r="C27" s="72"/>
      <c r="D27" s="117"/>
      <c r="E27" s="200"/>
      <c r="F27" s="120"/>
      <c r="G27" s="120"/>
      <c r="H27" s="118"/>
      <c r="I27" s="120"/>
      <c r="J27" s="119"/>
      <c r="K27" s="137"/>
      <c r="L27" s="137"/>
      <c r="M27" s="137"/>
      <c r="N27" s="168"/>
    </row>
    <row r="28" spans="1:14" x14ac:dyDescent="0.2">
      <c r="A28" s="155"/>
      <c r="B28" s="137"/>
      <c r="C28" s="137"/>
      <c r="D28" s="137"/>
      <c r="E28" s="137"/>
      <c r="F28" s="137"/>
      <c r="G28" s="137"/>
      <c r="H28" s="137"/>
      <c r="I28" s="137"/>
      <c r="K28" s="137"/>
      <c r="L28" s="137"/>
      <c r="M28" s="137"/>
      <c r="N28" s="168"/>
    </row>
    <row r="29" spans="1:14" x14ac:dyDescent="0.2">
      <c r="A29" s="155"/>
      <c r="B29" s="137"/>
      <c r="C29" s="137"/>
      <c r="D29" s="137"/>
      <c r="E29" s="137"/>
      <c r="F29" s="137"/>
      <c r="G29" s="137"/>
      <c r="H29" s="137"/>
      <c r="I29" s="137"/>
      <c r="K29" s="137"/>
      <c r="L29" s="137"/>
      <c r="M29" s="137"/>
      <c r="N29" s="168"/>
    </row>
    <row r="30" spans="1:14" ht="13.5" thickBot="1" x14ac:dyDescent="0.25">
      <c r="A30" s="155"/>
      <c r="B30" s="137"/>
      <c r="C30" s="137"/>
      <c r="D30" s="137"/>
      <c r="E30" s="137"/>
      <c r="F30" s="137"/>
      <c r="G30" s="137"/>
      <c r="H30" s="137"/>
      <c r="I30" s="137"/>
      <c r="K30" s="137"/>
      <c r="L30" s="137"/>
      <c r="M30" s="137"/>
      <c r="N30" s="168"/>
    </row>
    <row r="31" spans="1:14" ht="13.5" thickBot="1" x14ac:dyDescent="0.25">
      <c r="A31" s="92" t="s">
        <v>128</v>
      </c>
      <c r="B31" s="93"/>
      <c r="C31" s="93"/>
      <c r="D31" s="93"/>
      <c r="E31" s="93"/>
      <c r="F31" s="93"/>
      <c r="G31" s="93"/>
      <c r="H31" s="193"/>
      <c r="I31" s="93"/>
      <c r="J31" s="63"/>
      <c r="K31" s="137"/>
      <c r="L31" s="137"/>
      <c r="M31" s="137"/>
      <c r="N31" s="168"/>
    </row>
    <row r="32" spans="1:14" ht="13.5" thickBot="1" x14ac:dyDescent="0.25">
      <c r="A32" s="64" t="s">
        <v>16</v>
      </c>
      <c r="B32" s="65" t="s">
        <v>17</v>
      </c>
      <c r="C32" s="65" t="s">
        <v>18</v>
      </c>
      <c r="D32" s="65" t="s">
        <v>19</v>
      </c>
      <c r="E32" s="65" t="s">
        <v>20</v>
      </c>
      <c r="F32" s="65" t="s">
        <v>21</v>
      </c>
      <c r="G32" s="65" t="s">
        <v>22</v>
      </c>
      <c r="H32" s="65" t="s">
        <v>23</v>
      </c>
      <c r="I32" s="65" t="s">
        <v>24</v>
      </c>
      <c r="J32" s="194" t="s">
        <v>25</v>
      </c>
      <c r="K32" s="137"/>
      <c r="L32" s="137"/>
      <c r="M32" s="137"/>
      <c r="N32" s="168"/>
    </row>
    <row r="33" spans="1:14" ht="51" thickBot="1" x14ac:dyDescent="0.25">
      <c r="A33" s="66" t="s">
        <v>29</v>
      </c>
      <c r="B33" s="67" t="s">
        <v>26</v>
      </c>
      <c r="C33" s="69" t="s">
        <v>27</v>
      </c>
      <c r="D33" s="69" t="s">
        <v>28</v>
      </c>
      <c r="E33" s="195" t="s">
        <v>218</v>
      </c>
      <c r="F33" s="69" t="s">
        <v>68</v>
      </c>
      <c r="G33" s="69" t="s">
        <v>221</v>
      </c>
      <c r="H33" s="67" t="s">
        <v>222</v>
      </c>
      <c r="I33" s="166" t="s">
        <v>220</v>
      </c>
      <c r="J33" s="70" t="s">
        <v>139</v>
      </c>
      <c r="K33" s="137"/>
      <c r="L33" s="137"/>
      <c r="M33" s="137"/>
      <c r="N33" s="168"/>
    </row>
    <row r="34" spans="1:14" ht="13.5" thickBot="1" x14ac:dyDescent="0.25">
      <c r="A34" s="196" t="s">
        <v>133</v>
      </c>
      <c r="B34" s="71" t="s">
        <v>74</v>
      </c>
      <c r="C34" s="71"/>
      <c r="D34" s="116" t="s">
        <v>78</v>
      </c>
      <c r="E34" s="198" t="s">
        <v>76</v>
      </c>
      <c r="F34" s="120"/>
      <c r="G34" s="199">
        <v>0</v>
      </c>
      <c r="H34" s="118">
        <v>34.25</v>
      </c>
      <c r="I34" s="120">
        <v>14.3</v>
      </c>
      <c r="J34" s="119">
        <f>SUM(H34:I34)</f>
        <v>48.55</v>
      </c>
      <c r="K34" s="137"/>
      <c r="L34" s="137"/>
      <c r="M34" s="137"/>
      <c r="N34" s="168"/>
    </row>
    <row r="35" spans="1:14" ht="13.5" thickBot="1" x14ac:dyDescent="0.25">
      <c r="A35" s="77"/>
      <c r="B35" s="78"/>
      <c r="C35" s="72"/>
      <c r="D35" s="117"/>
      <c r="E35" s="200"/>
      <c r="F35" s="120"/>
      <c r="G35" s="120"/>
      <c r="H35" s="118"/>
      <c r="I35" s="120"/>
      <c r="J35" s="119"/>
      <c r="K35" s="137"/>
      <c r="L35" s="137"/>
      <c r="M35" s="137"/>
      <c r="N35" s="168"/>
    </row>
    <row r="36" spans="1:14" s="136" customFormat="1" x14ac:dyDescent="0.2">
      <c r="A36" s="164"/>
      <c r="B36" s="161"/>
      <c r="C36" s="165"/>
      <c r="D36" s="162"/>
      <c r="E36" s="201"/>
      <c r="F36" s="160"/>
      <c r="G36" s="160"/>
      <c r="H36" s="160"/>
      <c r="I36" s="160"/>
      <c r="J36" s="163"/>
      <c r="K36" s="137"/>
      <c r="L36" s="137"/>
      <c r="M36" s="137"/>
      <c r="N36" s="168"/>
    </row>
    <row r="37" spans="1:14" x14ac:dyDescent="0.2">
      <c r="A37" s="155"/>
      <c r="B37" s="137"/>
      <c r="C37" s="137"/>
      <c r="D37" s="137"/>
      <c r="E37" s="137"/>
      <c r="F37" s="137"/>
      <c r="G37" s="137"/>
      <c r="H37" s="137"/>
      <c r="I37" s="137"/>
      <c r="K37" s="137"/>
      <c r="L37" s="137"/>
      <c r="M37" s="137"/>
      <c r="N37" s="168"/>
    </row>
    <row r="38" spans="1:14" ht="15" x14ac:dyDescent="0.2">
      <c r="A38" s="167" t="s">
        <v>210</v>
      </c>
      <c r="B38" s="137"/>
      <c r="C38" s="137"/>
      <c r="D38" s="137"/>
      <c r="E38" s="137"/>
      <c r="F38" s="137"/>
      <c r="G38" s="137"/>
      <c r="H38" s="137"/>
      <c r="I38" s="137"/>
      <c r="K38" s="137"/>
      <c r="L38" s="137"/>
      <c r="M38" s="137"/>
      <c r="N38" s="168"/>
    </row>
    <row r="39" spans="1:14" ht="40.5" customHeight="1" x14ac:dyDescent="0.2">
      <c r="A39" s="263" t="s">
        <v>209</v>
      </c>
      <c r="B39" s="263"/>
      <c r="C39" s="263"/>
      <c r="D39" s="263"/>
      <c r="E39" s="263"/>
      <c r="F39" s="263"/>
      <c r="G39" s="263"/>
      <c r="H39" s="263"/>
      <c r="I39" s="263"/>
      <c r="J39" s="263"/>
      <c r="K39" s="137"/>
      <c r="L39" s="137"/>
      <c r="M39" s="137"/>
      <c r="N39" s="168"/>
    </row>
    <row r="40" spans="1:14" x14ac:dyDescent="0.2">
      <c r="A40" s="155"/>
      <c r="B40" s="137"/>
      <c r="C40" s="137"/>
      <c r="D40" s="137"/>
      <c r="E40" s="137"/>
      <c r="F40" s="137"/>
      <c r="G40" s="137"/>
      <c r="H40" s="137"/>
      <c r="I40" s="137"/>
      <c r="K40" s="137"/>
      <c r="L40" s="137"/>
      <c r="M40" s="137"/>
      <c r="N40" s="168"/>
    </row>
    <row r="41" spans="1:14" x14ac:dyDescent="0.2">
      <c r="A41" s="168"/>
      <c r="B41" s="137"/>
      <c r="C41" s="137"/>
      <c r="D41" s="137"/>
      <c r="E41" s="137"/>
      <c r="F41" s="137"/>
      <c r="G41" s="137"/>
      <c r="H41" s="137"/>
      <c r="I41" s="137"/>
      <c r="K41" s="137"/>
      <c r="L41" s="137"/>
      <c r="M41" s="137"/>
      <c r="N41" s="168"/>
    </row>
    <row r="42" spans="1:14" x14ac:dyDescent="0.2">
      <c r="A42" s="89"/>
    </row>
  </sheetData>
  <mergeCells count="1">
    <mergeCell ref="A39:J39"/>
  </mergeCells>
  <phoneticPr fontId="12" type="noConversion"/>
  <pageMargins left="0.25" right="0.25" top="0.25" bottom="0.25" header="0.25" footer="0.25"/>
  <pageSetup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4"/>
  <sheetViews>
    <sheetView workbookViewId="0">
      <selection activeCell="A33" sqref="A1:O33"/>
    </sheetView>
  </sheetViews>
  <sheetFormatPr defaultRowHeight="12.75" x14ac:dyDescent="0.2"/>
  <cols>
    <col min="1" max="1" width="9.85546875" style="25" customWidth="1"/>
    <col min="2" max="2" width="22.140625" style="25" customWidth="1"/>
    <col min="3" max="3" width="22.140625" style="25" bestFit="1" customWidth="1"/>
    <col min="4" max="5" width="21" style="25" customWidth="1"/>
    <col min="6" max="6" width="16.5703125" style="29" customWidth="1"/>
    <col min="7" max="7" width="18" style="27" customWidth="1"/>
    <col min="8" max="8" width="21.7109375" style="31" customWidth="1"/>
    <col min="9" max="16384" width="9.140625" style="25"/>
  </cols>
  <sheetData>
    <row r="1" spans="1:10" x14ac:dyDescent="0.2">
      <c r="A1" s="137" t="s">
        <v>77</v>
      </c>
    </row>
    <row r="3" spans="1:10" ht="27.75" customHeight="1" x14ac:dyDescent="0.25">
      <c r="A3" s="157" t="s">
        <v>138</v>
      </c>
      <c r="B3" s="21"/>
      <c r="C3" s="23"/>
      <c r="D3" s="23"/>
      <c r="E3" s="23"/>
      <c r="F3" s="28"/>
      <c r="G3" s="24"/>
      <c r="I3" s="23"/>
      <c r="J3" s="23"/>
    </row>
    <row r="4" spans="1:10" x14ac:dyDescent="0.2">
      <c r="A4" s="20"/>
      <c r="B4" s="21"/>
      <c r="C4" s="23"/>
      <c r="D4" s="23"/>
      <c r="E4" s="23"/>
      <c r="F4" s="28"/>
      <c r="G4" s="24"/>
      <c r="I4" s="23"/>
      <c r="J4" s="23"/>
    </row>
    <row r="5" spans="1:10" ht="13.5" thickBot="1" x14ac:dyDescent="0.25"/>
    <row r="6" spans="1:10" s="26" customFormat="1" ht="39" thickBot="1" x14ac:dyDescent="0.25">
      <c r="A6" s="22" t="s">
        <v>29</v>
      </c>
      <c r="B6" s="22" t="s">
        <v>30</v>
      </c>
      <c r="C6" s="22" t="s">
        <v>28</v>
      </c>
      <c r="D6" s="22" t="s">
        <v>211</v>
      </c>
      <c r="E6" s="22" t="s">
        <v>121</v>
      </c>
      <c r="F6" s="30" t="s">
        <v>31</v>
      </c>
      <c r="G6" s="22" t="s">
        <v>32</v>
      </c>
      <c r="H6" s="100" t="s">
        <v>143</v>
      </c>
    </row>
    <row r="7" spans="1:10" s="26" customFormat="1" ht="13.5" thickBot="1" x14ac:dyDescent="0.25">
      <c r="A7" s="202">
        <v>1</v>
      </c>
      <c r="B7" s="203" t="s">
        <v>74</v>
      </c>
      <c r="C7" s="204" t="s">
        <v>78</v>
      </c>
      <c r="D7" s="205" t="s">
        <v>123</v>
      </c>
      <c r="E7" s="206" t="s">
        <v>114</v>
      </c>
      <c r="F7" s="207">
        <f>SSA!J8</f>
        <v>14.3</v>
      </c>
      <c r="G7" s="208">
        <f>'Weighted Avg'!F4</f>
        <v>100</v>
      </c>
      <c r="H7" s="209">
        <f>F7*G7</f>
        <v>1430</v>
      </c>
    </row>
    <row r="8" spans="1:10" s="26" customFormat="1" ht="13.5" thickTop="1" x14ac:dyDescent="0.2">
      <c r="A8" s="264" t="s">
        <v>33</v>
      </c>
      <c r="B8" s="265"/>
      <c r="C8" s="265"/>
      <c r="D8" s="265"/>
      <c r="E8" s="265"/>
      <c r="F8" s="265"/>
      <c r="G8" s="266"/>
      <c r="H8" s="210">
        <f>ROUND(H7,2)</f>
        <v>1430</v>
      </c>
    </row>
    <row r="9" spans="1:10" s="26" customFormat="1" x14ac:dyDescent="0.2">
      <c r="A9" s="211"/>
      <c r="B9" s="212"/>
      <c r="C9" s="213"/>
      <c r="D9" s="214"/>
      <c r="E9" s="214"/>
      <c r="F9" s="215"/>
      <c r="G9" s="216"/>
      <c r="H9" s="217"/>
    </row>
    <row r="10" spans="1:10" ht="13.5" thickBot="1" x14ac:dyDescent="0.25">
      <c r="A10" s="172"/>
      <c r="B10" s="218"/>
      <c r="C10" s="219"/>
      <c r="D10" s="220"/>
      <c r="E10" s="220"/>
      <c r="F10" s="221"/>
      <c r="G10" s="222"/>
      <c r="H10" s="223"/>
    </row>
    <row r="11" spans="1:10" ht="13.5" thickBot="1" x14ac:dyDescent="0.25">
      <c r="A11" s="224">
        <v>1.1000000000000001</v>
      </c>
      <c r="B11" s="218" t="s">
        <v>74</v>
      </c>
      <c r="C11" s="225" t="s">
        <v>78</v>
      </c>
      <c r="D11" s="226" t="s">
        <v>123</v>
      </c>
      <c r="E11" s="227" t="s">
        <v>113</v>
      </c>
      <c r="F11" s="228">
        <f>SSA!J17</f>
        <v>14.3</v>
      </c>
      <c r="G11" s="229">
        <f>'Weighted Avg'!F5</f>
        <v>2</v>
      </c>
      <c r="H11" s="209">
        <f>F11*G11</f>
        <v>28.6</v>
      </c>
    </row>
    <row r="12" spans="1:10" ht="13.5" thickTop="1" x14ac:dyDescent="0.2">
      <c r="A12" s="264" t="s">
        <v>33</v>
      </c>
      <c r="B12" s="265"/>
      <c r="C12" s="265"/>
      <c r="D12" s="265"/>
      <c r="E12" s="265"/>
      <c r="F12" s="265"/>
      <c r="G12" s="266"/>
      <c r="H12" s="210">
        <f>ROUND(H11,2)</f>
        <v>28.6</v>
      </c>
    </row>
    <row r="13" spans="1:10" x14ac:dyDescent="0.2">
      <c r="A13" s="211"/>
      <c r="B13" s="212"/>
      <c r="C13" s="213"/>
      <c r="D13" s="213"/>
      <c r="E13" s="230"/>
      <c r="F13" s="215"/>
      <c r="G13" s="231"/>
      <c r="H13" s="217"/>
    </row>
    <row r="14" spans="1:10" ht="13.5" thickBot="1" x14ac:dyDescent="0.25">
      <c r="A14" s="172"/>
      <c r="B14" s="172"/>
      <c r="C14" s="220"/>
      <c r="D14" s="220"/>
      <c r="E14" s="220"/>
      <c r="F14" s="221"/>
      <c r="G14" s="222"/>
      <c r="H14" s="223"/>
    </row>
    <row r="15" spans="1:10" ht="13.5" thickBot="1" x14ac:dyDescent="0.25">
      <c r="A15" s="232">
        <v>2</v>
      </c>
      <c r="B15" s="233" t="s">
        <v>74</v>
      </c>
      <c r="C15" s="225" t="s">
        <v>78</v>
      </c>
      <c r="D15" s="234" t="s">
        <v>76</v>
      </c>
      <c r="E15" s="235" t="s">
        <v>114</v>
      </c>
      <c r="F15" s="236">
        <f>SSA!J9</f>
        <v>23.55</v>
      </c>
      <c r="G15" s="229">
        <f>'Weighted Avg'!F6</f>
        <v>20</v>
      </c>
      <c r="H15" s="209">
        <f>F15*G15</f>
        <v>471</v>
      </c>
    </row>
    <row r="16" spans="1:10" ht="13.5" thickTop="1" x14ac:dyDescent="0.2">
      <c r="A16" s="264" t="s">
        <v>33</v>
      </c>
      <c r="B16" s="265"/>
      <c r="C16" s="265"/>
      <c r="D16" s="265"/>
      <c r="E16" s="265"/>
      <c r="F16" s="265"/>
      <c r="G16" s="266"/>
      <c r="H16" s="210">
        <f>ROUND(H15,2)</f>
        <v>471</v>
      </c>
    </row>
    <row r="17" spans="1:8" x14ac:dyDescent="0.2">
      <c r="A17" s="211"/>
      <c r="B17" s="212"/>
      <c r="C17" s="213"/>
      <c r="D17" s="230"/>
      <c r="E17" s="230"/>
      <c r="F17" s="237"/>
      <c r="G17" s="231"/>
      <c r="H17" s="238"/>
    </row>
    <row r="18" spans="1:8" ht="13.5" thickBot="1" x14ac:dyDescent="0.25">
      <c r="A18" s="172"/>
      <c r="B18" s="218"/>
      <c r="C18" s="220"/>
      <c r="D18" s="220"/>
      <c r="E18" s="220"/>
      <c r="F18" s="221"/>
      <c r="G18" s="222"/>
      <c r="H18" s="223"/>
    </row>
    <row r="19" spans="1:8" ht="13.5" thickBot="1" x14ac:dyDescent="0.25">
      <c r="A19" s="232">
        <v>2.1</v>
      </c>
      <c r="B19" s="218" t="s">
        <v>74</v>
      </c>
      <c r="C19" s="225" t="s">
        <v>78</v>
      </c>
      <c r="D19" s="239" t="s">
        <v>76</v>
      </c>
      <c r="E19" s="240" t="s">
        <v>113</v>
      </c>
      <c r="F19" s="241">
        <f>SSA!J18</f>
        <v>48.55</v>
      </c>
      <c r="G19" s="242">
        <f>'Weighted Avg'!F8</f>
        <v>1</v>
      </c>
      <c r="H19" s="209">
        <f>F19*G19</f>
        <v>48.55</v>
      </c>
    </row>
    <row r="20" spans="1:8" ht="13.5" thickTop="1" x14ac:dyDescent="0.2">
      <c r="A20" s="264" t="s">
        <v>33</v>
      </c>
      <c r="B20" s="265"/>
      <c r="C20" s="265"/>
      <c r="D20" s="265"/>
      <c r="E20" s="265"/>
      <c r="F20" s="265"/>
      <c r="G20" s="266"/>
      <c r="H20" s="210">
        <f>ROUND(H19,2)</f>
        <v>48.55</v>
      </c>
    </row>
    <row r="21" spans="1:8" x14ac:dyDescent="0.2">
      <c r="A21" s="172"/>
      <c r="B21" s="172"/>
      <c r="C21" s="172"/>
      <c r="D21" s="172"/>
      <c r="E21" s="172"/>
      <c r="F21" s="243"/>
      <c r="G21" s="222"/>
      <c r="H21" s="223"/>
    </row>
    <row r="22" spans="1:8" ht="13.5" thickBot="1" x14ac:dyDescent="0.25">
      <c r="A22" s="172"/>
      <c r="B22" s="172"/>
      <c r="C22" s="172"/>
      <c r="D22" s="172"/>
      <c r="E22" s="172"/>
      <c r="F22" s="243"/>
      <c r="G22" s="222"/>
      <c r="H22" s="223"/>
    </row>
    <row r="23" spans="1:8" ht="13.5" thickBot="1" x14ac:dyDescent="0.25">
      <c r="A23" s="224">
        <v>2.2000000000000002</v>
      </c>
      <c r="B23" s="233" t="s">
        <v>129</v>
      </c>
      <c r="C23" s="225" t="s">
        <v>78</v>
      </c>
      <c r="D23" s="226" t="s">
        <v>76</v>
      </c>
      <c r="E23" s="227" t="s">
        <v>114</v>
      </c>
      <c r="F23" s="228">
        <f>SSA!J26</f>
        <v>23.55</v>
      </c>
      <c r="G23" s="229">
        <f>'Weighted Avg'!F7</f>
        <v>1</v>
      </c>
      <c r="H23" s="209">
        <f>F23*G23</f>
        <v>23.55</v>
      </c>
    </row>
    <row r="24" spans="1:8" ht="13.5" thickTop="1" x14ac:dyDescent="0.2">
      <c r="A24" s="264" t="s">
        <v>33</v>
      </c>
      <c r="B24" s="265"/>
      <c r="C24" s="265"/>
      <c r="D24" s="265"/>
      <c r="E24" s="265"/>
      <c r="F24" s="265"/>
      <c r="G24" s="266"/>
      <c r="H24" s="210">
        <f>ROUND(H23,2)</f>
        <v>23.55</v>
      </c>
    </row>
    <row r="25" spans="1:8" x14ac:dyDescent="0.2">
      <c r="A25" s="211"/>
      <c r="B25" s="212"/>
      <c r="C25" s="213"/>
      <c r="D25" s="213"/>
      <c r="E25" s="230"/>
      <c r="F25" s="215"/>
      <c r="G25" s="231"/>
      <c r="H25" s="238"/>
    </row>
    <row r="26" spans="1:8" ht="13.5" thickBot="1" x14ac:dyDescent="0.25">
      <c r="A26" s="172"/>
      <c r="B26" s="218"/>
      <c r="C26" s="220"/>
      <c r="D26" s="220"/>
      <c r="E26" s="220"/>
      <c r="F26" s="221"/>
      <c r="G26" s="222"/>
      <c r="H26" s="223"/>
    </row>
    <row r="27" spans="1:8" ht="13.5" thickBot="1" x14ac:dyDescent="0.25">
      <c r="A27" s="232">
        <v>2.2999999999999998</v>
      </c>
      <c r="B27" s="233" t="s">
        <v>129</v>
      </c>
      <c r="C27" s="225" t="s">
        <v>78</v>
      </c>
      <c r="D27" s="239" t="s">
        <v>76</v>
      </c>
      <c r="E27" s="240" t="s">
        <v>113</v>
      </c>
      <c r="F27" s="241">
        <f>SSA!J34</f>
        <v>48.55</v>
      </c>
      <c r="G27" s="242">
        <f>'Weighted Avg'!F9</f>
        <v>0</v>
      </c>
      <c r="H27" s="209">
        <f>F27*G27</f>
        <v>0</v>
      </c>
    </row>
    <row r="28" spans="1:8" ht="13.5" thickTop="1" x14ac:dyDescent="0.2">
      <c r="A28" s="264" t="s">
        <v>33</v>
      </c>
      <c r="B28" s="265"/>
      <c r="C28" s="265"/>
      <c r="D28" s="265"/>
      <c r="E28" s="265"/>
      <c r="F28" s="265"/>
      <c r="G28" s="266"/>
      <c r="H28" s="210">
        <f>ROUND(H27,2)</f>
        <v>0</v>
      </c>
    </row>
    <row r="31" spans="1:8" x14ac:dyDescent="0.2">
      <c r="A31" s="175" t="s">
        <v>124</v>
      </c>
    </row>
    <row r="34" spans="1:4" x14ac:dyDescent="0.2">
      <c r="A34" s="90"/>
      <c r="D34" s="90"/>
    </row>
  </sheetData>
  <mergeCells count="6">
    <mergeCell ref="A16:G16"/>
    <mergeCell ref="A24:G24"/>
    <mergeCell ref="A20:G20"/>
    <mergeCell ref="A28:G28"/>
    <mergeCell ref="A8:G8"/>
    <mergeCell ref="A12:G12"/>
  </mergeCells>
  <phoneticPr fontId="12" type="noConversion"/>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8"/>
  <sheetViews>
    <sheetView workbookViewId="0">
      <selection activeCell="F30" sqref="F30"/>
    </sheetView>
  </sheetViews>
  <sheetFormatPr defaultRowHeight="12.75" x14ac:dyDescent="0.2"/>
  <cols>
    <col min="1" max="1" width="11.42578125" customWidth="1"/>
    <col min="2" max="8" width="17.28515625" style="6" customWidth="1"/>
    <col min="9" max="9" width="17.28515625" customWidth="1"/>
    <col min="10" max="10" width="15.85546875" customWidth="1"/>
    <col min="11" max="11" width="18.85546875" bestFit="1" customWidth="1"/>
  </cols>
  <sheetData>
    <row r="1" spans="1:17" x14ac:dyDescent="0.2">
      <c r="A1" s="137" t="s">
        <v>77</v>
      </c>
      <c r="B1" s="244"/>
      <c r="C1" s="244"/>
      <c r="D1" s="244"/>
      <c r="E1" s="244"/>
      <c r="F1" s="244"/>
      <c r="G1" s="244"/>
      <c r="H1" s="244"/>
      <c r="I1" s="168"/>
      <c r="J1" s="168"/>
      <c r="K1" s="168"/>
      <c r="L1" s="168"/>
      <c r="M1" s="168"/>
      <c r="N1" s="168"/>
      <c r="O1" s="168"/>
      <c r="P1" s="168"/>
      <c r="Q1" s="168"/>
    </row>
    <row r="2" spans="1:17" x14ac:dyDescent="0.2">
      <c r="A2" s="168"/>
      <c r="B2" s="244"/>
      <c r="C2" s="244"/>
      <c r="D2" s="244"/>
      <c r="E2" s="244"/>
      <c r="F2" s="244"/>
      <c r="G2" s="244"/>
      <c r="H2" s="244"/>
      <c r="I2" s="168"/>
      <c r="J2" s="168"/>
      <c r="K2" s="168"/>
      <c r="L2" s="168"/>
      <c r="M2" s="168"/>
      <c r="N2" s="168"/>
      <c r="O2" s="168"/>
      <c r="P2" s="168"/>
      <c r="Q2" s="168"/>
    </row>
    <row r="3" spans="1:17" ht="15.75" x14ac:dyDescent="0.25">
      <c r="A3" s="79" t="s">
        <v>156</v>
      </c>
      <c r="B3" s="168"/>
      <c r="C3" s="168"/>
      <c r="D3" s="168"/>
      <c r="E3" s="168"/>
      <c r="F3" s="168"/>
      <c r="G3" s="168"/>
      <c r="H3" s="168"/>
      <c r="I3" s="168"/>
      <c r="J3" s="168"/>
      <c r="K3" s="168"/>
      <c r="L3" s="168"/>
      <c r="M3" s="168"/>
      <c r="N3" s="168"/>
      <c r="O3" s="168"/>
      <c r="P3" s="168"/>
      <c r="Q3" s="168"/>
    </row>
    <row r="4" spans="1:17" ht="15.75" x14ac:dyDescent="0.25">
      <c r="A4" s="4"/>
      <c r="B4" s="244"/>
      <c r="C4" s="244"/>
      <c r="D4" s="244"/>
      <c r="E4" s="244"/>
      <c r="F4" s="244"/>
      <c r="G4" s="244"/>
      <c r="H4" s="244"/>
      <c r="I4" s="168"/>
      <c r="J4" s="168"/>
      <c r="K4" s="168"/>
      <c r="L4" s="168"/>
      <c r="M4" s="168"/>
      <c r="N4" s="168"/>
      <c r="O4" s="168"/>
      <c r="P4" s="168"/>
      <c r="Q4" s="168"/>
    </row>
    <row r="5" spans="1:17" ht="15" x14ac:dyDescent="0.25">
      <c r="A5" s="267"/>
      <c r="B5" s="268"/>
      <c r="C5" s="268"/>
      <c r="D5" s="268"/>
      <c r="E5" s="268"/>
      <c r="F5" s="268"/>
      <c r="G5" s="268"/>
      <c r="H5" s="268"/>
      <c r="I5" s="268"/>
      <c r="J5" s="268"/>
      <c r="K5" s="80"/>
      <c r="L5" s="168"/>
      <c r="M5" s="168"/>
      <c r="N5" s="168"/>
      <c r="O5" s="168"/>
      <c r="P5" s="168"/>
      <c r="Q5" s="168"/>
    </row>
    <row r="6" spans="1:17" x14ac:dyDescent="0.2">
      <c r="A6" s="109" t="s">
        <v>16</v>
      </c>
      <c r="B6" s="110" t="s">
        <v>17</v>
      </c>
      <c r="C6" s="109" t="s">
        <v>18</v>
      </c>
      <c r="D6" s="109" t="s">
        <v>19</v>
      </c>
      <c r="E6" s="109" t="s">
        <v>20</v>
      </c>
      <c r="F6" s="109" t="s">
        <v>21</v>
      </c>
      <c r="G6" s="109" t="s">
        <v>22</v>
      </c>
      <c r="H6" s="109" t="s">
        <v>23</v>
      </c>
      <c r="I6" s="109" t="s">
        <v>24</v>
      </c>
      <c r="J6" s="139" t="s">
        <v>25</v>
      </c>
      <c r="K6" s="109" t="s">
        <v>176</v>
      </c>
      <c r="L6" s="168"/>
      <c r="M6" s="168"/>
      <c r="N6" s="168"/>
      <c r="O6" s="168"/>
      <c r="P6" s="168"/>
      <c r="Q6" s="168"/>
    </row>
    <row r="7" spans="1:17" ht="63.75" x14ac:dyDescent="0.2">
      <c r="A7" s="111" t="s">
        <v>29</v>
      </c>
      <c r="B7" s="111" t="s">
        <v>30</v>
      </c>
      <c r="C7" s="112" t="s">
        <v>211</v>
      </c>
      <c r="D7" s="112" t="s">
        <v>169</v>
      </c>
      <c r="E7" s="112" t="s">
        <v>170</v>
      </c>
      <c r="F7" s="112" t="s">
        <v>171</v>
      </c>
      <c r="G7" s="112" t="s">
        <v>172</v>
      </c>
      <c r="H7" s="112" t="s">
        <v>173</v>
      </c>
      <c r="I7" s="245" t="s">
        <v>174</v>
      </c>
      <c r="J7" s="140" t="s">
        <v>35</v>
      </c>
      <c r="K7" s="246" t="s">
        <v>175</v>
      </c>
      <c r="L7" s="168"/>
      <c r="M7" s="168"/>
      <c r="N7" s="168"/>
      <c r="O7" s="168"/>
      <c r="P7" s="168"/>
      <c r="Q7" s="168"/>
    </row>
    <row r="8" spans="1:17" s="45" customFormat="1" x14ac:dyDescent="0.2">
      <c r="A8" s="152">
        <v>3</v>
      </c>
      <c r="B8" s="247" t="s">
        <v>134</v>
      </c>
      <c r="C8" s="248" t="s">
        <v>123</v>
      </c>
      <c r="D8" s="249">
        <v>39</v>
      </c>
      <c r="E8" s="249">
        <v>0</v>
      </c>
      <c r="F8" s="249">
        <v>0</v>
      </c>
      <c r="G8" s="249">
        <f>D8-E8-F8</f>
        <v>39</v>
      </c>
      <c r="H8" s="249">
        <v>39</v>
      </c>
      <c r="I8" s="121">
        <f>MIN(G8:H8)</f>
        <v>39</v>
      </c>
      <c r="J8" s="141">
        <v>25</v>
      </c>
      <c r="K8" s="122">
        <f>I8*J8</f>
        <v>975</v>
      </c>
      <c r="L8" s="168"/>
      <c r="M8" s="168"/>
      <c r="N8" s="168"/>
      <c r="O8" s="168"/>
      <c r="P8" s="168"/>
      <c r="Q8" s="168"/>
    </row>
    <row r="9" spans="1:17" s="45" customFormat="1" ht="25.5" x14ac:dyDescent="0.2">
      <c r="A9" s="152">
        <v>3.1</v>
      </c>
      <c r="B9" s="247" t="s">
        <v>135</v>
      </c>
      <c r="C9" s="248" t="s">
        <v>123</v>
      </c>
      <c r="D9" s="249">
        <v>45</v>
      </c>
      <c r="E9" s="249">
        <v>0</v>
      </c>
      <c r="F9" s="249">
        <v>45</v>
      </c>
      <c r="G9" s="249">
        <f t="shared" ref="G9:G13" si="0">D9-E9-F9</f>
        <v>0</v>
      </c>
      <c r="H9" s="249">
        <v>39</v>
      </c>
      <c r="I9" s="121">
        <f t="shared" ref="I9:I13" si="1">MIN(G9:H9)</f>
        <v>0</v>
      </c>
      <c r="J9" s="59">
        <v>1</v>
      </c>
      <c r="K9" s="122">
        <f>I9*J9</f>
        <v>0</v>
      </c>
      <c r="L9" s="168"/>
      <c r="M9" s="168"/>
      <c r="N9" s="168"/>
      <c r="O9" s="168"/>
      <c r="P9" s="168"/>
      <c r="Q9" s="168"/>
    </row>
    <row r="10" spans="1:17" x14ac:dyDescent="0.2">
      <c r="A10" s="152">
        <v>4</v>
      </c>
      <c r="B10" s="247" t="s">
        <v>134</v>
      </c>
      <c r="C10" s="248" t="s">
        <v>76</v>
      </c>
      <c r="D10" s="249">
        <v>39</v>
      </c>
      <c r="E10" s="249">
        <v>0</v>
      </c>
      <c r="F10" s="249">
        <v>0</v>
      </c>
      <c r="G10" s="249">
        <f t="shared" si="0"/>
        <v>39</v>
      </c>
      <c r="H10" s="249">
        <v>39</v>
      </c>
      <c r="I10" s="121">
        <f t="shared" si="1"/>
        <v>39</v>
      </c>
      <c r="J10" s="59">
        <v>15</v>
      </c>
      <c r="K10" s="122">
        <f>I10*J10</f>
        <v>585</v>
      </c>
      <c r="L10" s="168"/>
      <c r="M10" s="168"/>
      <c r="N10" s="168"/>
      <c r="O10" s="168"/>
      <c r="P10" s="168"/>
      <c r="Q10" s="168"/>
    </row>
    <row r="11" spans="1:17" ht="25.5" x14ac:dyDescent="0.2">
      <c r="A11" s="152">
        <v>4.0999999999999996</v>
      </c>
      <c r="B11" s="247" t="s">
        <v>135</v>
      </c>
      <c r="C11" s="248" t="s">
        <v>76</v>
      </c>
      <c r="D11" s="249">
        <v>45</v>
      </c>
      <c r="E11" s="249">
        <v>0</v>
      </c>
      <c r="F11" s="249">
        <v>0</v>
      </c>
      <c r="G11" s="249">
        <f t="shared" si="0"/>
        <v>45</v>
      </c>
      <c r="H11" s="249">
        <v>39</v>
      </c>
      <c r="I11" s="121">
        <f t="shared" si="1"/>
        <v>39</v>
      </c>
      <c r="J11" s="59">
        <v>1</v>
      </c>
      <c r="K11" s="122">
        <f>I11*J11</f>
        <v>39</v>
      </c>
      <c r="L11" s="168"/>
      <c r="M11" s="168"/>
      <c r="N11" s="168"/>
      <c r="O11" s="168"/>
      <c r="P11" s="168"/>
      <c r="Q11" s="168"/>
    </row>
    <row r="12" spans="1:17" ht="25.5" x14ac:dyDescent="0.2">
      <c r="A12" s="152">
        <v>4.2</v>
      </c>
      <c r="B12" s="247" t="s">
        <v>127</v>
      </c>
      <c r="C12" s="248" t="s">
        <v>76</v>
      </c>
      <c r="D12" s="249">
        <v>39</v>
      </c>
      <c r="E12" s="249">
        <v>0</v>
      </c>
      <c r="F12" s="249">
        <v>0</v>
      </c>
      <c r="G12" s="249">
        <f t="shared" si="0"/>
        <v>39</v>
      </c>
      <c r="H12" s="249">
        <v>39</v>
      </c>
      <c r="I12" s="121">
        <f t="shared" si="1"/>
        <v>39</v>
      </c>
      <c r="J12" s="59">
        <v>0</v>
      </c>
      <c r="K12" s="122">
        <f t="shared" ref="K12:K13" si="2">I12*J12</f>
        <v>0</v>
      </c>
      <c r="L12" s="168"/>
      <c r="M12" s="168"/>
      <c r="N12" s="168"/>
      <c r="O12" s="168"/>
      <c r="P12" s="168"/>
      <c r="Q12" s="168"/>
    </row>
    <row r="13" spans="1:17" ht="25.5" x14ac:dyDescent="0.2">
      <c r="A13" s="152">
        <v>4.3</v>
      </c>
      <c r="B13" s="247" t="s">
        <v>136</v>
      </c>
      <c r="C13" s="248" t="s">
        <v>76</v>
      </c>
      <c r="D13" s="249">
        <v>45</v>
      </c>
      <c r="E13" s="249">
        <v>0</v>
      </c>
      <c r="F13" s="249">
        <v>0</v>
      </c>
      <c r="G13" s="249">
        <f t="shared" si="0"/>
        <v>45</v>
      </c>
      <c r="H13" s="249">
        <v>39</v>
      </c>
      <c r="I13" s="121">
        <f t="shared" si="1"/>
        <v>39</v>
      </c>
      <c r="J13" s="59">
        <v>0</v>
      </c>
      <c r="K13" s="122">
        <f t="shared" si="2"/>
        <v>0</v>
      </c>
      <c r="L13" s="168"/>
      <c r="M13" s="168"/>
      <c r="N13" s="168"/>
      <c r="O13" s="168"/>
      <c r="P13" s="168"/>
      <c r="Q13" s="168"/>
    </row>
    <row r="14" spans="1:17" ht="15" x14ac:dyDescent="0.25">
      <c r="A14" s="1"/>
      <c r="B14" s="244"/>
      <c r="C14" s="244"/>
      <c r="D14" s="244"/>
      <c r="E14" s="244"/>
      <c r="F14" s="244"/>
      <c r="G14" s="244"/>
      <c r="H14" s="244"/>
      <c r="I14" s="168"/>
      <c r="J14" s="168"/>
      <c r="K14" s="168"/>
      <c r="L14" s="168"/>
      <c r="M14" s="168"/>
      <c r="N14" s="168"/>
      <c r="O14" s="168"/>
      <c r="P14" s="168"/>
      <c r="Q14" s="168"/>
    </row>
    <row r="15" spans="1:17" x14ac:dyDescent="0.2">
      <c r="A15" s="168"/>
      <c r="B15" s="244"/>
      <c r="C15" s="244"/>
      <c r="D15" s="244"/>
      <c r="E15" s="244"/>
      <c r="F15" s="244"/>
      <c r="G15" s="244"/>
      <c r="H15" s="244"/>
      <c r="I15" s="168"/>
      <c r="J15" s="168"/>
      <c r="K15" s="168"/>
      <c r="L15" s="168"/>
      <c r="M15" s="168"/>
      <c r="N15" s="168"/>
      <c r="O15" s="168"/>
      <c r="P15" s="168"/>
      <c r="Q15" s="168"/>
    </row>
    <row r="16" spans="1:17" x14ac:dyDescent="0.2">
      <c r="A16" s="175" t="s">
        <v>124</v>
      </c>
      <c r="B16" s="244"/>
      <c r="C16" s="244"/>
      <c r="D16" s="244"/>
      <c r="E16" s="244"/>
      <c r="F16" s="244"/>
      <c r="G16" s="244"/>
      <c r="H16" s="244"/>
      <c r="I16" s="168"/>
      <c r="J16" s="168"/>
      <c r="K16" s="168"/>
      <c r="L16" s="168"/>
      <c r="M16" s="168"/>
      <c r="N16" s="168"/>
      <c r="O16" s="168"/>
      <c r="P16" s="168"/>
      <c r="Q16" s="168"/>
    </row>
    <row r="17" spans="1:17" x14ac:dyDescent="0.2">
      <c r="A17" s="168"/>
      <c r="B17" s="244"/>
      <c r="C17" s="244"/>
      <c r="D17" s="244"/>
      <c r="E17" s="244"/>
      <c r="F17" s="244"/>
      <c r="G17" s="244"/>
      <c r="H17" s="244"/>
      <c r="I17" s="168"/>
      <c r="J17" s="168"/>
      <c r="K17" s="168"/>
      <c r="L17" s="168"/>
      <c r="M17" s="168"/>
      <c r="N17" s="168"/>
      <c r="O17" s="168"/>
      <c r="P17" s="168"/>
      <c r="Q17" s="168"/>
    </row>
    <row r="18" spans="1:17" x14ac:dyDescent="0.2">
      <c r="A18" s="168"/>
      <c r="B18" s="244"/>
      <c r="C18" s="244"/>
      <c r="D18" s="244"/>
      <c r="E18" s="244"/>
      <c r="F18" s="244"/>
      <c r="G18" s="244"/>
      <c r="H18" s="244"/>
      <c r="I18" s="168"/>
      <c r="J18" s="250"/>
      <c r="K18" s="168"/>
      <c r="L18" s="168"/>
      <c r="M18" s="168"/>
      <c r="N18" s="168"/>
      <c r="O18" s="168"/>
      <c r="P18" s="168"/>
      <c r="Q18" s="168"/>
    </row>
  </sheetData>
  <mergeCells count="1">
    <mergeCell ref="A5:J5"/>
  </mergeCells>
  <phoneticPr fontId="12" type="noConversion"/>
  <pageMargins left="0.75" right="0.75" top="1" bottom="1" header="0.5" footer="0.5"/>
  <pageSetup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5"/>
  <sheetViews>
    <sheetView workbookViewId="0">
      <selection activeCell="A12" sqref="A1:D12"/>
    </sheetView>
  </sheetViews>
  <sheetFormatPr defaultRowHeight="12.75" x14ac:dyDescent="0.2"/>
  <cols>
    <col min="1" max="1" width="15.7109375" style="18" customWidth="1"/>
    <col min="2" max="2" width="29.140625" style="6" customWidth="1"/>
    <col min="3" max="3" width="24" customWidth="1"/>
    <col min="4" max="4" width="14.5703125" style="6" customWidth="1"/>
    <col min="5" max="5" width="18.85546875" style="6" customWidth="1"/>
  </cols>
  <sheetData>
    <row r="1" spans="1:5" ht="14.25" x14ac:dyDescent="0.2">
      <c r="A1" s="101" t="s">
        <v>77</v>
      </c>
      <c r="B1" s="251"/>
      <c r="C1" s="252"/>
      <c r="D1" s="253"/>
      <c r="E1" s="40"/>
    </row>
    <row r="2" spans="1:5" ht="14.25" x14ac:dyDescent="0.2">
      <c r="A2" s="43"/>
      <c r="B2" s="251"/>
      <c r="C2" s="252"/>
      <c r="D2" s="253"/>
      <c r="E2" s="40"/>
    </row>
    <row r="3" spans="1:5" ht="14.25" x14ac:dyDescent="0.2">
      <c r="A3" s="42"/>
      <c r="B3" s="251"/>
      <c r="C3" s="252"/>
      <c r="D3" s="253"/>
      <c r="E3" s="40"/>
    </row>
    <row r="4" spans="1:5" ht="15.75" x14ac:dyDescent="0.25">
      <c r="A4" s="269" t="s">
        <v>157</v>
      </c>
      <c r="B4" s="270"/>
      <c r="C4" s="168"/>
      <c r="D4" s="244"/>
    </row>
    <row r="5" spans="1:5" ht="13.5" thickBot="1" x14ac:dyDescent="0.25">
      <c r="A5" s="15"/>
      <c r="B5" s="244"/>
      <c r="C5" s="168"/>
      <c r="D5" s="244"/>
    </row>
    <row r="6" spans="1:5" ht="24.75" thickBot="1" x14ac:dyDescent="0.25">
      <c r="A6" s="17" t="s">
        <v>29</v>
      </c>
      <c r="B6" s="9" t="s">
        <v>38</v>
      </c>
      <c r="C6" s="9" t="s">
        <v>39</v>
      </c>
      <c r="D6" s="244"/>
    </row>
    <row r="7" spans="1:5" ht="15.75" customHeight="1" thickBot="1" x14ac:dyDescent="0.25">
      <c r="A7" s="271" t="s">
        <v>158</v>
      </c>
      <c r="B7" s="14" t="s">
        <v>40</v>
      </c>
      <c r="C7" s="123"/>
      <c r="D7" s="244"/>
    </row>
    <row r="8" spans="1:5" ht="13.5" thickBot="1" x14ac:dyDescent="0.25">
      <c r="A8" s="272"/>
      <c r="B8" s="7" t="s">
        <v>41</v>
      </c>
      <c r="C8" s="124"/>
      <c r="D8" s="244"/>
    </row>
    <row r="9" spans="1:5" ht="13.5" thickBot="1" x14ac:dyDescent="0.25">
      <c r="A9" s="272"/>
      <c r="B9" s="7" t="s">
        <v>42</v>
      </c>
      <c r="C9" s="124"/>
      <c r="D9" s="244"/>
    </row>
    <row r="10" spans="1:5" ht="13.5" thickBot="1" x14ac:dyDescent="0.25">
      <c r="A10" s="273"/>
      <c r="B10" s="10" t="s">
        <v>37</v>
      </c>
      <c r="C10" s="125">
        <f>SUM(C7:C9)</f>
        <v>0</v>
      </c>
      <c r="D10" s="244"/>
    </row>
    <row r="11" spans="1:5" x14ac:dyDescent="0.2">
      <c r="A11" s="15"/>
      <c r="B11" s="244"/>
      <c r="C11" s="168"/>
      <c r="D11" s="244"/>
    </row>
    <row r="12" spans="1:5" ht="15" x14ac:dyDescent="0.25">
      <c r="A12" s="16"/>
      <c r="B12" s="244"/>
      <c r="C12" s="168"/>
      <c r="D12" s="244"/>
    </row>
    <row r="15" spans="1:5" x14ac:dyDescent="0.2">
      <c r="B15" s="153"/>
    </row>
  </sheetData>
  <mergeCells count="2">
    <mergeCell ref="A4:B4"/>
    <mergeCell ref="A7:A10"/>
  </mergeCells>
  <phoneticPr fontId="12" type="noConversion"/>
  <pageMargins left="0.75" right="0.75" top="1" bottom="1" header="0.5" footer="0.5"/>
  <pageSetup orientation="landscape" r:id="rId1"/>
  <headerFooter alignWithMargins="0"/>
  <ignoredErrors>
    <ignoredError sqref="A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topLeftCell="A11" workbookViewId="0">
      <selection activeCell="E50" sqref="E50"/>
    </sheetView>
  </sheetViews>
  <sheetFormatPr defaultRowHeight="12.75" x14ac:dyDescent="0.2"/>
  <cols>
    <col min="1" max="1" width="28" customWidth="1"/>
    <col min="2" max="2" width="15.85546875" customWidth="1"/>
    <col min="3" max="3" width="19.140625" customWidth="1"/>
    <col min="4" max="4" width="21" customWidth="1"/>
    <col min="5" max="5" width="19" customWidth="1"/>
    <col min="6" max="6" width="21.7109375" customWidth="1"/>
    <col min="7" max="7" width="20.7109375" customWidth="1"/>
  </cols>
  <sheetData>
    <row r="1" spans="1:9" ht="15" x14ac:dyDescent="0.25">
      <c r="A1" s="101" t="s">
        <v>77</v>
      </c>
      <c r="B1" s="13"/>
      <c r="C1" s="168"/>
      <c r="D1" s="168"/>
      <c r="E1" s="168"/>
      <c r="F1" s="168"/>
      <c r="G1" s="168"/>
      <c r="H1" s="168"/>
    </row>
    <row r="2" spans="1:9" ht="15" x14ac:dyDescent="0.25">
      <c r="A2" s="8"/>
      <c r="B2" s="168"/>
      <c r="C2" s="168"/>
      <c r="D2" s="168"/>
      <c r="E2" s="168"/>
      <c r="F2" s="168"/>
      <c r="G2" s="168"/>
      <c r="H2" s="168"/>
    </row>
    <row r="3" spans="1:9" x14ac:dyDescent="0.2">
      <c r="A3" s="168"/>
      <c r="B3" s="168"/>
      <c r="C3" s="168"/>
      <c r="D3" s="168"/>
      <c r="E3" s="168"/>
      <c r="F3" s="168"/>
      <c r="G3" s="168"/>
      <c r="H3" s="168"/>
    </row>
    <row r="4" spans="1:9" ht="15.75" x14ac:dyDescent="0.25">
      <c r="A4" s="54" t="s">
        <v>159</v>
      </c>
      <c r="B4" s="168"/>
      <c r="C4" s="168"/>
      <c r="D4" s="168"/>
      <c r="E4" s="168"/>
      <c r="F4" s="168"/>
      <c r="G4" s="168"/>
      <c r="H4" s="168"/>
    </row>
    <row r="5" spans="1:9" ht="15" x14ac:dyDescent="0.25">
      <c r="A5" s="48"/>
      <c r="B5" s="168"/>
      <c r="C5" s="168"/>
      <c r="D5" s="168"/>
      <c r="E5" s="168"/>
      <c r="F5" s="168"/>
      <c r="G5" s="168"/>
      <c r="H5" s="168"/>
    </row>
    <row r="6" spans="1:9" s="19" customFormat="1" ht="15.75" x14ac:dyDescent="0.25">
      <c r="A6" s="54" t="s">
        <v>160</v>
      </c>
      <c r="E6" s="254"/>
    </row>
    <row r="7" spans="1:9" ht="15.75" thickBot="1" x14ac:dyDescent="0.3">
      <c r="A7" s="11"/>
      <c r="B7" s="168"/>
      <c r="C7" s="168"/>
      <c r="D7" s="168"/>
      <c r="E7" s="168"/>
      <c r="F7" s="168"/>
      <c r="G7" s="168"/>
      <c r="H7" s="168"/>
    </row>
    <row r="8" spans="1:9" ht="13.5" thickBot="1" x14ac:dyDescent="0.25">
      <c r="A8" s="129" t="s">
        <v>38</v>
      </c>
      <c r="B8" s="130" t="s">
        <v>36</v>
      </c>
      <c r="C8" s="130" t="s">
        <v>43</v>
      </c>
      <c r="D8" s="137"/>
      <c r="E8" s="137"/>
      <c r="F8" s="137"/>
      <c r="G8" s="137"/>
      <c r="H8" s="137"/>
      <c r="I8" s="47"/>
    </row>
    <row r="9" spans="1:9" ht="13.5" thickBot="1" x14ac:dyDescent="0.25">
      <c r="A9" s="159" t="s">
        <v>44</v>
      </c>
      <c r="B9" s="126">
        <v>11</v>
      </c>
      <c r="C9" s="127"/>
      <c r="D9" s="137"/>
      <c r="E9" s="137"/>
      <c r="F9" s="137"/>
      <c r="G9" s="137"/>
      <c r="H9" s="137"/>
      <c r="I9" s="47"/>
    </row>
    <row r="10" spans="1:9" ht="26.25" thickBot="1" x14ac:dyDescent="0.25">
      <c r="A10" s="159" t="s">
        <v>45</v>
      </c>
      <c r="B10" s="128">
        <v>5</v>
      </c>
      <c r="C10" s="127"/>
      <c r="D10" s="137"/>
      <c r="E10" s="137"/>
      <c r="F10" s="137"/>
      <c r="G10" s="137"/>
      <c r="H10" s="137"/>
      <c r="I10" s="47"/>
    </row>
    <row r="11" spans="1:9" ht="13.5" thickBot="1" x14ac:dyDescent="0.25">
      <c r="A11" s="159" t="s">
        <v>46</v>
      </c>
      <c r="B11" s="128">
        <v>14</v>
      </c>
      <c r="C11" s="127"/>
      <c r="D11" s="137"/>
      <c r="E11" s="137"/>
      <c r="F11" s="137"/>
      <c r="G11" s="137"/>
      <c r="H11" s="137"/>
      <c r="I11" s="47"/>
    </row>
    <row r="12" spans="1:9" ht="13.5" thickBot="1" x14ac:dyDescent="0.25">
      <c r="A12" s="159" t="s">
        <v>47</v>
      </c>
      <c r="B12" s="128">
        <v>10</v>
      </c>
      <c r="C12" s="127"/>
      <c r="D12" s="137"/>
      <c r="E12" s="137"/>
      <c r="F12" s="137"/>
      <c r="G12" s="137"/>
      <c r="H12" s="137"/>
      <c r="I12" s="47"/>
    </row>
    <row r="13" spans="1:9" ht="13.5" thickBot="1" x14ac:dyDescent="0.25">
      <c r="A13" s="159" t="s">
        <v>48</v>
      </c>
      <c r="B13" s="128">
        <v>12</v>
      </c>
      <c r="C13" s="127"/>
      <c r="D13" s="137"/>
      <c r="E13" s="137"/>
      <c r="F13" s="137"/>
      <c r="G13" s="137"/>
      <c r="H13" s="137"/>
      <c r="I13" s="47"/>
    </row>
    <row r="14" spans="1:9" ht="18.399999999999999" customHeight="1" x14ac:dyDescent="0.2">
      <c r="A14" s="158" t="s">
        <v>49</v>
      </c>
      <c r="B14" s="144"/>
      <c r="C14" s="274"/>
      <c r="D14" s="137"/>
      <c r="E14" s="137"/>
      <c r="F14" s="137"/>
      <c r="G14" s="137"/>
      <c r="H14" s="137"/>
      <c r="I14" s="47"/>
    </row>
    <row r="15" spans="1:9" ht="16.5" customHeight="1" x14ac:dyDescent="0.2">
      <c r="A15" s="158" t="s">
        <v>50</v>
      </c>
      <c r="B15" s="145"/>
      <c r="C15" s="275"/>
      <c r="D15" s="137"/>
      <c r="E15" s="137"/>
      <c r="F15" s="137"/>
      <c r="G15" s="137"/>
      <c r="H15" s="137"/>
      <c r="I15" s="47"/>
    </row>
    <row r="16" spans="1:9" ht="21.75" customHeight="1" thickBot="1" x14ac:dyDescent="0.25">
      <c r="A16" s="131" t="s">
        <v>51</v>
      </c>
      <c r="B16" s="146"/>
      <c r="C16" s="276"/>
      <c r="D16" s="137"/>
      <c r="E16" s="137"/>
      <c r="F16" s="137"/>
      <c r="G16" s="137"/>
      <c r="H16" s="137"/>
      <c r="I16" s="47"/>
    </row>
    <row r="17" spans="1:9" ht="13.5" thickBot="1" x14ac:dyDescent="0.25">
      <c r="A17" s="108" t="s">
        <v>37</v>
      </c>
      <c r="B17" s="149">
        <f>SUM(B9:B16)</f>
        <v>52</v>
      </c>
      <c r="C17" s="127"/>
      <c r="D17" s="137"/>
      <c r="E17" s="137"/>
      <c r="F17" s="137"/>
      <c r="G17" s="137"/>
      <c r="H17" s="137"/>
      <c r="I17" s="47"/>
    </row>
    <row r="18" spans="1:9" ht="15" x14ac:dyDescent="0.25">
      <c r="A18" s="48"/>
      <c r="B18" s="137"/>
      <c r="C18" s="137"/>
      <c r="D18" s="137"/>
      <c r="E18" s="137"/>
      <c r="F18" s="137"/>
      <c r="G18" s="137"/>
      <c r="H18" s="137"/>
      <c r="I18" s="47"/>
    </row>
    <row r="19" spans="1:9" x14ac:dyDescent="0.2">
      <c r="A19" s="137"/>
      <c r="B19" s="137"/>
      <c r="C19" s="137"/>
      <c r="D19" s="137"/>
      <c r="E19" s="137"/>
      <c r="F19" s="137"/>
      <c r="G19" s="137"/>
      <c r="H19" s="137"/>
      <c r="I19" s="47"/>
    </row>
    <row r="20" spans="1:9" x14ac:dyDescent="0.2">
      <c r="A20" s="57" t="s">
        <v>54</v>
      </c>
      <c r="B20" s="137"/>
      <c r="C20" s="137"/>
      <c r="D20" s="137"/>
      <c r="E20" s="137"/>
      <c r="F20" s="137"/>
      <c r="G20" s="137"/>
      <c r="H20" s="137"/>
      <c r="I20" s="47"/>
    </row>
    <row r="21" spans="1:9" x14ac:dyDescent="0.2">
      <c r="A21" s="137"/>
      <c r="B21" s="137"/>
      <c r="C21" s="137"/>
      <c r="D21" s="137"/>
      <c r="E21" s="137"/>
      <c r="F21" s="137"/>
      <c r="G21" s="137"/>
      <c r="H21" s="137"/>
      <c r="I21" s="47"/>
    </row>
    <row r="22" spans="1:9" ht="13.5" thickBot="1" x14ac:dyDescent="0.25">
      <c r="A22" s="137" t="s">
        <v>16</v>
      </c>
      <c r="B22" s="137" t="s">
        <v>17</v>
      </c>
      <c r="C22" s="137" t="s">
        <v>18</v>
      </c>
      <c r="D22" s="137" t="s">
        <v>19</v>
      </c>
      <c r="E22" s="137" t="s">
        <v>20</v>
      </c>
      <c r="F22" s="137" t="s">
        <v>21</v>
      </c>
      <c r="G22" s="137" t="s">
        <v>22</v>
      </c>
      <c r="H22" s="137"/>
      <c r="I22" s="47"/>
    </row>
    <row r="23" spans="1:9" s="6" customFormat="1" ht="65.25" customHeight="1" thickBot="1" x14ac:dyDescent="0.25">
      <c r="A23" s="102" t="s">
        <v>29</v>
      </c>
      <c r="B23" s="103" t="s">
        <v>70</v>
      </c>
      <c r="C23" s="103" t="s">
        <v>55</v>
      </c>
      <c r="D23" s="103" t="s">
        <v>71</v>
      </c>
      <c r="E23" s="103" t="s">
        <v>141</v>
      </c>
      <c r="F23" s="103" t="s">
        <v>72</v>
      </c>
      <c r="G23" s="103" t="s">
        <v>144</v>
      </c>
      <c r="H23" s="155"/>
      <c r="I23" s="91"/>
    </row>
    <row r="24" spans="1:9" ht="13.5" thickBot="1" x14ac:dyDescent="0.25">
      <c r="A24" s="104">
        <v>6</v>
      </c>
      <c r="B24" s="105">
        <f>B17</f>
        <v>52</v>
      </c>
      <c r="C24" s="148">
        <f>'Weighted Avg'!F10</f>
        <v>124</v>
      </c>
      <c r="D24" s="105">
        <f>IFERROR(B24/C24,0)</f>
        <v>0.41935483870967744</v>
      </c>
      <c r="E24" s="105">
        <v>0.5</v>
      </c>
      <c r="F24" s="105">
        <f>MIN(D24:E24)</f>
        <v>0.41935483870967744</v>
      </c>
      <c r="G24" s="105">
        <f>F24*C24</f>
        <v>52</v>
      </c>
      <c r="H24" s="137"/>
      <c r="I24" s="47"/>
    </row>
    <row r="25" spans="1:9" ht="15" x14ac:dyDescent="0.25">
      <c r="A25" s="106"/>
      <c r="B25" s="137"/>
      <c r="C25" s="137"/>
      <c r="D25" s="137"/>
      <c r="E25" s="137"/>
      <c r="F25" s="137"/>
      <c r="G25" s="137"/>
      <c r="H25" s="137"/>
      <c r="I25" s="47"/>
    </row>
    <row r="26" spans="1:9" ht="15" x14ac:dyDescent="0.25">
      <c r="A26" s="48"/>
      <c r="B26" s="137"/>
      <c r="C26" s="137"/>
      <c r="D26" s="137"/>
      <c r="E26" s="137"/>
      <c r="F26" s="137"/>
      <c r="G26" s="137"/>
      <c r="H26" s="137"/>
      <c r="I26" s="47"/>
    </row>
    <row r="27" spans="1:9" s="19" customFormat="1" ht="15.75" x14ac:dyDescent="0.25">
      <c r="A27" s="54" t="s">
        <v>161</v>
      </c>
      <c r="B27" s="54"/>
      <c r="C27" s="54"/>
      <c r="D27" s="54"/>
      <c r="E27" s="54"/>
      <c r="F27" s="54"/>
      <c r="G27" s="54"/>
      <c r="H27" s="54"/>
      <c r="I27" s="54"/>
    </row>
    <row r="28" spans="1:9" s="19" customFormat="1" ht="15.75" x14ac:dyDescent="0.25">
      <c r="A28" s="54"/>
      <c r="B28" s="54"/>
      <c r="C28" s="54"/>
      <c r="D28" s="54"/>
      <c r="E28" s="54"/>
      <c r="F28" s="54"/>
      <c r="G28" s="54"/>
      <c r="H28" s="54"/>
      <c r="I28" s="54"/>
    </row>
    <row r="29" spans="1:9" s="19" customFormat="1" ht="15.75" x14ac:dyDescent="0.25">
      <c r="A29" s="57" t="s">
        <v>56</v>
      </c>
      <c r="B29" s="54"/>
      <c r="C29" s="54"/>
      <c r="D29" s="54"/>
      <c r="E29" s="54" t="s">
        <v>34</v>
      </c>
      <c r="F29" s="54"/>
      <c r="G29" s="54"/>
      <c r="H29" s="54"/>
      <c r="I29" s="54"/>
    </row>
    <row r="30" spans="1:9" ht="15" x14ac:dyDescent="0.25">
      <c r="A30" s="107"/>
      <c r="B30" s="137"/>
      <c r="C30" s="137"/>
      <c r="D30" s="137"/>
      <c r="E30" s="137"/>
      <c r="F30" s="137"/>
      <c r="G30" s="137"/>
      <c r="H30" s="137"/>
      <c r="I30" s="47"/>
    </row>
    <row r="31" spans="1:9" ht="13.5" thickBot="1" x14ac:dyDescent="0.25">
      <c r="A31" s="137" t="s">
        <v>16</v>
      </c>
      <c r="B31" s="137" t="s">
        <v>17</v>
      </c>
      <c r="C31" s="137" t="s">
        <v>18</v>
      </c>
      <c r="D31" s="137" t="s">
        <v>19</v>
      </c>
      <c r="E31" s="137"/>
      <c r="F31" s="137"/>
      <c r="G31" s="137"/>
      <c r="H31" s="137"/>
      <c r="I31" s="47"/>
    </row>
    <row r="32" spans="1:9" ht="64.5" thickBot="1" x14ac:dyDescent="0.25">
      <c r="A32" s="102" t="s">
        <v>29</v>
      </c>
      <c r="B32" s="103" t="s">
        <v>55</v>
      </c>
      <c r="C32" s="103" t="s">
        <v>140</v>
      </c>
      <c r="D32" s="103" t="s">
        <v>145</v>
      </c>
      <c r="E32" s="137"/>
      <c r="F32" s="137"/>
      <c r="G32" s="137"/>
      <c r="H32" s="137"/>
      <c r="I32" s="47"/>
    </row>
    <row r="33" spans="1:9" ht="13.5" thickBot="1" x14ac:dyDescent="0.25">
      <c r="A33" s="104">
        <v>7</v>
      </c>
      <c r="B33" s="147">
        <f>'Weighted Avg'!F10</f>
        <v>124</v>
      </c>
      <c r="C33" s="105">
        <v>0.03</v>
      </c>
      <c r="D33" s="105"/>
      <c r="E33" s="137"/>
      <c r="F33" s="137"/>
      <c r="G33" s="137"/>
      <c r="H33" s="137"/>
      <c r="I33" s="47"/>
    </row>
    <row r="34" spans="1:9" ht="15" x14ac:dyDescent="0.25">
      <c r="A34" s="11"/>
      <c r="B34" s="168"/>
      <c r="C34" s="168"/>
      <c r="D34" s="168"/>
      <c r="E34" s="168"/>
      <c r="F34" s="168"/>
      <c r="G34" s="168"/>
      <c r="H34" s="168"/>
    </row>
    <row r="35" spans="1:9" ht="15" x14ac:dyDescent="0.25">
      <c r="A35" s="1"/>
    </row>
  </sheetData>
  <mergeCells count="1">
    <mergeCell ref="C14:C16"/>
  </mergeCells>
  <phoneticPr fontId="12" type="noConversion"/>
  <pageMargins left="0.75" right="0.75" top="1" bottom="1" header="0.5" footer="0.5"/>
  <pageSetup scale="7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workbookViewId="0"/>
  </sheetViews>
  <sheetFormatPr defaultRowHeight="12.75" x14ac:dyDescent="0.2"/>
  <cols>
    <col min="1" max="1" width="13.85546875" customWidth="1"/>
    <col min="2" max="2" width="36.42578125" customWidth="1"/>
    <col min="3" max="3" width="21.5703125" customWidth="1"/>
    <col min="4" max="4" width="37.85546875" customWidth="1"/>
  </cols>
  <sheetData>
    <row r="1" spans="1:4" ht="15" x14ac:dyDescent="0.25">
      <c r="A1" s="101" t="s">
        <v>77</v>
      </c>
      <c r="B1" s="13"/>
    </row>
    <row r="2" spans="1:4" ht="15" x14ac:dyDescent="0.25">
      <c r="A2" s="43"/>
      <c r="B2" s="13"/>
    </row>
    <row r="3" spans="1:4" ht="15.75" x14ac:dyDescent="0.25">
      <c r="A3" s="95" t="s">
        <v>162</v>
      </c>
      <c r="B3" s="13"/>
    </row>
    <row r="4" spans="1:4" ht="15" x14ac:dyDescent="0.25">
      <c r="A4" s="43"/>
      <c r="B4" s="13"/>
    </row>
    <row r="5" spans="1:4" ht="16.5" thickBot="1" x14ac:dyDescent="0.3">
      <c r="A5" s="4"/>
    </row>
    <row r="6" spans="1:4" ht="30.75" thickBot="1" x14ac:dyDescent="0.3">
      <c r="A6" s="134" t="s">
        <v>29</v>
      </c>
      <c r="B6" s="36" t="s">
        <v>38</v>
      </c>
      <c r="C6" s="115" t="s">
        <v>36</v>
      </c>
      <c r="D6" s="115" t="s">
        <v>43</v>
      </c>
    </row>
    <row r="7" spans="1:4" ht="21.2" customHeight="1" thickBot="1" x14ac:dyDescent="0.25">
      <c r="A7" s="277">
        <v>8</v>
      </c>
      <c r="B7" s="35" t="s">
        <v>44</v>
      </c>
      <c r="C7" s="132"/>
      <c r="D7" s="113"/>
    </row>
    <row r="8" spans="1:4" ht="19.5" customHeight="1" thickBot="1" x14ac:dyDescent="0.25">
      <c r="A8" s="277"/>
      <c r="B8" s="35" t="s">
        <v>52</v>
      </c>
      <c r="C8" s="132"/>
      <c r="D8" s="113"/>
    </row>
    <row r="9" spans="1:4" ht="23.25" customHeight="1" thickBot="1" x14ac:dyDescent="0.25">
      <c r="A9" s="277"/>
      <c r="B9" s="35" t="s">
        <v>46</v>
      </c>
      <c r="C9" s="132"/>
      <c r="D9" s="113"/>
    </row>
    <row r="10" spans="1:4" ht="15.75" thickBot="1" x14ac:dyDescent="0.25">
      <c r="A10" s="277"/>
      <c r="B10" s="35" t="s">
        <v>47</v>
      </c>
      <c r="C10" s="132"/>
      <c r="D10" s="113"/>
    </row>
    <row r="11" spans="1:4" ht="15.75" thickBot="1" x14ac:dyDescent="0.25">
      <c r="A11" s="277"/>
      <c r="B11" s="35" t="s">
        <v>48</v>
      </c>
      <c r="C11" s="132"/>
      <c r="D11" s="113"/>
    </row>
    <row r="12" spans="1:4" ht="15.75" thickBot="1" x14ac:dyDescent="0.25">
      <c r="A12" s="277"/>
      <c r="B12" s="37" t="s">
        <v>33</v>
      </c>
      <c r="C12" s="133">
        <f>SUM(C7:C11)</f>
        <v>0</v>
      </c>
      <c r="D12" s="113"/>
    </row>
    <row r="13" spans="1:4" ht="15" x14ac:dyDescent="0.25">
      <c r="A13" s="114"/>
      <c r="B13" s="114"/>
      <c r="C13" s="114"/>
      <c r="D13" s="114"/>
    </row>
    <row r="14" spans="1:4" ht="15" x14ac:dyDescent="0.25">
      <c r="A14" s="114"/>
      <c r="B14" s="114"/>
      <c r="C14" s="114"/>
      <c r="D14" s="114"/>
    </row>
    <row r="15" spans="1:4" ht="15" x14ac:dyDescent="0.25">
      <c r="A15" s="114"/>
      <c r="B15" s="114"/>
      <c r="C15" s="114"/>
      <c r="D15" s="114"/>
    </row>
    <row r="16" spans="1:4" ht="15" x14ac:dyDescent="0.25">
      <c r="A16" s="135" t="s">
        <v>163</v>
      </c>
      <c r="B16" s="114"/>
      <c r="C16" s="114"/>
      <c r="D16" s="114"/>
    </row>
    <row r="17" spans="1:4" ht="15.75" thickBot="1" x14ac:dyDescent="0.3">
      <c r="A17" s="114"/>
      <c r="B17" s="114"/>
      <c r="C17" s="114"/>
      <c r="D17" s="114"/>
    </row>
    <row r="18" spans="1:4" ht="30.75" thickBot="1" x14ac:dyDescent="0.3">
      <c r="A18" s="134" t="s">
        <v>29</v>
      </c>
      <c r="B18" s="36" t="s">
        <v>73</v>
      </c>
      <c r="C18" s="115" t="s">
        <v>36</v>
      </c>
      <c r="D18" s="115" t="s">
        <v>43</v>
      </c>
    </row>
    <row r="19" spans="1:4" ht="15.75" thickBot="1" x14ac:dyDescent="0.25">
      <c r="A19" s="277">
        <v>9</v>
      </c>
      <c r="B19" s="35"/>
      <c r="C19" s="132"/>
      <c r="D19" s="113"/>
    </row>
    <row r="20" spans="1:4" ht="15.75" thickBot="1" x14ac:dyDescent="0.25">
      <c r="A20" s="277"/>
      <c r="B20" s="37" t="s">
        <v>33</v>
      </c>
      <c r="C20" s="133">
        <f>SUM(C19:C19)</f>
        <v>0</v>
      </c>
      <c r="D20" s="113"/>
    </row>
    <row r="21" spans="1:4" x14ac:dyDescent="0.2">
      <c r="A21" s="41"/>
      <c r="B21" s="41"/>
      <c r="C21" s="41"/>
      <c r="D21" s="41"/>
    </row>
    <row r="22" spans="1:4" x14ac:dyDescent="0.2">
      <c r="A22" s="41"/>
      <c r="B22" s="41"/>
      <c r="C22" s="41"/>
      <c r="D22" s="41"/>
    </row>
  </sheetData>
  <mergeCells count="2">
    <mergeCell ref="A7:A12"/>
    <mergeCell ref="A19:A20"/>
  </mergeCells>
  <phoneticPr fontId="12" type="noConversion"/>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Claim Form Summary</vt:lpstr>
      <vt:lpstr>Data Fields</vt:lpstr>
      <vt:lpstr>Weighted Avg</vt:lpstr>
      <vt:lpstr>SSA</vt:lpstr>
      <vt:lpstr>Lines 1 &amp; 2 </vt:lpstr>
      <vt:lpstr>Lines 3 &amp; 4</vt:lpstr>
      <vt:lpstr>Line 5</vt:lpstr>
      <vt:lpstr>Lines 6 &amp; 7</vt:lpstr>
      <vt:lpstr>Lines 8 &amp; 9</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1970-01-01T07:00:00Z</cp:lastPrinted>
  <dcterms:created xsi:type="dcterms:W3CDTF">2011-11-29T07:41:33Z</dcterms:created>
  <dcterms:modified xsi:type="dcterms:W3CDTF">2018-05-25T22:07:40Z</dcterms:modified>
</cp:coreProperties>
</file>