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defaultThemeVersion="124226"/>
  <xr:revisionPtr revIDLastSave="0" documentId="13_ncr:1_{041D2C68-6E7A-481B-94C9-6FF2857A5F58}" xr6:coauthVersionLast="47" xr6:coauthVersionMax="47" xr10:uidLastSave="{00000000-0000-0000-0000-000000000000}"/>
  <bookViews>
    <workbookView xWindow="-120" yWindow="-120" windowWidth="29040" windowHeight="15840" xr2:uid="{CAD4CE82-C664-4A93-8145-C1AE85A45ECE}"/>
  </bookViews>
  <sheets>
    <sheet name="Claim Form Summary" sheetId="2" r:id="rId1"/>
    <sheet name="Data Fields" sheetId="1" r:id="rId2"/>
    <sheet name="Weighted Avg" sheetId="10" r:id="rId3"/>
    <sheet name="ACP Pilot" sheetId="12" r:id="rId4"/>
    <sheet name="Lines 1 &amp; 2 " sheetId="5" r:id="rId5"/>
    <sheet name="Lines 3 &amp; 4" sheetId="6" r:id="rId6"/>
    <sheet name="Line 5" sheetId="8" r:id="rId7"/>
    <sheet name="Lines 6 or 7" sheetId="9" r:id="rId8"/>
    <sheet name="Lines 8 &amp; 9" sheetId="4" r:id="rId9"/>
  </sheets>
  <definedNames>
    <definedName name="_ftn1" localSheetId="1">'Data Fields'!#REF!</definedName>
    <definedName name="_ftnref1" localSheetId="1">'Lines 6 or 7'!#REF!</definedName>
    <definedName name="_xlnm.Print_Area" localSheetId="0">'Claim Form Summary'!$A$1:$B$50,'Claim Form Summary'!$A$53:$B$72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4" l="1"/>
  <c r="A1" i="9"/>
  <c r="A1" i="6"/>
  <c r="A1" i="5"/>
  <c r="A1" i="12"/>
  <c r="A1" i="10"/>
  <c r="DI4" i="1" l="1"/>
  <c r="DH4" i="1"/>
  <c r="CW4" i="1"/>
  <c r="CV4" i="1"/>
  <c r="C24" i="9" l="1"/>
  <c r="B24" i="9"/>
  <c r="C5" i="10" l="1"/>
  <c r="C6" i="10"/>
  <c r="C7" i="10"/>
  <c r="C8" i="10"/>
  <c r="C9" i="10"/>
  <c r="C4" i="10"/>
  <c r="B16" i="1" l="1"/>
  <c r="B19" i="1"/>
  <c r="CL4" i="1"/>
  <c r="CK4" i="1"/>
  <c r="CJ4" i="1"/>
  <c r="CI4" i="1"/>
  <c r="CH4" i="1"/>
  <c r="CG4" i="1"/>
  <c r="L18" i="12" l="1"/>
  <c r="N18" i="12" s="1"/>
  <c r="L17" i="12"/>
  <c r="N17" i="12" s="1"/>
  <c r="O17" i="12" s="1"/>
  <c r="L33" i="12"/>
  <c r="N33" i="12" s="1"/>
  <c r="O33" i="12" s="1"/>
  <c r="H58" i="5" s="1"/>
  <c r="J58" i="5" s="1"/>
  <c r="J59" i="5" s="1"/>
  <c r="L26" i="12"/>
  <c r="N26" i="12" s="1"/>
  <c r="O26" i="12" s="1"/>
  <c r="H48" i="5" s="1"/>
  <c r="J48" i="5" s="1"/>
  <c r="J49" i="5" s="1"/>
  <c r="L19" i="12"/>
  <c r="N19" i="12" s="1"/>
  <c r="L10" i="12"/>
  <c r="N10" i="12" s="1"/>
  <c r="L9" i="12"/>
  <c r="N9" i="12" s="1"/>
  <c r="L34" i="12"/>
  <c r="N34" i="12" s="1"/>
  <c r="O34" i="12" s="1"/>
  <c r="H61" i="5" s="1"/>
  <c r="J61" i="5" s="1"/>
  <c r="J62" i="5" s="1"/>
  <c r="AZ4" i="1" s="1"/>
  <c r="L27" i="12"/>
  <c r="N27" i="12" s="1"/>
  <c r="O27" i="12" s="1"/>
  <c r="H51" i="5" s="1"/>
  <c r="J51" i="5" s="1"/>
  <c r="J52" i="5" s="1"/>
  <c r="AS4" i="1" s="1"/>
  <c r="L20" i="12"/>
  <c r="N20" i="12" s="1"/>
  <c r="O20" i="12" s="1"/>
  <c r="H41" i="5" s="1"/>
  <c r="J41" i="5" s="1"/>
  <c r="J42" i="5" s="1"/>
  <c r="AL4" i="1" s="1"/>
  <c r="L11" i="12"/>
  <c r="N11" i="12" s="1"/>
  <c r="O11" i="12" s="1"/>
  <c r="H31" i="5" s="1"/>
  <c r="J31" i="5" s="1"/>
  <c r="J32" i="5" s="1"/>
  <c r="AE4" i="1" s="1"/>
  <c r="L8" i="12"/>
  <c r="N8" i="12" s="1"/>
  <c r="B2" i="12"/>
  <c r="A2" i="12"/>
  <c r="O9" i="12" l="1"/>
  <c r="H11" i="5" s="1"/>
  <c r="J11" i="5" s="1"/>
  <c r="J12" i="5" s="1"/>
  <c r="G4" i="1" s="1"/>
  <c r="O19" i="12"/>
  <c r="H38" i="5" s="1"/>
  <c r="J38" i="5" s="1"/>
  <c r="J39" i="5" s="1"/>
  <c r="O8" i="12"/>
  <c r="H8" i="5" s="1"/>
  <c r="J8" i="5" s="1"/>
  <c r="J9" i="5" s="1"/>
  <c r="O18" i="12"/>
  <c r="H21" i="5" s="1"/>
  <c r="J21" i="5" s="1"/>
  <c r="J22" i="5" s="1"/>
  <c r="N4" i="1" s="1"/>
  <c r="O10" i="12"/>
  <c r="H28" i="5" s="1"/>
  <c r="J28" i="5" s="1"/>
  <c r="J29" i="5" s="1"/>
  <c r="H18" i="5"/>
  <c r="J18" i="5" s="1"/>
  <c r="J19" i="5" s="1"/>
  <c r="M4" i="1" s="1"/>
  <c r="J64" i="5"/>
  <c r="J54" i="5"/>
  <c r="AR4" i="1"/>
  <c r="AY4" i="1"/>
  <c r="B2" i="4"/>
  <c r="A2" i="4"/>
  <c r="B2" i="9"/>
  <c r="A2" i="9"/>
  <c r="B2" i="8"/>
  <c r="A2" i="8"/>
  <c r="B2" i="6"/>
  <c r="A2" i="6"/>
  <c r="B2" i="5"/>
  <c r="A2" i="5"/>
  <c r="B2" i="10"/>
  <c r="A2" i="10"/>
  <c r="A21" i="1"/>
  <c r="F4" i="1" l="1"/>
  <c r="B8" i="1" s="1"/>
  <c r="J14" i="5"/>
  <c r="AK4" i="1"/>
  <c r="J44" i="5"/>
  <c r="AD4" i="1"/>
  <c r="J34" i="5"/>
  <c r="J24" i="5"/>
  <c r="A20" i="1"/>
  <c r="B59" i="2" l="1"/>
  <c r="EF4" i="1" l="1"/>
  <c r="EE4" i="1"/>
  <c r="ED4" i="1"/>
  <c r="EC4" i="1"/>
  <c r="EB4" i="1"/>
  <c r="DX4" i="1"/>
  <c r="DW4" i="1"/>
  <c r="DV4" i="1"/>
  <c r="DU4" i="1"/>
  <c r="DT4" i="1"/>
  <c r="DS4" i="1"/>
  <c r="DR4" i="1"/>
  <c r="DQ4" i="1"/>
  <c r="DP4" i="1"/>
  <c r="CM4" i="1"/>
  <c r="B17" i="1" l="1"/>
  <c r="B18" i="1"/>
  <c r="B10" i="1"/>
  <c r="G9" i="6"/>
  <c r="I9" i="6" s="1"/>
  <c r="G10" i="6"/>
  <c r="I10" i="6" s="1"/>
  <c r="G11" i="6"/>
  <c r="I11" i="6" s="1"/>
  <c r="G12" i="6"/>
  <c r="I12" i="6" s="1"/>
  <c r="G13" i="6"/>
  <c r="I13" i="6" s="1"/>
  <c r="G8" i="6"/>
  <c r="I8" i="6" s="1"/>
  <c r="B11" i="1" l="1"/>
  <c r="I10" i="10"/>
  <c r="B62" i="2" s="1"/>
  <c r="H10" i="10"/>
  <c r="B69" i="2" l="1"/>
  <c r="DO4" i="1" s="1"/>
  <c r="K9" i="6"/>
  <c r="B23" i="2" s="1"/>
  <c r="BV4" i="1" s="1"/>
  <c r="K8" i="6"/>
  <c r="B22" i="2" s="1"/>
  <c r="BU4" i="1" s="1"/>
  <c r="K12" i="6" l="1"/>
  <c r="B27" i="2" s="1"/>
  <c r="BY4" i="1" s="1"/>
  <c r="K11" i="6"/>
  <c r="B26" i="2" s="1"/>
  <c r="BX4" i="1" s="1"/>
  <c r="K13" i="6"/>
  <c r="B28" i="2" s="1"/>
  <c r="BZ4" i="1" s="1"/>
  <c r="K10" i="6"/>
  <c r="B25" i="2" s="1"/>
  <c r="BW4" i="1" s="1"/>
  <c r="B15" i="1" l="1"/>
  <c r="C20" i="4"/>
  <c r="C12" i="4"/>
  <c r="B36" i="2" s="1"/>
  <c r="CD4" i="1" s="1"/>
  <c r="C10" i="8"/>
  <c r="B30" i="2"/>
  <c r="CA4" i="1" s="1"/>
  <c r="B16" i="2" l="1"/>
  <c r="B38" i="2"/>
  <c r="CE4" i="1" s="1"/>
  <c r="EG4" i="1"/>
  <c r="B17" i="9"/>
  <c r="B8" i="2" l="1"/>
  <c r="CP4" i="1" l="1"/>
  <c r="CN4" i="1"/>
  <c r="CO4" i="1"/>
  <c r="B12" i="1" l="1"/>
  <c r="B13" i="2"/>
  <c r="B13" i="1"/>
  <c r="B14" i="2"/>
  <c r="B9" i="2"/>
  <c r="B9" i="1"/>
  <c r="B15" i="2"/>
  <c r="B14" i="1"/>
  <c r="D24" i="9"/>
  <c r="DY4" i="1" l="1"/>
  <c r="F24" i="9"/>
  <c r="B35" i="2"/>
  <c r="G24" i="9" l="1"/>
  <c r="B34" i="2" s="1"/>
  <c r="DZ4" i="1"/>
  <c r="EA4" i="1"/>
  <c r="CC4" i="1"/>
  <c r="CB4" i="1" l="1"/>
  <c r="B39" i="2"/>
  <c r="CF4" i="1" s="1"/>
</calcChain>
</file>

<file path=xl/sharedStrings.xml><?xml version="1.0" encoding="utf-8"?>
<sst xmlns="http://schemas.openxmlformats.org/spreadsheetml/2006/main" count="625" uniqueCount="359">
  <si>
    <t>For Period of ______________</t>
  </si>
  <si>
    <t>California LifeLine Service Provider _______________</t>
  </si>
  <si>
    <t>CPCN  _________</t>
  </si>
  <si>
    <t>3.  Connection Charges, F</t>
  </si>
  <si>
    <t>3.1  Connection Charges, F (Tribal)</t>
  </si>
  <si>
    <t>4.  Connection Charges, CA-only eligibility</t>
  </si>
  <si>
    <t>4.1  Connection Charges, C (Tribal)</t>
  </si>
  <si>
    <t>4.2  Connection Charges, C (TTY)</t>
  </si>
  <si>
    <t>4.3  Connection Charge, C (TTY and Tribal)</t>
  </si>
  <si>
    <t xml:space="preserve">5.  Surcharges and Taxes </t>
  </si>
  <si>
    <t>ADMINISTRATIVE EXPENSE RECOVERY</t>
  </si>
  <si>
    <t xml:space="preserve"> (Choose either Line 6 or Line 7 Methodology)</t>
  </si>
  <si>
    <t>6.  Incremental Administrative Expenses</t>
  </si>
  <si>
    <t xml:space="preserve">7.  Administrative Expense Cost Factor  </t>
  </si>
  <si>
    <t>8.  Implementation Costs -New Reporting Requirements (Non-Recurring):</t>
  </si>
  <si>
    <t xml:space="preserve">       By Commission Order: ____________________________   </t>
  </si>
  <si>
    <t>9.  Other expenses, true-ups and credits</t>
  </si>
  <si>
    <t xml:space="preserve">10.  TOTAL CLAIMS* </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</si>
  <si>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</si>
  <si>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r>
      <t>*Claimed amounts should be net of the support, if any, which the California LifeLine Service</t>
    </r>
    <r>
      <rPr>
        <sz val="11"/>
        <rFont val="Calibri"/>
        <family val="2"/>
        <scheme val="minor"/>
      </rPr>
      <t xml:space="preserve"> </t>
    </r>
    <r>
      <rPr>
        <sz val="10"/>
        <rFont val="Calibri"/>
        <family val="2"/>
        <scheme val="minor"/>
      </rPr>
      <t>Provider expects to receive from the federal Lifeline Universal Service Fund (USF).</t>
    </r>
  </si>
  <si>
    <t>**Do No Meet Federal Broadband Standards</t>
  </si>
  <si>
    <t>Email completed California LifeLine Claim Form and all supporting workpapers to lifelineclaim@cpuc.ca.gov</t>
  </si>
  <si>
    <t>CPCN # _________</t>
  </si>
  <si>
    <t xml:space="preserve"> </t>
  </si>
  <si>
    <t>Subscriber Statistics</t>
  </si>
  <si>
    <t>Type of Subscriber Data</t>
  </si>
  <si>
    <t>Count</t>
  </si>
  <si>
    <t>New Connections/Activations</t>
  </si>
  <si>
    <t>End-of-month Total Subscribers</t>
  </si>
  <si>
    <t>Total Weighted Average Subscribers</t>
  </si>
  <si>
    <t>C=California Only, F=Federal and California</t>
  </si>
  <si>
    <t>Claim Form Line 3, Connection, F</t>
  </si>
  <si>
    <t>Claim Form Line 3.1, Connection, F, Tribal</t>
  </si>
  <si>
    <t>Claim Form Line 4, Connection, C</t>
  </si>
  <si>
    <t>Claim Form Line 4.1, Connection, C, Tribal</t>
  </si>
  <si>
    <t>Claim Form Line 4.2, Connection, C, TTY</t>
  </si>
  <si>
    <t>Claim Form Line 4.3, Connection, C, TTY and Tribal</t>
  </si>
  <si>
    <t>Claim Form Line 5, Surcharges/ Taxes</t>
  </si>
  <si>
    <t>Claim Form Line 6, Incremental Admin Expenses</t>
  </si>
  <si>
    <t>Claim Form Line 7, Admin Expense Cost Factor</t>
  </si>
  <si>
    <t>Claim Form Line 8, Implementation</t>
  </si>
  <si>
    <t>Claim Form Line 9 Other Charges, True-ups, Credits</t>
  </si>
  <si>
    <t>Claim Form Line 10 Total Claim</t>
  </si>
  <si>
    <t>New Connections</t>
  </si>
  <si>
    <t>EOM Subscribers, F</t>
  </si>
  <si>
    <t>EOM Subscribers, C</t>
  </si>
  <si>
    <t>EOM Total Subscribers</t>
  </si>
  <si>
    <t>Total Weighted Average</t>
  </si>
  <si>
    <t>Line 5 - Bill and Keep / Rate Case Surcharge</t>
  </si>
  <si>
    <t>Line 5 - Federal Excise Tax</t>
  </si>
  <si>
    <t>Line 5 - Local Tax</t>
  </si>
  <si>
    <t>Line 6 - Incremental Admin Expense - Data Processing</t>
  </si>
  <si>
    <t>Line 6 - Incremental Admin Expense - Notification</t>
  </si>
  <si>
    <t>Line 6 - Incremental Admin Expense - Accounting</t>
  </si>
  <si>
    <t>Line 6 - Incremental Admin Expense - Service Rep Costs</t>
  </si>
  <si>
    <t>Line 6 - Incremental Admin Expense - Legal</t>
  </si>
  <si>
    <t>Line 6 - Incremental Admin Expense - Deferred Payment Costs</t>
  </si>
  <si>
    <t>Line 6 - Actual Incremental Administrative Cost per subscriber</t>
  </si>
  <si>
    <t>Line 6 - Allowable Incremental Administrative Cost per subscriber</t>
  </si>
  <si>
    <t>Line 7 - Allowable Administrative Expense Cost Factor</t>
  </si>
  <si>
    <t>Line 8 - Implementation - Data Processing</t>
  </si>
  <si>
    <t>Line 8 - Implementation  - Notification</t>
  </si>
  <si>
    <t>Line 8 - Implementation  - Accounting</t>
  </si>
  <si>
    <t>Line 8 - Implementation  - Service Rep Costs</t>
  </si>
  <si>
    <t>Line 8 - Implementation  - Legal</t>
  </si>
  <si>
    <t>Line 9 - Other Expenses - true-ups and credits</t>
  </si>
  <si>
    <t>Rate Group</t>
  </si>
  <si>
    <t>USAC Service Type **</t>
  </si>
  <si>
    <t>LifeLine Funding Type*</t>
  </si>
  <si>
    <t>Tribal Lands (Y/N)</t>
  </si>
  <si>
    <t>TTY Indicator (Y/N)</t>
  </si>
  <si>
    <t>EOM Status Count</t>
  </si>
  <si>
    <t>C</t>
  </si>
  <si>
    <t>Total</t>
  </si>
  <si>
    <t>LifeLine Plans</t>
  </si>
  <si>
    <t>Lifeline Funding Type*</t>
  </si>
  <si>
    <t>Tribal Lands</t>
  </si>
  <si>
    <t>TTY Indicator</t>
  </si>
  <si>
    <t>Regular Rate</t>
  </si>
  <si>
    <t>LifeLine Rate</t>
  </si>
  <si>
    <t>*C=California Only, F=Federal and California</t>
  </si>
  <si>
    <t>Reimbursement for 1st LifeLine line</t>
  </si>
  <si>
    <t>(Col A)</t>
  </si>
  <si>
    <t>(Col B)</t>
  </si>
  <si>
    <t>(Col C)</t>
  </si>
  <si>
    <t>(Col D)</t>
  </si>
  <si>
    <t>(Col E)</t>
  </si>
  <si>
    <t>(Col F)</t>
  </si>
  <si>
    <t>(Col G)</t>
  </si>
  <si>
    <t>(Col H)</t>
  </si>
  <si>
    <t>(Col I)</t>
  </si>
  <si>
    <t>(Col J)</t>
  </si>
  <si>
    <t>Claim Form Line #</t>
  </si>
  <si>
    <t>Regular Basic Service Rate</t>
  </si>
  <si>
    <r>
      <t xml:space="preserve">LifeLine Funding Type </t>
    </r>
    <r>
      <rPr>
        <vertAlign val="superscript"/>
        <sz val="9"/>
        <rFont val="Calibri"/>
        <family val="2"/>
        <scheme val="minor"/>
      </rPr>
      <t>1</t>
    </r>
  </si>
  <si>
    <t>F</t>
  </si>
  <si>
    <t>Reimbursement for Tribal Subscribers</t>
  </si>
  <si>
    <t>Reimbursement for 2nd LifeLine Line for TTY</t>
  </si>
  <si>
    <t>Reimbursement for 2nd LifeLine Line for TTY for Tribal Subscribers</t>
  </si>
  <si>
    <r>
      <rPr>
        <vertAlign val="superscript"/>
        <sz val="10"/>
        <rFont val="Calibri"/>
        <family val="2"/>
        <scheme val="minor"/>
      </rPr>
      <t>1</t>
    </r>
    <r>
      <rPr>
        <sz val="10"/>
        <rFont val="Calibri"/>
        <family val="2"/>
        <scheme val="minor"/>
      </rPr>
      <t xml:space="preserve"> C=California Only, F=Federal and California</t>
    </r>
  </si>
  <si>
    <t>Service Description</t>
  </si>
  <si>
    <t>Tribal</t>
  </si>
  <si>
    <t>Reimbursement Amount Per Subscriber</t>
  </si>
  <si>
    <t>Weighted Average Subscriber Count</t>
  </si>
  <si>
    <t>Total  
(Reimbursement Amount x Weighted Average)</t>
  </si>
  <si>
    <t>N</t>
  </si>
  <si>
    <t>Y</t>
  </si>
  <si>
    <t>(Col K)</t>
  </si>
  <si>
    <t>Regular Charge</t>
  </si>
  <si>
    <t>LifeLine Charge</t>
  </si>
  <si>
    <t>Federal Support</t>
  </si>
  <si>
    <t>Lost Revenue 
(D-E-F)</t>
  </si>
  <si>
    <t>Maximum State Reimbursement Amount - $39</t>
  </si>
  <si>
    <t>Quantity</t>
  </si>
  <si>
    <t>Total State Reimbursement Amount (I x J)</t>
  </si>
  <si>
    <t>Connection Charges</t>
  </si>
  <si>
    <t>Connection Charges (Tribal)</t>
  </si>
  <si>
    <t>Connection Charges (TTY)</t>
  </si>
  <si>
    <t>Connection Charges (TTY and Tribal)</t>
  </si>
  <si>
    <t>Type of Expense</t>
  </si>
  <si>
    <t>Amount Remitted to Taxing/Surcharge Authority</t>
  </si>
  <si>
    <t>5</t>
  </si>
  <si>
    <t>Bill and Keep / Rate Case Surcharge</t>
  </si>
  <si>
    <t>Federal Excise Tax</t>
  </si>
  <si>
    <t>Local Tax</t>
  </si>
  <si>
    <t xml:space="preserve">Total </t>
  </si>
  <si>
    <t>Line 6  - Incremental Administrative Expense</t>
  </si>
  <si>
    <t>Amount</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</si>
  <si>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</si>
  <si>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</si>
  <si>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</si>
  <si>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</si>
  <si>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</si>
  <si>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</si>
  <si>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</si>
  <si>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</si>
  <si>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</si>
  <si>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Incremental Administrative Expense calculation</t>
  </si>
  <si>
    <t>Total Incremental Administrative Expense (from above chart) ($)</t>
  </si>
  <si>
    <t>Total weighted average subscriber count</t>
  </si>
  <si>
    <t>Actual Incremental Administrative Cost per subscriber ($)</t>
  </si>
  <si>
    <t>Incremental Administrative Cost per subscriber capped at $0.50 ($)</t>
  </si>
  <si>
    <t>Allowable Incremental Administrative Cost per subscriber (Enter the smaller amount from Col D or Col E) ($)</t>
  </si>
  <si>
    <t>Total Incremental Administrative Expense - enter amount on Line 6  of Claim Form 
(Col C x Col F) ($)</t>
  </si>
  <si>
    <t>Line 7  - Administrative Expense Cost Factor</t>
  </si>
  <si>
    <t>Administrative Expense Cost Factor calculation</t>
  </si>
  <si>
    <t>Administrative Expense Cost Factor per subscriber</t>
  </si>
  <si>
    <t>Total Administrative Expense Cost Factor - enter amount on Line 7 of Claim Form 
(Col B x Col C)</t>
  </si>
  <si>
    <t>Subscriber Notifications</t>
  </si>
  <si>
    <t>7. Line 9 for Other Expenses</t>
  </si>
  <si>
    <t>Other expenses, true-ups and credits</t>
  </si>
  <si>
    <t>Weighted Average, F - Family Plan</t>
  </si>
  <si>
    <t>Weighted Average, C - Family Plan</t>
  </si>
  <si>
    <t>USAC Service Type</t>
  </si>
  <si>
    <t>Plan Type</t>
  </si>
  <si>
    <t>(Col L)</t>
  </si>
  <si>
    <t>Claim Form Line 1c, SSA, F -Family Plan</t>
  </si>
  <si>
    <t>Claim Form Line 1.1c, SSA, F, Tribal -Family  Plan</t>
  </si>
  <si>
    <t>Claim Form Line 2c, SSA, C - Family Plan</t>
  </si>
  <si>
    <t>Claim Form Line 2, SSA, C - Standard Plan</t>
  </si>
  <si>
    <t>Claim Form Line 2.1c, SSA, C, Tribal - Family Plan</t>
  </si>
  <si>
    <t>Claim Form Line 2.2, C, TTY - Standard Plan</t>
  </si>
  <si>
    <t>Claim Form Line 2.2c, C, TTY - Family Plan</t>
  </si>
  <si>
    <t>Claim Form Line 2.3, C, TTY and Tribal - Standard Plan</t>
  </si>
  <si>
    <t>Claim Form Line 2.3c, C, TTY and Tribal - Family Plan</t>
  </si>
  <si>
    <t>Weighted Average, F - Standard Plan</t>
  </si>
  <si>
    <t>Weighted Average, F - Do Not Meet Federal Broadband Standards - Standard Plan</t>
  </si>
  <si>
    <t>Weighted Average, C - Standard Plan</t>
  </si>
  <si>
    <t>Reimbursement for 1st LifeLine line - Funding Type F</t>
  </si>
  <si>
    <t>Reimbursement for Tribal Subscribers - Funding Type F</t>
  </si>
  <si>
    <t>Reimbursement for 1st LifeLine line - Funding Type C</t>
  </si>
  <si>
    <t>Reimbursement for Tribal Subscribers - Funding Type C</t>
  </si>
  <si>
    <t>Reimbursement for 2nd LifeLine Line for TTY - Funding Type C</t>
  </si>
  <si>
    <t>Reimbursement for 2nd LifeLine Line for TTY for Tribal Subscribers - Funding Type C</t>
  </si>
  <si>
    <t>1.1  Allowable SSA for (Tribal)</t>
  </si>
  <si>
    <t>1.4 Allowable SSA for Cellular**</t>
  </si>
  <si>
    <t>1.5 Allowable SSA for (Tribal)**</t>
  </si>
  <si>
    <t xml:space="preserve">2.  Allowable SSA for Cellular, CA-only eligibility </t>
  </si>
  <si>
    <t>2.1  Allowable SSA, C (Tribal)</t>
  </si>
  <si>
    <t>2.2  Allowable SSA, C (TTY)</t>
  </si>
  <si>
    <t>2.3  Allowable SSA, C (TTY and Tribal)</t>
  </si>
  <si>
    <t>2.5 Allowable SSA, C (Tribal)**</t>
  </si>
  <si>
    <t>2.4 Allowable SSA, CA-only eligibility**</t>
  </si>
  <si>
    <t>2.6 Allowable SSA, C (TTY)**</t>
  </si>
  <si>
    <t>2.7 Allowable SSA, C (TTY and Tribal)**</t>
  </si>
  <si>
    <t>End-of-month subscribers, F</t>
  </si>
  <si>
    <t>End-of-month subscribers, C</t>
  </si>
  <si>
    <t>Subtotal</t>
  </si>
  <si>
    <t>Claim Form Line 1, SSA, F - Standard Plan</t>
  </si>
  <si>
    <t>Claim Form Line 1e, SSA, F - Basic Plan $9.25</t>
  </si>
  <si>
    <t>Claim Form Line 1.1, SSA, F, Tribal - Standard Plan</t>
  </si>
  <si>
    <t>Claim Form Line 1.4, SSA, F - Do Not Meet Federal Broadband Standards - Standard Plan</t>
  </si>
  <si>
    <t>Claim Form Line 1.4b, SSA, F - Does Not Meet Federal Broadband Standards - Basic Plan $5.25</t>
  </si>
  <si>
    <t>Claim Form Line 1.4e, SSA, F - Does Not Meet Federal Broadband Standards - Basic Plan $9.25</t>
  </si>
  <si>
    <t>Claim Form Line 1.5, SSA, F, Tribal - Do Not Meet Federal Broadband Standards - Standard Plan</t>
  </si>
  <si>
    <t>Claim Form Line 1.5b, SSA, F, Tribal - Does Not Meet Federal Broadband Standards - Basic Plan $5.25</t>
  </si>
  <si>
    <t>Claim Form Line 1.5e, SSA, F, Tribal - Does Not Meet Federal Broadband Standards - Basic Plan $9.25</t>
  </si>
  <si>
    <t>Claim Form Line 2e, SSA, C - Basic Plan $9.25</t>
  </si>
  <si>
    <t>Claim Form Line 2.1, SSA, C, Tribal - Standard Plan</t>
  </si>
  <si>
    <t>Claim Form Line 2.1e, SSA, C, Tribal - Basic Plan $9.25</t>
  </si>
  <si>
    <t>Claim Form Line 2.2e, C, TTY - Basic Plan $9.25</t>
  </si>
  <si>
    <t>Claim Form Line 2.3e, C, TTY and Tribal - Basic Plan $9.25</t>
  </si>
  <si>
    <t>Claim Form Line 2.4, SSA, C - Do Not Meet Federal Broadband Standards - Standard Plan</t>
  </si>
  <si>
    <t>Claim Form Line 2.4b, SSA, C - Does Not Meet Federal Broadband Standards - Basic Plan $5.25</t>
  </si>
  <si>
    <t>Claim Form Line 2.4e, SSA, C - Does Not Meet Federal Broadband Standards - Basic Plan $9.25</t>
  </si>
  <si>
    <t>Claim Form Line 2.5, SSA, C, Tribal - Do Not Meet Federal Broadband Standards - Standard Plan</t>
  </si>
  <si>
    <t>Claim Form Line 2.5b, SSA, C, Tribal - Does Not Meet Federal Broadband Standards - Basic Plan $5.25</t>
  </si>
  <si>
    <t>Claim Form Line 2.5e, SSA, C, Tribal - Does Not Meet Federal Broadband Standards - Basic Plan $9.25</t>
  </si>
  <si>
    <t>Claim Form Line 2.6, C, TTY - Do Not Meet Federal Broadband Standards - Standard Plan</t>
  </si>
  <si>
    <t>Claim Form Line 2.6b, C, TTY - Does Not Meet Federal Broadband Standards - Basic Plan $5.25</t>
  </si>
  <si>
    <t>Claim Form Line 2.6e, C, TTY - Does Not Meet Federal Broadband Standards - Basic Plan $9.25</t>
  </si>
  <si>
    <t>Claim Form Line 2.7, C, TTY and Tribal - Do Not Meet Federal Broadband Standards - Standard Plan</t>
  </si>
  <si>
    <t>Claim Form Line 2.7b, C, TTY and Tribal - Does Not Meet Federal Broadband Standards - Basic Plan $5.25</t>
  </si>
  <si>
    <t>Weighted Average, F - Basic Plan $9.25</t>
  </si>
  <si>
    <t>Weighted Average, F - Do Not Meet Federal Broadband Standards - Basic Plan $5.25</t>
  </si>
  <si>
    <t>Weighted Average, F - Do Not Meet Federal Broadband Standards - Basic Plan $9.25</t>
  </si>
  <si>
    <t>Weighted Average, C - Basic Plan $9.25</t>
  </si>
  <si>
    <t>Weighted Average, C - Do Not Meet Federal Broadband Standards - Basic Plan $5.25</t>
  </si>
  <si>
    <t>Weighted Average, C - Do Not Meet Federal Broadband Standards - Basic Plan $9.25</t>
  </si>
  <si>
    <t>Federal Support up to
 $9.25 + $25</t>
  </si>
  <si>
    <t>State Makeup for Federal Support up to
$9.25 + $25</t>
  </si>
  <si>
    <t>State Makeup for Federal Support
 up to $9.25 + $25</t>
  </si>
  <si>
    <t>Federal Support
  up to $9.25 + $25</t>
  </si>
  <si>
    <t>(Col M)</t>
  </si>
  <si>
    <t>Lost Revenue (Col D-H-I-J-K)</t>
  </si>
  <si>
    <t>(Col N)</t>
  </si>
  <si>
    <t>(Col O)</t>
  </si>
  <si>
    <t>Service Tier</t>
  </si>
  <si>
    <t>Claim Form Line 1f, SSA, F - Promotional</t>
  </si>
  <si>
    <t>Claim Form Line 1.1f, SSA, F, Tribal - Promotional</t>
  </si>
  <si>
    <t>Claim Form Line 2f, SSA, C - Promotional</t>
  </si>
  <si>
    <t>Claim Form Line 2.1f, SSA, C, Tribal - Promotional</t>
  </si>
  <si>
    <t>Claim Form Line 2.2f, C, TTY - Promotional</t>
  </si>
  <si>
    <t>Claim Form Line 2.3f, C, TTY and Tribal - Promotional</t>
  </si>
  <si>
    <t>Weighted Average, F - Promotional</t>
  </si>
  <si>
    <t>Weighted Average, C - Promotional</t>
  </si>
  <si>
    <t>Claim Form Line 1.1e, SSA, F, Tribal - Basic Plan $9.25</t>
  </si>
  <si>
    <t>Funding Type F</t>
  </si>
  <si>
    <t>Funding Type C</t>
  </si>
  <si>
    <t>Weighted Average, F - Do Not Meet Federal Broadband Standards - Voice</t>
  </si>
  <si>
    <t>Weighted Average, C - Do Not Meet Federal Broadband Standards - Voice</t>
  </si>
  <si>
    <t>Claim Form Line 1.4h, SSA, F - Does Not Meet Federal Broadband Standards - Voice</t>
  </si>
  <si>
    <t>Claim Form Line 2.4h, SSA, C - Does Not Meet Federal Broadband Standards - Voice</t>
  </si>
  <si>
    <t>Claim Form Line 2.5h, SSA, C, Tribal - Does Not Meet Federal Broadband Standards - Voice</t>
  </si>
  <si>
    <t>Claim Form Line 1.5h, SSA, F, Tribal - Does Not Meet Federal Broadband Standards - Voice</t>
  </si>
  <si>
    <t>Claim Form Line 2.6h, C, TTY - Does Not Meet Federal Broadband Standards - Voice</t>
  </si>
  <si>
    <t>Claim Form Line 2.7h, C, TTY and Tribal - Does Not Meet Federal Broadband Standards - Voice</t>
  </si>
  <si>
    <t>Cawireless1000ormore</t>
  </si>
  <si>
    <t xml:space="preserve">State Reimbursement Amount per Subscriber                   </t>
  </si>
  <si>
    <t>Review with the "Claim Form Summary" Tab</t>
  </si>
  <si>
    <t>Lines 1</t>
  </si>
  <si>
    <t>Lines 1.1</t>
  </si>
  <si>
    <t>Lines 1.4</t>
  </si>
  <si>
    <t>Lines 1.5</t>
  </si>
  <si>
    <t>Lines 2</t>
  </si>
  <si>
    <t>Lines 2.1</t>
  </si>
  <si>
    <t>Lines 2.2</t>
  </si>
  <si>
    <t>Lines 2.3</t>
  </si>
  <si>
    <t>Lines 2.4</t>
  </si>
  <si>
    <t>Lines 2.5</t>
  </si>
  <si>
    <t>Lines 2.6</t>
  </si>
  <si>
    <t>Lines 2.7</t>
  </si>
  <si>
    <t>Lines 1 - 2</t>
  </si>
  <si>
    <t>Claim Form Line 2.7e, C, TTY and Tribal - Does Not Meet Federal Broadband Standards - Basic Plan $9.25</t>
  </si>
  <si>
    <r>
      <rPr>
        <b/>
        <sz val="12"/>
        <rFont val="Calibri"/>
        <family val="2"/>
        <scheme val="minor"/>
      </rPr>
      <t>Signature</t>
    </r>
    <r>
      <rPr>
        <sz val="12"/>
        <rFont val="Calibri"/>
        <family val="2"/>
        <scheme val="minor"/>
      </rPr>
      <t xml:space="preserve">: </t>
    </r>
  </si>
  <si>
    <r>
      <rPr>
        <b/>
        <sz val="12"/>
        <rFont val="Calibri"/>
        <family val="2"/>
        <scheme val="minor"/>
      </rPr>
      <t>Title</t>
    </r>
    <r>
      <rPr>
        <sz val="12"/>
        <rFont val="Calibri"/>
        <family val="2"/>
        <scheme val="minor"/>
      </rPr>
      <t xml:space="preserve">: </t>
    </r>
  </si>
  <si>
    <r>
      <rPr>
        <b/>
        <sz val="12"/>
        <rFont val="Calibri"/>
        <family val="2"/>
        <scheme val="minor"/>
      </rPr>
      <t>Preparer</t>
    </r>
    <r>
      <rPr>
        <sz val="12"/>
        <rFont val="Calibri"/>
        <family val="2"/>
        <scheme val="minor"/>
      </rPr>
      <t xml:space="preserve">: </t>
    </r>
  </si>
  <si>
    <r>
      <rPr>
        <b/>
        <sz val="12"/>
        <rFont val="Calibri"/>
        <family val="2"/>
        <scheme val="minor"/>
      </rPr>
      <t>Date</t>
    </r>
    <r>
      <rPr>
        <sz val="12"/>
        <rFont val="Calibri"/>
        <family val="2"/>
        <scheme val="minor"/>
      </rPr>
      <t xml:space="preserve">: </t>
    </r>
  </si>
  <si>
    <r>
      <rPr>
        <b/>
        <sz val="12"/>
        <rFont val="Calibri"/>
        <family val="2"/>
        <scheme val="minor"/>
      </rPr>
      <t>Address</t>
    </r>
    <r>
      <rPr>
        <sz val="12"/>
        <rFont val="Calibri"/>
        <family val="2"/>
        <scheme val="minor"/>
      </rPr>
      <t xml:space="preserve">: </t>
    </r>
  </si>
  <si>
    <r>
      <rPr>
        <b/>
        <sz val="12"/>
        <rFont val="Calibri"/>
        <family val="2"/>
        <scheme val="minor"/>
      </rPr>
      <t>Phone</t>
    </r>
    <r>
      <rPr>
        <sz val="12"/>
        <rFont val="Calibri"/>
        <family val="2"/>
        <scheme val="minor"/>
      </rPr>
      <t xml:space="preserve">: </t>
    </r>
  </si>
  <si>
    <r>
      <rPr>
        <b/>
        <sz val="12"/>
        <rFont val="Calibri"/>
        <family val="2"/>
        <scheme val="minor"/>
      </rPr>
      <t>Emai</t>
    </r>
    <r>
      <rPr>
        <sz val="12"/>
        <rFont val="Calibri"/>
        <family val="2"/>
        <scheme val="minor"/>
      </rPr>
      <t xml:space="preserve">l: </t>
    </r>
  </si>
  <si>
    <r>
      <t xml:space="preserve">California LifeLine Report and Claim Form For Wireless- </t>
    </r>
    <r>
      <rPr>
        <b/>
        <sz val="14"/>
        <rFont val="Times New Roman"/>
        <family val="1"/>
      </rPr>
      <t>ACP Pilot</t>
    </r>
  </si>
  <si>
    <t>1i</t>
  </si>
  <si>
    <t>A</t>
  </si>
  <si>
    <t>B</t>
  </si>
  <si>
    <t>3.  ACP Pilot</t>
  </si>
  <si>
    <t>2i</t>
  </si>
  <si>
    <t>6. Line 5 for Surcharges and Taxes</t>
  </si>
  <si>
    <t>8. Line 8 for Implementation costs</t>
  </si>
  <si>
    <t>Claim Form Line 1g, SSA, F - ACP</t>
  </si>
  <si>
    <t>Claim Form Line 1.1g, SSA, F, Tribal - ACP</t>
  </si>
  <si>
    <t>Claim Form Line 1.4g, SSA, F - Does Not Meet Federal Broadband Standards - ACP</t>
  </si>
  <si>
    <t>Claim Form Line 1.5g, SSA, F, Tribal - Does Not Meet Federal Broadband Standards - ACP</t>
  </si>
  <si>
    <t>Claim Form Line 2g, SSA, C - ACP</t>
  </si>
  <si>
    <t>Claim Form Line 2.1g, SSA, C, Tribal - ACP</t>
  </si>
  <si>
    <t>Claim Form Line 2.2g, C, TTY - ACP</t>
  </si>
  <si>
    <t>Claim Form Line 2.3g, C, TTY and Tribal - ACP</t>
  </si>
  <si>
    <t>Claim Form Line 2.4g, SSA, C - Does Not Meet Federal Broadband Standards - ACP</t>
  </si>
  <si>
    <t>Claim Form Line 2.5g, SSA, C, Tribal - Does Not Meet Federal Broadband Standards - ACP</t>
  </si>
  <si>
    <t>Claim Form Line 2.6g, C, TTY - Does Not Meet Federal Broadband Standards - ACP</t>
  </si>
  <si>
    <t>Claim Form Line 2.7g, C, TTY and Tribal - Does Not Meet Federal Broadband Standards - ACP</t>
  </si>
  <si>
    <t>1.1i</t>
  </si>
  <si>
    <t>2.1i</t>
  </si>
  <si>
    <t>2.2i</t>
  </si>
  <si>
    <t>2.3i</t>
  </si>
  <si>
    <t>1j</t>
  </si>
  <si>
    <t>2j</t>
  </si>
  <si>
    <t>ACP Pilot</t>
  </si>
  <si>
    <t>1.1j</t>
  </si>
  <si>
    <t>2.1j</t>
  </si>
  <si>
    <t>2.2j</t>
  </si>
  <si>
    <t>2.3j</t>
  </si>
  <si>
    <t>Claim Form Line 1i, SSA, F - ACP(A)</t>
  </si>
  <si>
    <t>Claim Form Line 1j, SSA, F - ACP(B)</t>
  </si>
  <si>
    <t>Claim Form Line 1.1i, SSA, F, Tribal - ACP(A)</t>
  </si>
  <si>
    <t>Claim Form Line 1.1j, SSA, F, Tribal - ACP(B)</t>
  </si>
  <si>
    <t>Claim Form Line 2i, SSA, C - ACP(A)</t>
  </si>
  <si>
    <t>Claim Form Line 2j, SSA, C - ACP(B)</t>
  </si>
  <si>
    <t>Claim Form Line 2.1i, SSA, C, Tribal - ACP(A)</t>
  </si>
  <si>
    <t>Claim Form Line 2.1j, SSA, C, Tribal - ACP(B)</t>
  </si>
  <si>
    <t>Claim Form Line 2.2i, C, TTY - ACP(A)</t>
  </si>
  <si>
    <t>Claim Form Line 2.2j, C, TTY - ACP(B)</t>
  </si>
  <si>
    <t>Claim Form Line 2.3i, C, TTY and Tribal - ACP(A)</t>
  </si>
  <si>
    <t>Claim Form Line 2.3j, C, TTY and Tribal - ACP(B)</t>
  </si>
  <si>
    <t>A (TTY)</t>
  </si>
  <si>
    <t>B (TTY)</t>
  </si>
  <si>
    <t xml:space="preserve">1.  Allowable SSA for Cellular </t>
  </si>
  <si>
    <r>
      <t xml:space="preserve">BASIC SERVICE RECOVERY - </t>
    </r>
    <r>
      <rPr>
        <b/>
        <u/>
        <sz val="11"/>
        <rFont val="Calibri"/>
        <family val="2"/>
      </rPr>
      <t>ACP Pilot</t>
    </r>
  </si>
  <si>
    <t>7. Line 6 and 7 for Administrative Expense for ACP Pilot</t>
  </si>
  <si>
    <t>5.  Lines 3 and 4 for non-recurring charges - ACP Pilot</t>
  </si>
  <si>
    <t>4. ACP Pilot Lines 1, 1.1, 1.2, 1.3, 1.4, 1.5, 2, 2.1, 2.2, 2.3, 2.4, 2.5, 2.6 and 2.7 for monthly recurring charges</t>
  </si>
  <si>
    <r>
      <t>Plan Type  (ACP Pilot)</t>
    </r>
    <r>
      <rPr>
        <b/>
        <vertAlign val="superscript"/>
        <sz val="10"/>
        <rFont val="Calibri"/>
        <family val="2"/>
        <scheme val="minor"/>
      </rPr>
      <t>1</t>
    </r>
  </si>
  <si>
    <t>Weighted Average, F - ACP</t>
  </si>
  <si>
    <t>Connections - F</t>
  </si>
  <si>
    <t>Connections - F (Tribal)</t>
  </si>
  <si>
    <t>Connections - C</t>
  </si>
  <si>
    <t>Connections - C (Tribal)</t>
  </si>
  <si>
    <t>Connections - C (TTY)</t>
  </si>
  <si>
    <t>Connections - C (TTY and Tribal)</t>
  </si>
  <si>
    <t>Weighted Average, F - Do Not Meet Federal Broadband Standards - ACP</t>
  </si>
  <si>
    <t>Weighted Average, C - ACP</t>
  </si>
  <si>
    <t>Weighted Average, C - Do Not Meet Federal Broadband Standards - ACP</t>
  </si>
  <si>
    <t>Claim Form Effective 08.01.2023</t>
  </si>
  <si>
    <t>ACP Pilot (Partial)</t>
  </si>
  <si>
    <t>ACP Pilot (Full)</t>
  </si>
  <si>
    <r>
      <t>Plan Type</t>
    </r>
    <r>
      <rPr>
        <vertAlign val="superscript"/>
        <sz val="10"/>
        <rFont val="Calibri"/>
        <family val="2"/>
        <scheme val="minor"/>
      </rPr>
      <t>1</t>
    </r>
  </si>
  <si>
    <t>** Please Enter "Bundled Voice", "Bundled Broadband" or "Bundled Voice and Broadband"</t>
  </si>
  <si>
    <t>Amount of Charge Eligible for Reimbursement (Lesser of Col G or H)</t>
  </si>
  <si>
    <t>Weighted Average Subscribers, F - Full ACP Pilot (Tier A)</t>
  </si>
  <si>
    <t>Weighted Average Subscribers, F - Partial ACP Pilot (Tier B)</t>
  </si>
  <si>
    <t>Weighted Average Subscribers, C- Full ACP Pilot (Tier A)</t>
  </si>
  <si>
    <t>Weighted Average Subscribers, C - Partial ACP Pilot (Tier B)</t>
  </si>
  <si>
    <t>Weighted Average, F - ACP Pilot (Tier A)</t>
  </si>
  <si>
    <t>Weighted Average, F - ACP Pilot (Tier B)</t>
  </si>
  <si>
    <t>Weighted Average, C - ACP Pilot (Tier A)</t>
  </si>
  <si>
    <t>Weighted Average, C - ACP Pilot (Tier B)</t>
  </si>
  <si>
    <t>Weighted Average, C - Do Not Meet Federal Broadband Standards - Standard Plan</t>
  </si>
  <si>
    <r>
      <t xml:space="preserve">1 </t>
    </r>
    <r>
      <rPr>
        <sz val="10"/>
        <rFont val="Calibri"/>
        <family val="2"/>
        <scheme val="minor"/>
      </rPr>
      <t>Decision 23-06-003 Pilot information includes ACP Pilot Full - 50GB Minimum data for hotspot, provided at 4G LTE or higher speed will be subsidized $17.90. ACP Pilot Partial - 30 GB Minimum data for hotspot, provided at 4G LTE or higher speed will be subsidized $10.63.</t>
    </r>
  </si>
  <si>
    <r>
      <t>Affordable Connectivity Program (up to $75)</t>
    </r>
    <r>
      <rPr>
        <vertAlign val="superscript"/>
        <sz val="9"/>
        <rFont val="Calibri"/>
        <family val="2"/>
        <scheme val="minor"/>
      </rPr>
      <t>3</t>
    </r>
  </si>
  <si>
    <r>
      <t>Affordable Connectivity Program (up to $30)</t>
    </r>
    <r>
      <rPr>
        <vertAlign val="superscript"/>
        <sz val="9"/>
        <rFont val="Calibri"/>
        <family val="2"/>
        <scheme val="minor"/>
      </rPr>
      <t>3</t>
    </r>
  </si>
  <si>
    <r>
      <rPr>
        <vertAlign val="superscript"/>
        <sz val="10"/>
        <rFont val="Calibri"/>
        <family val="2"/>
        <scheme val="minor"/>
      </rPr>
      <t>2</t>
    </r>
    <r>
      <rPr>
        <sz val="10"/>
        <rFont val="Calibri"/>
        <family val="2"/>
        <scheme val="minor"/>
      </rPr>
      <t xml:space="preserve"> Decision 20-10-006 The California Universal Telephone Service Program fund is authorized to reimburse wireless service providers a maximum of $12.85 SSA for any plan that requires a co-payment or prepayment (Basic Plan) and $0 for Voice Only USAC Service Types. FCC settled that Basic Plans that meet 4.5GB will receive federal support of $9.25. Basic Plans will receive $5.25 federal support if services are below 4.5GB.</t>
    </r>
  </si>
  <si>
    <r>
      <t>Federal Support 
up to $9.25</t>
    </r>
    <r>
      <rPr>
        <vertAlign val="superscript"/>
        <sz val="9"/>
        <rFont val="Calibri"/>
        <family val="2"/>
        <scheme val="minor"/>
      </rPr>
      <t>2</t>
    </r>
  </si>
  <si>
    <r>
      <t>State Makeup for Federal Support
up to $9.25</t>
    </r>
    <r>
      <rPr>
        <vertAlign val="superscript"/>
        <sz val="9"/>
        <rFont val="Calibri"/>
        <family val="2"/>
        <scheme val="minor"/>
      </rPr>
      <t>2</t>
    </r>
  </si>
  <si>
    <r>
      <t>3</t>
    </r>
    <r>
      <rPr>
        <sz val="10"/>
        <rFont val="Calibri"/>
        <family val="2"/>
        <scheme val="minor"/>
      </rPr>
      <t xml:space="preserve"> Participating providers will make available to eligible households a monthly discount up to $30.00 per month off the standard rate for an Internet service offering and associated equipment, or on Tribal lands, the monthly discount may be up to $75.00 per month. </t>
    </r>
  </si>
  <si>
    <r>
      <rPr>
        <vertAlign val="superscript"/>
        <sz val="10"/>
        <rFont val="Calibri"/>
        <family val="2"/>
        <scheme val="minor"/>
      </rPr>
      <t>4</t>
    </r>
    <r>
      <rPr>
        <sz val="10"/>
        <rFont val="Calibri"/>
        <family val="2"/>
        <scheme val="minor"/>
      </rPr>
      <t xml:space="preserve"> Maximum SSA is $17.90 from January 1, 2023 through December 31, 2023. The SSA is updated annually, effective January 1 of each year. After 2023, service providers should update maximum SSA to reflect the amount stated in the most recent SSA Administrative Letter, available at http://cpuc.ca.gov/General.aspx?id=1100</t>
    </r>
  </si>
  <si>
    <r>
      <t xml:space="preserve">Maximum SSA - (Maximum $17.90 </t>
    </r>
    <r>
      <rPr>
        <vertAlign val="superscript"/>
        <sz val="10"/>
        <rFont val="Calibri"/>
        <family val="2"/>
        <scheme val="minor"/>
      </rPr>
      <t>4</t>
    </r>
    <r>
      <rPr>
        <sz val="10"/>
        <rFont val="Calibri"/>
        <family val="2"/>
        <scheme val="minor"/>
      </rPr>
      <t>) (Tier "B" Receive Max $10.63)</t>
    </r>
  </si>
  <si>
    <r>
      <t xml:space="preserve">Amount of SSA Eligible for Reimbursement (Maximum $17.90 </t>
    </r>
    <r>
      <rPr>
        <vertAlign val="superscript"/>
        <sz val="9"/>
        <rFont val="Calibri"/>
        <family val="2"/>
        <scheme val="minor"/>
      </rPr>
      <t>4</t>
    </r>
    <r>
      <rPr>
        <sz val="9"/>
        <rFont val="Calibri"/>
        <family val="2"/>
        <scheme val="minor"/>
      </rPr>
      <t>) (Tier B Maximum $10.63)</t>
    </r>
  </si>
  <si>
    <t>California LifeLine Report and Claim Form For Wireless - ACP Pilot</t>
  </si>
  <si>
    <t>='Data Fields'!A1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</si>
</sst>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0" x14ac:knownFonts="1">
    <font>
      <sz val="10"/>
      <name val="Arial"/>
    </font>
    <font>
      <sz val="12"/>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b/>
      <u/>
      <sz val="11"/>
      <name val="Calibri"/>
      <family val="2"/>
    </font>
    <font>
      <sz val="10"/>
      <name val="Arial"/>
      <family val="2"/>
    </font>
    <font>
      <b/>
      <sz val="9"/>
      <name val="Calibri"/>
      <family val="2"/>
    </font>
    <font>
      <b/>
      <sz val="12"/>
      <name val="Arial"/>
      <family val="2"/>
    </font>
    <font>
      <sz val="8"/>
      <name val="Arial"/>
      <family val="2"/>
    </font>
    <font>
      <b/>
      <sz val="10"/>
      <name val="Calibri"/>
      <family val="2"/>
    </font>
    <font>
      <b/>
      <sz val="11"/>
      <name val="Cambria"/>
      <family val="1"/>
    </font>
    <font>
      <strike/>
      <sz val="10"/>
      <color rgb="FFFF0000"/>
      <name val="Cambria"/>
      <family val="1"/>
    </font>
    <font>
      <b/>
      <strike/>
      <sz val="11"/>
      <color rgb="FFFF0000"/>
      <name val="Cambria"/>
      <family val="1"/>
    </font>
    <font>
      <sz val="10"/>
      <name val="Calibri"/>
      <family val="2"/>
      <scheme val="minor"/>
    </font>
    <font>
      <sz val="9"/>
      <name val="Calibri"/>
      <family val="2"/>
      <scheme val="minor"/>
    </font>
    <font>
      <sz val="11"/>
      <name val="Calibri"/>
      <family val="2"/>
      <scheme val="minor"/>
    </font>
    <font>
      <b/>
      <sz val="12"/>
      <name val="Calibri"/>
      <family val="2"/>
      <scheme val="minor"/>
    </font>
    <font>
      <b/>
      <sz val="9"/>
      <name val="Calibri"/>
      <family val="2"/>
      <scheme val="minor"/>
    </font>
    <font>
      <b/>
      <sz val="10"/>
      <name val="Calibri"/>
      <family val="2"/>
      <scheme val="minor"/>
    </font>
    <font>
      <sz val="10"/>
      <color rgb="FFFF0000"/>
      <name val="Calibri"/>
      <family val="2"/>
      <scheme val="minor"/>
    </font>
    <font>
      <sz val="12"/>
      <name val="Calibri"/>
      <family val="2"/>
      <scheme val="minor"/>
    </font>
    <font>
      <sz val="10"/>
      <name val="Arial"/>
      <family val="2"/>
    </font>
    <font>
      <vertAlign val="superscript"/>
      <sz val="10"/>
      <name val="Calibri"/>
      <family val="2"/>
      <scheme val="minor"/>
    </font>
    <font>
      <u/>
      <sz val="10"/>
      <color theme="10"/>
      <name val="Arial"/>
      <family val="2"/>
    </font>
    <font>
      <sz val="10"/>
      <color rgb="FF0070C0"/>
      <name val="Arial"/>
      <family val="2"/>
    </font>
    <font>
      <sz val="10"/>
      <color rgb="FF7030A0"/>
      <name val="Arial"/>
      <family val="2"/>
    </font>
    <font>
      <sz val="14"/>
      <name val="Times New Roman"/>
      <family val="1"/>
    </font>
    <font>
      <vertAlign val="superscript"/>
      <sz val="9"/>
      <name val="Calibri"/>
      <family val="2"/>
      <scheme val="minor"/>
    </font>
    <font>
      <u/>
      <sz val="10"/>
      <name val="Arial"/>
      <family val="2"/>
    </font>
    <font>
      <sz val="11"/>
      <name val="Arial"/>
      <family val="2"/>
    </font>
    <font>
      <b/>
      <vertAlign val="superscript"/>
      <sz val="10"/>
      <name val="Calibri"/>
      <family val="2"/>
      <scheme val="minor"/>
    </font>
    <font>
      <b/>
      <sz val="16"/>
      <name val="Calibri"/>
      <family val="2"/>
    </font>
    <font>
      <sz val="10"/>
      <color rgb="FFFF0000"/>
      <name val="Arial"/>
      <family val="2"/>
    </font>
    <font>
      <b/>
      <sz val="10"/>
      <name val="Arial"/>
      <family val="2"/>
    </font>
    <font>
      <b/>
      <sz val="12"/>
      <name val="Calibri"/>
      <family val="2"/>
    </font>
    <font>
      <b/>
      <sz val="14"/>
      <name val="Times New Roman"/>
      <family val="1"/>
    </font>
    <font>
      <sz val="10"/>
      <color rgb="FF020202"/>
      <name val="Calibri"/>
      <family val="2"/>
      <scheme val="minor"/>
    </font>
  </fonts>
  <fills count="11">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00B050"/>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s>
  <cellStyleXfs count="8">
    <xf numFmtId="0" fontId="0" fillId="0" borderId="0"/>
    <xf numFmtId="0" fontId="8" fillId="0" borderId="0"/>
    <xf numFmtId="44" fontId="24" fillId="0" borderId="0" applyFont="0" applyFill="0" applyBorder="0" applyAlignment="0" applyProtection="0"/>
    <xf numFmtId="0" fontId="26" fillId="0" borderId="0" applyNumberForma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313">
    <xf numFmtId="0" fontId="0" fillId="0" borderId="0" xfId="0"/>
    <xf numFmtId="0" fontId="2" fillId="0" borderId="0" xfId="0" applyFont="1"/>
    <xf numFmtId="0" fontId="1" fillId="0" borderId="0" xfId="0" applyFont="1"/>
    <xf numFmtId="0" fontId="0" fillId="0" borderId="0" xfId="0" applyAlignment="1">
      <alignment wrapText="1"/>
    </xf>
    <xf numFmtId="0" fontId="5" fillId="0" borderId="4" xfId="0" applyFont="1" applyBorder="1" applyAlignment="1">
      <alignment vertical="top" wrapText="1"/>
    </xf>
    <xf numFmtId="0" fontId="4" fillId="0" borderId="0" xfId="0" applyFont="1"/>
    <xf numFmtId="0" fontId="9" fillId="0" borderId="2" xfId="0" applyFont="1" applyBorder="1" applyAlignment="1">
      <alignment vertical="top" wrapText="1"/>
    </xf>
    <xf numFmtId="0" fontId="9" fillId="0" borderId="4" xfId="0" applyFont="1" applyBorder="1" applyAlignment="1">
      <alignment vertical="top" wrapText="1"/>
    </xf>
    <xf numFmtId="0" fontId="2" fillId="0" borderId="0" xfId="0" applyFont="1" applyAlignment="1">
      <alignment horizontal="left" indent="4"/>
    </xf>
    <xf numFmtId="0" fontId="5" fillId="0" borderId="1" xfId="0" applyFont="1" applyBorder="1" applyAlignment="1">
      <alignment vertical="top" wrapText="1"/>
    </xf>
    <xf numFmtId="49" fontId="5" fillId="0" borderId="0" xfId="0" applyNumberFormat="1" applyFont="1"/>
    <xf numFmtId="49" fontId="2" fillId="0" borderId="0" xfId="0" applyNumberFormat="1" applyFont="1"/>
    <xf numFmtId="49" fontId="9" fillId="0" borderId="1" xfId="0" applyNumberFormat="1" applyFont="1" applyBorder="1" applyAlignment="1">
      <alignment vertical="top" wrapText="1"/>
    </xf>
    <xf numFmtId="49" fontId="0" fillId="0" borderId="0" xfId="0" applyNumberFormat="1"/>
    <xf numFmtId="0" fontId="10" fillId="0" borderId="0" xfId="0" applyFont="1"/>
    <xf numFmtId="2" fontId="0" fillId="0" borderId="0" xfId="0" applyNumberFormat="1"/>
    <xf numFmtId="4" fontId="0" fillId="0" borderId="0" xfId="0" applyNumberFormat="1"/>
    <xf numFmtId="8" fontId="0" fillId="0" borderId="0" xfId="0" applyNumberFormat="1"/>
    <xf numFmtId="3" fontId="0" fillId="0" borderId="0" xfId="0" applyNumberFormat="1"/>
    <xf numFmtId="0" fontId="14" fillId="0" borderId="0" xfId="0" applyFont="1"/>
    <xf numFmtId="0" fontId="15" fillId="0" borderId="0" xfId="0" applyFont="1" applyAlignment="1">
      <alignment horizontal="left" wrapText="1"/>
    </xf>
    <xf numFmtId="0" fontId="14" fillId="0" borderId="0" xfId="0" applyFont="1" applyAlignment="1">
      <alignment wrapText="1"/>
    </xf>
    <xf numFmtId="49" fontId="13" fillId="0" borderId="0" xfId="0" applyNumberFormat="1" applyFont="1" applyAlignment="1">
      <alignment horizontal="left"/>
    </xf>
    <xf numFmtId="49" fontId="8" fillId="0" borderId="0" xfId="0" applyNumberFormat="1" applyFont="1" applyAlignment="1">
      <alignment horizontal="left"/>
    </xf>
    <xf numFmtId="0" fontId="16" fillId="0" borderId="0" xfId="0" applyFont="1"/>
    <xf numFmtId="0" fontId="18" fillId="0" borderId="0" xfId="0" applyFont="1"/>
    <xf numFmtId="0" fontId="19" fillId="0" borderId="0" xfId="0" applyFont="1"/>
    <xf numFmtId="0" fontId="21" fillId="0" borderId="0" xfId="0" applyFont="1"/>
    <xf numFmtId="2" fontId="16" fillId="0" borderId="11" xfId="0" applyNumberFormat="1" applyFont="1" applyBorder="1" applyAlignment="1">
      <alignment horizontal="right"/>
    </xf>
    <xf numFmtId="49" fontId="16" fillId="0" borderId="11" xfId="0" applyNumberFormat="1" applyFont="1" applyBorder="1" applyAlignment="1">
      <alignment horizontal="center"/>
    </xf>
    <xf numFmtId="0" fontId="22" fillId="0" borderId="0" xfId="0" applyFont="1"/>
    <xf numFmtId="0" fontId="16" fillId="0" borderId="7" xfId="0" applyFont="1" applyBorder="1"/>
    <xf numFmtId="0" fontId="17" fillId="0" borderId="1" xfId="0" applyFont="1" applyBorder="1" applyAlignment="1">
      <alignment horizontal="center" wrapText="1"/>
    </xf>
    <xf numFmtId="0" fontId="17" fillId="0" borderId="2" xfId="0" applyFont="1" applyBorder="1" applyAlignment="1">
      <alignment horizontal="center"/>
    </xf>
    <xf numFmtId="0" fontId="16" fillId="0" borderId="1" xfId="0" applyFont="1" applyBorder="1" applyAlignment="1">
      <alignment horizontal="center" vertical="top" wrapText="1"/>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4" xfId="0" applyFont="1" applyBorder="1" applyAlignment="1">
      <alignment horizontal="center" vertical="top" wrapText="1"/>
    </xf>
    <xf numFmtId="8" fontId="17" fillId="0" borderId="4" xfId="0" applyNumberFormat="1" applyFont="1" applyBorder="1" applyAlignment="1">
      <alignment horizontal="right"/>
    </xf>
    <xf numFmtId="0" fontId="19" fillId="0" borderId="0" xfId="0" applyFont="1" applyAlignment="1">
      <alignment horizontal="left"/>
    </xf>
    <xf numFmtId="0" fontId="18" fillId="0" borderId="0" xfId="0" applyFont="1" applyAlignment="1">
      <alignment wrapText="1"/>
    </xf>
    <xf numFmtId="0" fontId="16" fillId="0" borderId="0" xfId="0" applyFont="1" applyAlignment="1">
      <alignment wrapText="1"/>
    </xf>
    <xf numFmtId="0" fontId="21" fillId="0" borderId="13" xfId="0" applyFont="1" applyBorder="1"/>
    <xf numFmtId="0" fontId="21" fillId="0" borderId="12" xfId="0" applyFont="1" applyBorder="1"/>
    <xf numFmtId="49" fontId="16" fillId="0" borderId="11" xfId="0" applyNumberFormat="1" applyFont="1" applyBorder="1"/>
    <xf numFmtId="49" fontId="16" fillId="0" borderId="0" xfId="0" applyNumberFormat="1" applyFont="1" applyAlignment="1">
      <alignment horizontal="left"/>
    </xf>
    <xf numFmtId="0" fontId="20" fillId="0" borderId="1" xfId="0" applyFont="1" applyBorder="1" applyAlignment="1">
      <alignment horizontal="center" wrapText="1"/>
    </xf>
    <xf numFmtId="0" fontId="16" fillId="0" borderId="1" xfId="0" applyFont="1" applyBorder="1" applyAlignment="1">
      <alignment wrapText="1"/>
    </xf>
    <xf numFmtId="0" fontId="21" fillId="0" borderId="1" xfId="0" applyFont="1" applyBorder="1" applyAlignment="1">
      <alignment horizontal="center"/>
    </xf>
    <xf numFmtId="44" fontId="16" fillId="0" borderId="1" xfId="0" applyNumberFormat="1" applyFont="1" applyBorder="1"/>
    <xf numFmtId="0" fontId="18" fillId="0" borderId="0" xfId="0" applyFont="1" applyAlignment="1">
      <alignment horizontal="left" indent="6"/>
    </xf>
    <xf numFmtId="0" fontId="18" fillId="0" borderId="0" xfId="0" applyFont="1" applyAlignment="1">
      <alignment horizontal="left" indent="4"/>
    </xf>
    <xf numFmtId="0" fontId="21" fillId="0" borderId="3" xfId="0" applyFont="1" applyBorder="1" applyAlignment="1">
      <alignment vertical="top" wrapText="1"/>
    </xf>
    <xf numFmtId="0" fontId="17" fillId="0" borderId="11" xfId="0" applyFont="1" applyBorder="1" applyAlignment="1">
      <alignment horizontal="center"/>
    </xf>
    <xf numFmtId="0" fontId="17" fillId="0" borderId="11" xfId="0" applyFont="1" applyBorder="1" applyAlignment="1">
      <alignment horizontal="center" wrapText="1"/>
    </xf>
    <xf numFmtId="0" fontId="21" fillId="0" borderId="21" xfId="0" applyFont="1" applyBorder="1" applyAlignment="1">
      <alignment horizontal="center" vertical="center" wrapText="1"/>
    </xf>
    <xf numFmtId="0" fontId="21" fillId="0" borderId="11" xfId="0" applyFont="1" applyBorder="1" applyAlignment="1">
      <alignment horizontal="center" vertical="center" wrapText="1"/>
    </xf>
    <xf numFmtId="8" fontId="17" fillId="0" borderId="4" xfId="0" applyNumberFormat="1" applyFont="1" applyBorder="1" applyAlignment="1">
      <alignment horizontal="left"/>
    </xf>
    <xf numFmtId="164" fontId="17" fillId="0" borderId="4" xfId="0" applyNumberFormat="1" applyFont="1" applyBorder="1"/>
    <xf numFmtId="164" fontId="17" fillId="0" borderId="1" xfId="0" applyNumberFormat="1" applyFont="1" applyBorder="1"/>
    <xf numFmtId="164" fontId="16" fillId="0" borderId="11" xfId="0" applyNumberFormat="1" applyFont="1" applyBorder="1" applyAlignment="1">
      <alignment horizontal="right"/>
    </xf>
    <xf numFmtId="164" fontId="16" fillId="2" borderId="11" xfId="2" applyNumberFormat="1" applyFont="1" applyFill="1" applyBorder="1"/>
    <xf numFmtId="164" fontId="5" fillId="0" borderId="1" xfId="0" applyNumberFormat="1" applyFont="1" applyBorder="1" applyAlignment="1">
      <alignment horizontal="right" wrapText="1"/>
    </xf>
    <xf numFmtId="164" fontId="5"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44" fontId="16" fillId="0" borderId="4" xfId="0" applyNumberFormat="1" applyFont="1" applyBorder="1" applyAlignment="1">
      <alignment vertical="top" wrapText="1"/>
    </xf>
    <xf numFmtId="0" fontId="16" fillId="0" borderId="4" xfId="0" applyFont="1" applyBorder="1" applyAlignment="1">
      <alignment vertical="top" wrapText="1"/>
    </xf>
    <xf numFmtId="44" fontId="16" fillId="0" borderId="4" xfId="0" applyNumberFormat="1" applyFont="1" applyBorder="1" applyAlignment="1">
      <alignment horizontal="right" vertical="top" wrapText="1"/>
    </xf>
    <xf numFmtId="0" fontId="21" fillId="0" borderId="1" xfId="0" applyFont="1" applyBorder="1" applyAlignment="1">
      <alignment vertical="top" wrapText="1"/>
    </xf>
    <xf numFmtId="0" fontId="21" fillId="0" borderId="2" xfId="0" applyFont="1" applyBorder="1" applyAlignment="1">
      <alignment vertical="top" wrapText="1"/>
    </xf>
    <xf numFmtId="0" fontId="16" fillId="0" borderId="3" xfId="0" applyFont="1" applyBorder="1" applyAlignment="1">
      <alignment horizontal="left" vertical="top" wrapText="1" indent="1"/>
    </xf>
    <xf numFmtId="0" fontId="16" fillId="0" borderId="11" xfId="0" applyFont="1" applyBorder="1"/>
    <xf numFmtId="0" fontId="28" fillId="0" borderId="0" xfId="0" applyFont="1"/>
    <xf numFmtId="0" fontId="17" fillId="0" borderId="21" xfId="0" applyFont="1" applyBorder="1" applyAlignment="1">
      <alignment horizontal="center"/>
    </xf>
    <xf numFmtId="0" fontId="21" fillId="0" borderId="11" xfId="1" applyFont="1" applyBorder="1" applyAlignment="1">
      <alignment horizontal="center" vertical="center" wrapText="1"/>
    </xf>
    <xf numFmtId="2" fontId="16" fillId="0" borderId="26" xfId="0" applyNumberFormat="1" applyFont="1" applyBorder="1" applyAlignment="1">
      <alignment horizontal="right"/>
    </xf>
    <xf numFmtId="44" fontId="16" fillId="0" borderId="5" xfId="0" applyNumberFormat="1" applyFont="1" applyBorder="1" applyAlignment="1">
      <alignment vertical="top" wrapText="1"/>
    </xf>
    <xf numFmtId="44" fontId="16" fillId="0" borderId="8" xfId="0" applyNumberFormat="1" applyFont="1" applyBorder="1" applyAlignment="1">
      <alignment vertical="top" wrapText="1"/>
    </xf>
    <xf numFmtId="44" fontId="16" fillId="0" borderId="3" xfId="0" applyNumberFormat="1" applyFont="1" applyBorder="1" applyAlignment="1">
      <alignment vertical="top" wrapText="1"/>
    </xf>
    <xf numFmtId="2" fontId="16" fillId="0" borderId="1" xfId="0" applyNumberFormat="1" applyFont="1" applyBorder="1"/>
    <xf numFmtId="4" fontId="16" fillId="0" borderId="4" xfId="0" applyNumberFormat="1" applyFont="1" applyBorder="1" applyAlignment="1">
      <alignment vertical="top" wrapText="1"/>
    </xf>
    <xf numFmtId="44" fontId="16" fillId="0" borderId="0" xfId="0" applyNumberFormat="1" applyFont="1"/>
    <xf numFmtId="0" fontId="16" fillId="0" borderId="0" xfId="0" applyFont="1" applyAlignment="1">
      <alignment horizontal="left"/>
    </xf>
    <xf numFmtId="0" fontId="6" fillId="0" borderId="0" xfId="0" applyFont="1"/>
    <xf numFmtId="0" fontId="16" fillId="0" borderId="0" xfId="1" applyFont="1"/>
    <xf numFmtId="4" fontId="17" fillId="0" borderId="0" xfId="0" applyNumberFormat="1" applyFont="1" applyAlignment="1">
      <alignment wrapText="1"/>
    </xf>
    <xf numFmtId="0" fontId="21" fillId="0" borderId="11" xfId="0" applyFont="1" applyBorder="1" applyAlignment="1">
      <alignment wrapText="1"/>
    </xf>
    <xf numFmtId="0" fontId="21" fillId="0" borderId="11" xfId="0" applyFont="1" applyBorder="1" applyAlignment="1">
      <alignment horizontal="center" wrapText="1"/>
    </xf>
    <xf numFmtId="0" fontId="16" fillId="0" borderId="11" xfId="0" applyFont="1" applyBorder="1" applyAlignment="1">
      <alignment horizontal="center"/>
    </xf>
    <xf numFmtId="2" fontId="16" fillId="2" borderId="1" xfId="0" applyNumberFormat="1" applyFont="1" applyFill="1" applyBorder="1" applyAlignment="1">
      <alignment horizontal="right"/>
    </xf>
    <xf numFmtId="0" fontId="16" fillId="0" borderId="11" xfId="0" applyFont="1" applyBorder="1" applyAlignment="1">
      <alignment horizontal="center" vertical="center" wrapText="1"/>
    </xf>
    <xf numFmtId="164" fontId="16" fillId="0" borderId="11" xfId="0" applyNumberFormat="1" applyFont="1" applyBorder="1" applyAlignment="1">
      <alignment horizontal="left" wrapText="1"/>
    </xf>
    <xf numFmtId="0" fontId="21" fillId="0" borderId="6" xfId="0" applyFont="1" applyBorder="1"/>
    <xf numFmtId="0" fontId="8" fillId="0" borderId="0" xfId="0" applyFont="1"/>
    <xf numFmtId="49" fontId="17" fillId="0" borderId="4" xfId="0" applyNumberFormat="1" applyFont="1" applyBorder="1" applyAlignment="1">
      <alignment horizontal="center"/>
    </xf>
    <xf numFmtId="164" fontId="17" fillId="4" borderId="4" xfId="0" applyNumberFormat="1" applyFont="1" applyFill="1" applyBorder="1"/>
    <xf numFmtId="49" fontId="17" fillId="0" borderId="2" xfId="0" applyNumberFormat="1" applyFont="1" applyBorder="1" applyAlignment="1">
      <alignment horizontal="center"/>
    </xf>
    <xf numFmtId="164" fontId="17" fillId="4" borderId="1" xfId="0" applyNumberFormat="1" applyFont="1" applyFill="1" applyBorder="1"/>
    <xf numFmtId="0" fontId="31" fillId="0" borderId="0" xfId="3" applyFont="1" applyAlignment="1">
      <alignment wrapText="1"/>
    </xf>
    <xf numFmtId="0" fontId="8" fillId="0" borderId="0" xfId="0" applyFont="1" applyAlignment="1">
      <alignment wrapText="1"/>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16" fillId="0" borderId="11" xfId="0" applyFont="1" applyBorder="1" applyAlignment="1">
      <alignment wrapText="1"/>
    </xf>
    <xf numFmtId="0" fontId="16" fillId="0" borderId="11" xfId="0" applyFont="1" applyBorder="1" applyAlignment="1">
      <alignment horizontal="center" wrapText="1"/>
    </xf>
    <xf numFmtId="164" fontId="16" fillId="0" borderId="11" xfId="0" applyNumberFormat="1" applyFont="1" applyBorder="1" applyAlignment="1">
      <alignment horizontal="right" wrapText="1"/>
    </xf>
    <xf numFmtId="0" fontId="32" fillId="0" borderId="0" xfId="0" applyFont="1"/>
    <xf numFmtId="0" fontId="4" fillId="0" borderId="5" xfId="0" applyFont="1" applyBorder="1" applyAlignment="1">
      <alignment wrapText="1"/>
    </xf>
    <xf numFmtId="0" fontId="4" fillId="0" borderId="1" xfId="0" applyFont="1" applyBorder="1" applyAlignment="1">
      <alignment vertical="top" wrapText="1"/>
    </xf>
    <xf numFmtId="0" fontId="4" fillId="0" borderId="2" xfId="0" applyFont="1" applyBorder="1" applyAlignment="1">
      <alignment vertical="top" wrapText="1"/>
    </xf>
    <xf numFmtId="0" fontId="2" fillId="0" borderId="3" xfId="0" applyFont="1" applyBorder="1" applyAlignment="1">
      <alignment vertical="top" wrapText="1"/>
    </xf>
    <xf numFmtId="164" fontId="2" fillId="0" borderId="4" xfId="0" applyNumberFormat="1" applyFont="1" applyBorder="1" applyAlignment="1">
      <alignment vertical="top" wrapText="1"/>
    </xf>
    <xf numFmtId="0" fontId="2" fillId="0" borderId="4" xfId="0" applyFont="1" applyBorder="1" applyAlignment="1">
      <alignment vertical="top" wrapText="1"/>
    </xf>
    <xf numFmtId="0" fontId="4" fillId="0" borderId="3" xfId="0" applyFont="1" applyBorder="1" applyAlignment="1">
      <alignment vertical="top" wrapText="1"/>
    </xf>
    <xf numFmtId="164" fontId="2" fillId="2" borderId="4" xfId="0" applyNumberFormat="1" applyFont="1" applyFill="1" applyBorder="1" applyAlignment="1">
      <alignment vertical="top" wrapText="1"/>
    </xf>
    <xf numFmtId="0" fontId="21" fillId="0" borderId="12" xfId="0" applyFont="1" applyBorder="1" applyAlignment="1">
      <alignment horizontal="center"/>
    </xf>
    <xf numFmtId="0" fontId="16" fillId="0" borderId="0" xfId="0" applyFont="1" applyAlignment="1">
      <alignment horizontal="center"/>
    </xf>
    <xf numFmtId="0" fontId="17" fillId="0" borderId="0" xfId="0" applyFont="1" applyAlignment="1">
      <alignment wrapText="1"/>
    </xf>
    <xf numFmtId="8" fontId="17" fillId="0" borderId="0" xfId="0" applyNumberFormat="1" applyFont="1" applyAlignment="1">
      <alignment horizontal="right"/>
    </xf>
    <xf numFmtId="49" fontId="17" fillId="0" borderId="0" xfId="0" applyNumberFormat="1" applyFont="1" applyAlignment="1">
      <alignment horizontal="left"/>
    </xf>
    <xf numFmtId="49" fontId="17" fillId="0" borderId="0" xfId="0" applyNumberFormat="1" applyFont="1" applyAlignment="1">
      <alignment horizontal="right"/>
    </xf>
    <xf numFmtId="164" fontId="17" fillId="0" borderId="0" xfId="0" applyNumberFormat="1" applyFont="1"/>
    <xf numFmtId="49" fontId="19" fillId="0" borderId="0" xfId="0" applyNumberFormat="1" applyFont="1" applyAlignment="1">
      <alignment horizontal="left"/>
    </xf>
    <xf numFmtId="0" fontId="16" fillId="0" borderId="8" xfId="0" applyFont="1" applyBorder="1" applyAlignment="1">
      <alignment vertical="top" wrapText="1"/>
    </xf>
    <xf numFmtId="0" fontId="16" fillId="0" borderId="3" xfId="0" applyFont="1" applyBorder="1" applyAlignment="1">
      <alignment vertical="top" wrapText="1"/>
    </xf>
    <xf numFmtId="0" fontId="17" fillId="0" borderId="4" xfId="0" applyFont="1" applyBorder="1" applyAlignment="1">
      <alignment horizontal="center"/>
    </xf>
    <xf numFmtId="0" fontId="16" fillId="0" borderId="0" xfId="1" applyFont="1" applyAlignment="1">
      <alignment vertical="top" wrapText="1"/>
    </xf>
    <xf numFmtId="0" fontId="35" fillId="0" borderId="10" xfId="0" applyFont="1" applyBorder="1"/>
    <xf numFmtId="44" fontId="35" fillId="0" borderId="27" xfId="0" applyNumberFormat="1" applyFont="1" applyBorder="1"/>
    <xf numFmtId="0" fontId="35" fillId="0" borderId="38" xfId="0" applyFont="1" applyBorder="1"/>
    <xf numFmtId="44" fontId="35" fillId="0" borderId="4" xfId="0" applyNumberFormat="1" applyFont="1" applyBorder="1"/>
    <xf numFmtId="2" fontId="17" fillId="0" borderId="0" xfId="0" applyNumberFormat="1" applyFont="1" applyAlignment="1">
      <alignment wrapText="1"/>
    </xf>
    <xf numFmtId="8" fontId="17" fillId="0" borderId="0" xfId="0" applyNumberFormat="1" applyFont="1" applyAlignment="1">
      <alignment wrapText="1"/>
    </xf>
    <xf numFmtId="3" fontId="17" fillId="0" borderId="0" xfId="0" applyNumberFormat="1" applyFont="1" applyAlignment="1">
      <alignment wrapText="1"/>
    </xf>
    <xf numFmtId="2" fontId="16" fillId="0" borderId="0" xfId="0" applyNumberFormat="1" applyFont="1"/>
    <xf numFmtId="4" fontId="17" fillId="3" borderId="0" xfId="0" applyNumberFormat="1" applyFont="1" applyFill="1" applyAlignment="1">
      <alignment wrapText="1"/>
    </xf>
    <xf numFmtId="4" fontId="20" fillId="10" borderId="0" xfId="0" applyNumberFormat="1" applyFont="1" applyFill="1" applyAlignment="1">
      <alignment wrapText="1"/>
    </xf>
    <xf numFmtId="0" fontId="16" fillId="0" borderId="4" xfId="0" applyFont="1" applyBorder="1" applyAlignment="1">
      <alignment horizontal="center" vertical="top" wrapText="1"/>
    </xf>
    <xf numFmtId="44" fontId="17" fillId="0" borderId="18" xfId="2" applyFont="1" applyFill="1" applyBorder="1" applyAlignment="1" applyProtection="1">
      <protection locked="0"/>
    </xf>
    <xf numFmtId="44" fontId="17" fillId="0" borderId="0" xfId="2" applyFont="1" applyFill="1" applyBorder="1" applyAlignment="1" applyProtection="1">
      <protection locked="0"/>
    </xf>
    <xf numFmtId="44" fontId="17" fillId="0" borderId="9" xfId="2" applyFont="1" applyFill="1" applyBorder="1" applyAlignment="1" applyProtection="1"/>
    <xf numFmtId="44" fontId="17" fillId="0" borderId="14" xfId="2" applyFont="1" applyFill="1" applyBorder="1" applyAlignment="1" applyProtection="1"/>
    <xf numFmtId="44" fontId="17" fillId="0" borderId="18" xfId="2" applyFont="1" applyFill="1" applyBorder="1" applyAlignment="1" applyProtection="1"/>
    <xf numFmtId="44" fontId="17" fillId="0" borderId="0" xfId="2" applyFont="1" applyFill="1" applyBorder="1" applyAlignment="1" applyProtection="1"/>
    <xf numFmtId="44" fontId="17" fillId="0" borderId="9" xfId="2" applyFont="1" applyFill="1" applyBorder="1" applyProtection="1"/>
    <xf numFmtId="4" fontId="4" fillId="0" borderId="4" xfId="0" applyNumberFormat="1" applyFont="1" applyBorder="1" applyAlignment="1">
      <alignment vertical="top" wrapText="1"/>
    </xf>
    <xf numFmtId="0" fontId="0" fillId="0" borderId="0" xfId="0" applyProtection="1">
      <protection locked="0"/>
    </xf>
    <xf numFmtId="0" fontId="2" fillId="0" borderId="0" xfId="0" applyFont="1" applyProtection="1">
      <protection locked="0"/>
    </xf>
    <xf numFmtId="0" fontId="3" fillId="0" borderId="0" xfId="0" applyFont="1" applyProtection="1">
      <protection locked="0"/>
    </xf>
    <xf numFmtId="0" fontId="5" fillId="0" borderId="0" xfId="0" applyFont="1" applyProtection="1">
      <protection locked="0"/>
    </xf>
    <xf numFmtId="0" fontId="5" fillId="0" borderId="0" xfId="0" applyFont="1" applyAlignment="1" applyProtection="1">
      <alignment horizontal="left" indent="4"/>
      <protection locked="0"/>
    </xf>
    <xf numFmtId="0" fontId="27" fillId="0" borderId="0" xfId="1" applyFont="1" applyProtection="1">
      <protection locked="0"/>
    </xf>
    <xf numFmtId="0" fontId="5" fillId="3" borderId="0" xfId="0" applyFont="1" applyFill="1" applyAlignment="1" applyProtection="1">
      <alignment horizontal="left" indent="4"/>
      <protection locked="0"/>
    </xf>
    <xf numFmtId="0" fontId="6" fillId="0" borderId="0" xfId="0" applyFont="1" applyProtection="1">
      <protection locked="0"/>
    </xf>
    <xf numFmtId="0" fontId="1" fillId="0" borderId="0" xfId="0" applyFont="1" applyProtection="1">
      <protection locked="0"/>
    </xf>
    <xf numFmtId="0" fontId="17" fillId="0" borderId="0" xfId="0" applyFont="1" applyAlignment="1" applyProtection="1">
      <alignment horizontal="justify"/>
      <protection locked="0"/>
    </xf>
    <xf numFmtId="0" fontId="17" fillId="0" borderId="0" xfId="0" applyFont="1" applyProtection="1">
      <protection locked="0"/>
    </xf>
    <xf numFmtId="0" fontId="23" fillId="0" borderId="48" xfId="0" applyFont="1" applyBorder="1" applyAlignment="1" applyProtection="1">
      <alignment horizontal="justify"/>
      <protection locked="0"/>
    </xf>
    <xf numFmtId="0" fontId="23" fillId="0" borderId="49" xfId="0" applyFont="1" applyBorder="1" applyAlignment="1" applyProtection="1">
      <alignment horizontal="justify"/>
      <protection locked="0"/>
    </xf>
    <xf numFmtId="0" fontId="23" fillId="0" borderId="50" xfId="0" applyFont="1" applyBorder="1" applyAlignment="1" applyProtection="1">
      <alignment horizontal="justify"/>
      <protection locked="0"/>
    </xf>
    <xf numFmtId="0" fontId="23" fillId="0" borderId="51" xfId="0" applyFont="1" applyBorder="1" applyAlignment="1" applyProtection="1">
      <alignment horizontal="justify"/>
      <protection locked="0"/>
    </xf>
    <xf numFmtId="0" fontId="23" fillId="0" borderId="52" xfId="0" applyFont="1" applyBorder="1" applyProtection="1">
      <protection locked="0"/>
    </xf>
    <xf numFmtId="0" fontId="23" fillId="0" borderId="51" xfId="0" applyFont="1" applyBorder="1" applyProtection="1">
      <protection locked="0"/>
    </xf>
    <xf numFmtId="0" fontId="23" fillId="0" borderId="53" xfId="0" applyFont="1" applyBorder="1" applyProtection="1">
      <protection locked="0"/>
    </xf>
    <xf numFmtId="0" fontId="18" fillId="0" borderId="0" xfId="0" applyFont="1" applyProtection="1">
      <protection locked="0"/>
    </xf>
    <xf numFmtId="0" fontId="16" fillId="0" borderId="0" xfId="0" applyFont="1" applyProtection="1">
      <protection locked="0"/>
    </xf>
    <xf numFmtId="0" fontId="6" fillId="0" borderId="0" xfId="1" applyFont="1" applyAlignment="1" applyProtection="1">
      <alignment vertical="top" wrapText="1"/>
      <protection locked="0"/>
    </xf>
    <xf numFmtId="0" fontId="32" fillId="0" borderId="0" xfId="0" applyFont="1" applyProtection="1">
      <protection locked="0"/>
    </xf>
    <xf numFmtId="0" fontId="7" fillId="0" borderId="0" xfId="0" applyFont="1" applyProtection="1">
      <protection locked="0"/>
    </xf>
    <xf numFmtId="0" fontId="37" fillId="0" borderId="41" xfId="0" applyFont="1" applyBorder="1" applyAlignment="1" applyProtection="1">
      <alignment vertical="top" wrapText="1"/>
      <protection locked="0"/>
    </xf>
    <xf numFmtId="0" fontId="37" fillId="0" borderId="42" xfId="0" applyFont="1" applyBorder="1" applyAlignment="1" applyProtection="1">
      <alignment vertical="top" wrapText="1"/>
      <protection locked="0"/>
    </xf>
    <xf numFmtId="0" fontId="34" fillId="8" borderId="28" xfId="0" applyFont="1" applyFill="1" applyBorder="1" applyAlignment="1" applyProtection="1">
      <alignment horizontal="center" vertical="top" wrapText="1"/>
      <protection locked="0"/>
    </xf>
    <xf numFmtId="0" fontId="34" fillId="8" borderId="17" xfId="0" applyFont="1" applyFill="1" applyBorder="1" applyAlignment="1" applyProtection="1">
      <alignment vertical="top" wrapText="1"/>
      <protection locked="0"/>
    </xf>
    <xf numFmtId="4" fontId="2" fillId="0" borderId="44" xfId="0" applyNumberFormat="1" applyFont="1" applyBorder="1" applyAlignment="1" applyProtection="1">
      <alignment vertical="top" wrapText="1"/>
      <protection locked="0"/>
    </xf>
    <xf numFmtId="0" fontId="2" fillId="7" borderId="43" xfId="0" applyFont="1" applyFill="1" applyBorder="1" applyAlignment="1" applyProtection="1">
      <alignment vertical="top" wrapText="1"/>
      <protection locked="0"/>
    </xf>
    <xf numFmtId="0" fontId="34" fillId="9" borderId="45" xfId="0" applyFont="1" applyFill="1" applyBorder="1" applyAlignment="1" applyProtection="1">
      <alignment horizontal="center" vertical="top" wrapText="1"/>
      <protection locked="0"/>
    </xf>
    <xf numFmtId="0" fontId="37" fillId="9" borderId="39" xfId="0" applyFont="1" applyFill="1" applyBorder="1" applyAlignment="1" applyProtection="1">
      <alignment vertical="top" wrapText="1"/>
      <protection locked="0"/>
    </xf>
    <xf numFmtId="4" fontId="2" fillId="0" borderId="47" xfId="0" applyNumberFormat="1" applyFont="1" applyBorder="1" applyAlignment="1" applyProtection="1">
      <alignment vertical="top" wrapText="1"/>
      <protection locked="0"/>
    </xf>
    <xf numFmtId="0" fontId="4" fillId="0" borderId="3" xfId="1" applyFont="1" applyBorder="1" applyAlignment="1" applyProtection="1">
      <alignment vertical="top" wrapText="1"/>
      <protection locked="0"/>
    </xf>
    <xf numFmtId="0" fontId="16" fillId="0" borderId="0" xfId="1" applyFont="1" applyProtection="1">
      <protection locked="0"/>
    </xf>
    <xf numFmtId="0" fontId="8" fillId="0" borderId="0" xfId="0" applyFont="1" applyProtection="1">
      <protection locked="0"/>
    </xf>
    <xf numFmtId="164" fontId="6" fillId="6" borderId="0" xfId="0" applyNumberFormat="1" applyFont="1" applyFill="1" applyAlignment="1" applyProtection="1">
      <alignment horizontal="right" wrapText="1"/>
      <protection locked="0"/>
    </xf>
    <xf numFmtId="0" fontId="16" fillId="0" borderId="0" xfId="0" applyFont="1" applyAlignment="1" applyProtection="1">
      <alignment horizontal="left"/>
      <protection locked="0"/>
    </xf>
    <xf numFmtId="0" fontId="12" fillId="0" borderId="0" xfId="0" applyFont="1" applyAlignment="1" applyProtection="1">
      <alignment horizontal="left"/>
      <protection locked="0"/>
    </xf>
    <xf numFmtId="0" fontId="12" fillId="0" borderId="0" xfId="0" applyFont="1" applyProtection="1">
      <protection locked="0"/>
    </xf>
    <xf numFmtId="4" fontId="12" fillId="0" borderId="0" xfId="0" applyNumberFormat="1" applyFont="1" applyAlignment="1" applyProtection="1">
      <alignment wrapText="1"/>
      <protection locked="0"/>
    </xf>
    <xf numFmtId="0" fontId="12" fillId="0" borderId="0" xfId="0" applyFont="1" applyAlignment="1" applyProtection="1">
      <alignment horizontal="right" wrapText="1"/>
      <protection locked="0"/>
    </xf>
    <xf numFmtId="4" fontId="12" fillId="0" borderId="0" xfId="0" applyNumberFormat="1" applyFont="1" applyAlignment="1" applyProtection="1">
      <alignment horizontal="right" wrapText="1"/>
      <protection locked="0"/>
    </xf>
    <xf numFmtId="49" fontId="19" fillId="0" borderId="0" xfId="0" applyNumberFormat="1" applyFont="1" applyAlignment="1" applyProtection="1">
      <alignment horizontal="left"/>
      <protection locked="0"/>
    </xf>
    <xf numFmtId="4" fontId="12" fillId="0" borderId="0" xfId="0" applyNumberFormat="1" applyFont="1" applyProtection="1">
      <protection locked="0"/>
    </xf>
    <xf numFmtId="0" fontId="12" fillId="0" borderId="0" xfId="0" applyFont="1" applyAlignment="1" applyProtection="1">
      <alignment horizontal="right"/>
      <protection locked="0"/>
    </xf>
    <xf numFmtId="49" fontId="12" fillId="0" borderId="0" xfId="0" applyNumberFormat="1" applyFont="1" applyAlignment="1" applyProtection="1">
      <alignment horizontal="left"/>
      <protection locked="0"/>
    </xf>
    <xf numFmtId="0" fontId="12" fillId="0" borderId="1" xfId="0" applyFont="1" applyBorder="1" applyAlignment="1" applyProtection="1">
      <alignment horizontal="center" wrapText="1"/>
      <protection locked="0"/>
    </xf>
    <xf numFmtId="4" fontId="12" fillId="0" borderId="1" xfId="0" applyNumberFormat="1" applyFont="1" applyBorder="1" applyAlignment="1" applyProtection="1">
      <alignment horizontal="center" wrapText="1"/>
      <protection locked="0"/>
    </xf>
    <xf numFmtId="0" fontId="12" fillId="0" borderId="0" xfId="0" applyFont="1" applyAlignment="1" applyProtection="1">
      <alignment wrapText="1"/>
      <protection locked="0"/>
    </xf>
    <xf numFmtId="0" fontId="17" fillId="0" borderId="4" xfId="0" applyFont="1" applyBorder="1" applyAlignment="1" applyProtection="1">
      <alignment horizontal="center"/>
      <protection locked="0"/>
    </xf>
    <xf numFmtId="8" fontId="17" fillId="0" borderId="4" xfId="0" applyNumberFormat="1" applyFont="1" applyBorder="1" applyAlignment="1" applyProtection="1">
      <alignment horizontal="left"/>
      <protection locked="0"/>
    </xf>
    <xf numFmtId="49" fontId="6" fillId="0" borderId="31" xfId="0" applyNumberFormat="1" applyFont="1" applyBorder="1" applyAlignment="1" applyProtection="1">
      <alignment horizontal="center" vertical="top" wrapText="1"/>
      <protection locked="0"/>
    </xf>
    <xf numFmtId="49" fontId="17" fillId="0" borderId="4" xfId="0" applyNumberFormat="1" applyFont="1" applyBorder="1" applyAlignment="1" applyProtection="1">
      <alignment horizontal="center"/>
      <protection locked="0"/>
    </xf>
    <xf numFmtId="49" fontId="6" fillId="0" borderId="31" xfId="0" applyNumberFormat="1" applyFont="1" applyBorder="1" applyAlignment="1" applyProtection="1">
      <alignment horizontal="center" wrapText="1"/>
      <protection locked="0"/>
    </xf>
    <xf numFmtId="164" fontId="6" fillId="0" borderId="31" xfId="0" applyNumberFormat="1" applyFont="1" applyBorder="1" applyAlignment="1" applyProtection="1">
      <alignment horizontal="right" wrapText="1"/>
      <protection locked="0"/>
    </xf>
    <xf numFmtId="2" fontId="6" fillId="0" borderId="31" xfId="0" applyNumberFormat="1" applyFont="1" applyBorder="1" applyAlignment="1" applyProtection="1">
      <alignment horizontal="right" wrapText="1"/>
      <protection locked="0"/>
    </xf>
    <xf numFmtId="164" fontId="6" fillId="0" borderId="17" xfId="0" applyNumberFormat="1" applyFont="1" applyBorder="1" applyAlignment="1" applyProtection="1">
      <alignment horizontal="right" wrapText="1"/>
      <protection locked="0"/>
    </xf>
    <xf numFmtId="49" fontId="17" fillId="0" borderId="4" xfId="0" applyNumberFormat="1" applyFont="1" applyBorder="1" applyAlignment="1" applyProtection="1">
      <alignment horizontal="left"/>
      <protection locked="0"/>
    </xf>
    <xf numFmtId="0" fontId="6" fillId="0" borderId="32" xfId="0" applyFont="1" applyBorder="1" applyAlignment="1" applyProtection="1">
      <alignment horizontal="center"/>
      <protection locked="0"/>
    </xf>
    <xf numFmtId="164" fontId="6" fillId="6" borderId="34" xfId="0" applyNumberFormat="1" applyFont="1" applyFill="1" applyBorder="1" applyAlignment="1" applyProtection="1">
      <alignment horizontal="right" wrapText="1"/>
      <protection locked="0"/>
    </xf>
    <xf numFmtId="0" fontId="6" fillId="0" borderId="38"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6" fillId="0" borderId="35" xfId="0" applyFont="1" applyBorder="1" applyAlignment="1" applyProtection="1">
      <alignment horizontal="center"/>
      <protection locked="0"/>
    </xf>
    <xf numFmtId="0" fontId="6" fillId="0" borderId="10" xfId="0" applyFont="1" applyBorder="1" applyAlignment="1" applyProtection="1">
      <alignment horizontal="left"/>
      <protection locked="0"/>
    </xf>
    <xf numFmtId="0" fontId="6" fillId="0" borderId="0" xfId="0" applyFont="1" applyAlignment="1" applyProtection="1">
      <alignment horizontal="left"/>
      <protection locked="0"/>
    </xf>
    <xf numFmtId="0" fontId="6" fillId="0" borderId="0" xfId="0" applyFont="1" applyAlignment="1" applyProtection="1">
      <alignment horizontal="center"/>
      <protection locked="0"/>
    </xf>
    <xf numFmtId="0" fontId="6" fillId="0" borderId="14" xfId="0" applyFont="1" applyBorder="1" applyAlignment="1" applyProtection="1">
      <alignment horizontal="center"/>
      <protection locked="0"/>
    </xf>
    <xf numFmtId="164" fontId="6" fillId="6" borderId="39" xfId="0" applyNumberFormat="1" applyFont="1" applyFill="1" applyBorder="1" applyAlignment="1" applyProtection="1">
      <alignment horizontal="right" wrapText="1"/>
      <protection locked="0"/>
    </xf>
    <xf numFmtId="0" fontId="6" fillId="0" borderId="30" xfId="0" applyFont="1" applyBorder="1" applyAlignment="1" applyProtection="1">
      <alignment horizontal="center" vertical="top" wrapText="1"/>
      <protection locked="0"/>
    </xf>
    <xf numFmtId="164" fontId="6" fillId="6" borderId="18" xfId="0" applyNumberFormat="1" applyFont="1" applyFill="1" applyBorder="1" applyAlignment="1" applyProtection="1">
      <alignment horizontal="right" wrapText="1"/>
      <protection locked="0"/>
    </xf>
    <xf numFmtId="0" fontId="12" fillId="0" borderId="10" xfId="0" applyFont="1" applyBorder="1" applyProtection="1">
      <protection locked="0"/>
    </xf>
    <xf numFmtId="164" fontId="6" fillId="0" borderId="15" xfId="0" applyNumberFormat="1" applyFont="1" applyBorder="1" applyAlignment="1" applyProtection="1">
      <alignment horizontal="right" wrapText="1"/>
      <protection locked="0"/>
    </xf>
    <xf numFmtId="0" fontId="6" fillId="0" borderId="10" xfId="0" applyFont="1" applyBorder="1" applyAlignment="1" applyProtection="1">
      <alignment horizontal="center"/>
      <protection locked="0"/>
    </xf>
    <xf numFmtId="164" fontId="6" fillId="0" borderId="39" xfId="0" applyNumberFormat="1" applyFont="1" applyBorder="1" applyAlignment="1" applyProtection="1">
      <alignment horizontal="right" wrapText="1"/>
      <protection locked="0"/>
    </xf>
    <xf numFmtId="164" fontId="6" fillId="6" borderId="6" xfId="0" applyNumberFormat="1" applyFont="1" applyFill="1" applyBorder="1" applyAlignment="1" applyProtection="1">
      <alignment horizontal="right" wrapText="1"/>
      <protection locked="0"/>
    </xf>
    <xf numFmtId="49" fontId="6" fillId="0" borderId="0" xfId="0" applyNumberFormat="1" applyFont="1" applyAlignment="1" applyProtection="1">
      <alignment horizontal="center" vertical="top" wrapText="1"/>
      <protection locked="0"/>
    </xf>
    <xf numFmtId="49" fontId="6" fillId="0" borderId="0" xfId="0" applyNumberFormat="1" applyFont="1" applyAlignment="1" applyProtection="1">
      <alignment horizontal="center" wrapText="1"/>
      <protection locked="0"/>
    </xf>
    <xf numFmtId="4" fontId="6" fillId="0" borderId="0" xfId="0" applyNumberFormat="1" applyFont="1" applyAlignment="1" applyProtection="1">
      <alignment horizontal="center" wrapText="1"/>
      <protection locked="0"/>
    </xf>
    <xf numFmtId="49" fontId="6" fillId="0" borderId="0" xfId="0" applyNumberFormat="1" applyFont="1" applyAlignment="1" applyProtection="1">
      <alignment horizontal="right" wrapText="1"/>
      <protection locked="0"/>
    </xf>
    <xf numFmtId="4" fontId="6" fillId="0" borderId="0" xfId="0" applyNumberFormat="1" applyFont="1" applyAlignment="1" applyProtection="1">
      <alignment horizontal="right" wrapText="1"/>
      <protection locked="0"/>
    </xf>
    <xf numFmtId="49" fontId="6" fillId="0" borderId="30" xfId="0" applyNumberFormat="1" applyFont="1" applyBorder="1" applyAlignment="1" applyProtection="1">
      <alignment horizontal="center" vertical="top" wrapText="1"/>
      <protection locked="0"/>
    </xf>
    <xf numFmtId="0" fontId="6" fillId="0" borderId="35" xfId="0" applyFont="1" applyBorder="1" applyProtection="1">
      <protection locked="0"/>
    </xf>
    <xf numFmtId="0" fontId="6" fillId="0" borderId="35" xfId="0" applyFont="1" applyBorder="1" applyAlignment="1" applyProtection="1">
      <alignment horizontal="center" vertical="top" wrapText="1"/>
      <protection locked="0"/>
    </xf>
    <xf numFmtId="0" fontId="6" fillId="0" borderId="0" xfId="0" applyFont="1" applyAlignment="1" applyProtection="1">
      <alignment horizontal="center" vertical="top" wrapText="1"/>
      <protection locked="0"/>
    </xf>
    <xf numFmtId="4" fontId="6" fillId="0" borderId="35" xfId="0" applyNumberFormat="1" applyFont="1" applyBorder="1" applyAlignment="1" applyProtection="1">
      <alignment horizontal="right" wrapText="1"/>
      <protection locked="0"/>
    </xf>
    <xf numFmtId="0" fontId="6" fillId="0" borderId="35" xfId="0" applyFont="1" applyBorder="1" applyAlignment="1" applyProtection="1">
      <alignment horizontal="right" wrapText="1"/>
      <protection locked="0"/>
    </xf>
    <xf numFmtId="164" fontId="6" fillId="0" borderId="4" xfId="0" applyNumberFormat="1" applyFont="1" applyBorder="1" applyAlignment="1" applyProtection="1">
      <alignment horizontal="right" wrapText="1"/>
      <protection locked="0"/>
    </xf>
    <xf numFmtId="49" fontId="17" fillId="6" borderId="4" xfId="0" applyNumberFormat="1" applyFont="1" applyFill="1" applyBorder="1" applyAlignment="1" applyProtection="1">
      <alignment horizontal="left"/>
      <protection locked="0"/>
    </xf>
    <xf numFmtId="49" fontId="6" fillId="0" borderId="30" xfId="0" applyNumberFormat="1" applyFont="1" applyBorder="1" applyAlignment="1" applyProtection="1">
      <alignment horizontal="center" wrapText="1"/>
      <protection locked="0"/>
    </xf>
    <xf numFmtId="2" fontId="6" fillId="0" borderId="30" xfId="0" applyNumberFormat="1" applyFont="1" applyBorder="1" applyAlignment="1" applyProtection="1">
      <alignment horizontal="right" wrapText="1"/>
      <protection locked="0"/>
    </xf>
    <xf numFmtId="0" fontId="6" fillId="0" borderId="0" xfId="0" applyFont="1" applyAlignment="1" applyProtection="1">
      <alignment horizontal="right" wrapText="1"/>
      <protection locked="0"/>
    </xf>
    <xf numFmtId="164" fontId="6" fillId="0" borderId="14" xfId="0" applyNumberFormat="1" applyFont="1" applyBorder="1" applyAlignment="1" applyProtection="1">
      <alignment horizontal="right" wrapText="1"/>
      <protection locked="0"/>
    </xf>
    <xf numFmtId="4" fontId="6" fillId="0" borderId="0" xfId="0" applyNumberFormat="1" applyFont="1" applyAlignment="1" applyProtection="1">
      <alignment wrapText="1"/>
      <protection locked="0"/>
    </xf>
    <xf numFmtId="164" fontId="6" fillId="6" borderId="4" xfId="0" applyNumberFormat="1" applyFont="1" applyFill="1" applyBorder="1" applyAlignment="1" applyProtection="1">
      <alignment horizontal="right" wrapText="1"/>
      <protection locked="0"/>
    </xf>
    <xf numFmtId="0" fontId="12" fillId="6" borderId="0" xfId="0" applyFont="1" applyFill="1" applyAlignment="1" applyProtection="1">
      <alignment horizontal="left"/>
      <protection locked="0"/>
    </xf>
    <xf numFmtId="0" fontId="12" fillId="6" borderId="0" xfId="0" applyFont="1" applyFill="1" applyAlignment="1" applyProtection="1">
      <alignment horizontal="center"/>
      <protection locked="0"/>
    </xf>
    <xf numFmtId="0" fontId="16" fillId="0" borderId="0" xfId="1" applyFont="1" applyAlignment="1" applyProtection="1">
      <alignment horizontal="left"/>
      <protection locked="0"/>
    </xf>
    <xf numFmtId="164" fontId="6" fillId="3" borderId="4" xfId="0" applyNumberFormat="1" applyFont="1" applyFill="1" applyBorder="1" applyAlignment="1">
      <alignment horizontal="right" wrapText="1"/>
    </xf>
    <xf numFmtId="164" fontId="6" fillId="3" borderId="37" xfId="0" applyNumberFormat="1" applyFont="1" applyFill="1" applyBorder="1" applyAlignment="1">
      <alignment horizontal="right" wrapText="1"/>
    </xf>
    <xf numFmtId="164" fontId="6" fillId="3" borderId="36" xfId="0" applyNumberFormat="1" applyFont="1" applyFill="1" applyBorder="1" applyAlignment="1">
      <alignment horizontal="right" wrapText="1"/>
    </xf>
    <xf numFmtId="164" fontId="6" fillId="3" borderId="3" xfId="0" applyNumberFormat="1" applyFont="1" applyFill="1" applyBorder="1" applyAlignment="1">
      <alignment horizontal="right" wrapText="1"/>
    </xf>
    <xf numFmtId="44" fontId="17" fillId="0" borderId="0" xfId="2" applyFont="1" applyFill="1" applyAlignment="1" applyProtection="1"/>
    <xf numFmtId="44" fontId="17" fillId="0" borderId="0" xfId="2" applyFont="1" applyFill="1" applyAlignment="1" applyProtection="1">
      <protection locked="0"/>
    </xf>
    <xf numFmtId="44" fontId="17" fillId="0" borderId="0" xfId="2" applyFont="1" applyFill="1" applyProtection="1">
      <protection locked="0"/>
    </xf>
    <xf numFmtId="0" fontId="6" fillId="0" borderId="0" xfId="0" applyFont="1" applyAlignment="1" applyProtection="1">
      <alignment horizontal="left" indent="2"/>
      <protection locked="0"/>
    </xf>
    <xf numFmtId="0" fontId="2" fillId="0" borderId="46" xfId="0" applyFont="1" applyBorder="1" applyAlignment="1" applyProtection="1">
      <alignment vertical="top" wrapText="1"/>
      <protection locked="0"/>
    </xf>
    <xf numFmtId="3" fontId="2" fillId="0" borderId="47" xfId="0" applyNumberFormat="1" applyFont="1" applyBorder="1" applyAlignment="1">
      <alignment vertical="top" wrapText="1"/>
    </xf>
    <xf numFmtId="0" fontId="2" fillId="0" borderId="56" xfId="0" applyFont="1" applyBorder="1" applyAlignment="1" applyProtection="1">
      <alignment vertical="top" wrapText="1"/>
      <protection locked="0"/>
    </xf>
    <xf numFmtId="3" fontId="2" fillId="0" borderId="57" xfId="0" applyNumberFormat="1" applyFont="1" applyBorder="1" applyAlignment="1" applyProtection="1">
      <alignment vertical="top" wrapText="1"/>
      <protection locked="0"/>
    </xf>
    <xf numFmtId="3" fontId="2" fillId="0" borderId="47" xfId="0" applyNumberFormat="1" applyFont="1" applyBorder="1" applyAlignment="1" applyProtection="1">
      <alignment vertical="top" wrapText="1"/>
      <protection locked="0"/>
    </xf>
    <xf numFmtId="0" fontId="4" fillId="0" borderId="54" xfId="0" applyFont="1" applyBorder="1" applyAlignment="1" applyProtection="1">
      <alignment vertical="top" wrapText="1"/>
      <protection locked="0"/>
    </xf>
    <xf numFmtId="3" fontId="4" fillId="0" borderId="55" xfId="0" applyNumberFormat="1" applyFont="1" applyBorder="1" applyAlignment="1">
      <alignment vertical="top" wrapText="1"/>
    </xf>
    <xf numFmtId="4" fontId="17" fillId="7" borderId="0" xfId="0" applyNumberFormat="1" applyFont="1" applyFill="1" applyAlignment="1">
      <alignment wrapText="1"/>
    </xf>
    <xf numFmtId="44" fontId="16" fillId="7" borderId="0" xfId="0" applyNumberFormat="1" applyFont="1" applyFill="1"/>
    <xf numFmtId="0" fontId="39" fillId="0" borderId="11" xfId="0" applyFont="1" applyBorder="1" applyAlignment="1">
      <alignment vertical="center"/>
    </xf>
    <xf numFmtId="0" fontId="21" fillId="0" borderId="11" xfId="0" applyFont="1" applyBorder="1" applyAlignment="1">
      <alignment vertical="center" wrapText="1"/>
    </xf>
    <xf numFmtId="49" fontId="16" fillId="0" borderId="58" xfId="0" applyNumberFormat="1" applyFont="1" applyBorder="1"/>
    <xf numFmtId="49" fontId="16" fillId="0" borderId="21" xfId="0" applyNumberFormat="1" applyFont="1" applyBorder="1"/>
    <xf numFmtId="164" fontId="6" fillId="0" borderId="16" xfId="0" applyNumberFormat="1" applyFont="1" applyBorder="1" applyAlignment="1" applyProtection="1">
      <alignment horizontal="right" wrapText="1"/>
      <protection locked="0"/>
    </xf>
    <xf numFmtId="44" fontId="16" fillId="4" borderId="0" xfId="0" applyNumberFormat="1" applyFont="1" applyFill="1"/>
    <xf numFmtId="2" fontId="16" fillId="4" borderId="0" xfId="0" applyNumberFormat="1" applyFont="1" applyFill="1"/>
    <xf numFmtId="0" fontId="16" fillId="0" borderId="0" xfId="0" applyFont="1" applyAlignment="1" applyProtection="1">
      <alignment wrapText="1"/>
      <protection locked="0"/>
    </xf>
    <xf numFmtId="0" fontId="17" fillId="0" borderId="0" xfId="0" applyFont="1" applyAlignment="1" applyProtection="1">
      <alignment horizontal="justify" wrapText="1"/>
      <protection locked="0"/>
    </xf>
    <xf numFmtId="0" fontId="17" fillId="0" borderId="0" xfId="0" applyFont="1" applyAlignment="1" applyProtection="1">
      <alignment wrapText="1"/>
      <protection locked="0"/>
    </xf>
    <xf numFmtId="0" fontId="29" fillId="0" borderId="0" xfId="0" applyFont="1" applyAlignment="1" applyProtection="1">
      <alignment horizontal="center"/>
      <protection locked="0"/>
    </xf>
    <xf numFmtId="0" fontId="0" fillId="0" borderId="0" xfId="0" applyProtection="1">
      <protection locked="0"/>
    </xf>
    <xf numFmtId="0" fontId="2" fillId="0" borderId="0" xfId="0" applyFont="1" applyAlignment="1" applyProtection="1">
      <alignment horizontal="center"/>
      <protection locked="0"/>
    </xf>
    <xf numFmtId="0" fontId="36" fillId="3" borderId="10" xfId="0" applyFont="1" applyFill="1" applyBorder="1" applyAlignment="1">
      <alignment horizontal="center"/>
    </xf>
    <xf numFmtId="0" fontId="36" fillId="3" borderId="27" xfId="0" applyFont="1" applyFill="1" applyBorder="1" applyAlignment="1">
      <alignment horizontal="center"/>
    </xf>
    <xf numFmtId="0" fontId="36" fillId="0" borderId="40" xfId="0" applyFont="1" applyBorder="1" applyAlignment="1">
      <alignment horizontal="center" wrapText="1"/>
    </xf>
    <xf numFmtId="0" fontId="36" fillId="0" borderId="7" xfId="0" applyFont="1" applyBorder="1" applyAlignment="1">
      <alignment horizontal="center" wrapText="1"/>
    </xf>
    <xf numFmtId="0" fontId="21" fillId="0" borderId="22" xfId="0" applyFont="1" applyBorder="1" applyAlignment="1">
      <alignment horizontal="center"/>
    </xf>
    <xf numFmtId="0" fontId="21" fillId="0" borderId="23" xfId="0" applyFont="1" applyBorder="1" applyAlignment="1">
      <alignment horizontal="center"/>
    </xf>
    <xf numFmtId="0" fontId="25"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left" vertical="top"/>
    </xf>
    <xf numFmtId="0" fontId="8" fillId="0" borderId="0" xfId="0" applyFont="1" applyAlignment="1">
      <alignment horizontal="left" vertical="top" wrapText="1"/>
    </xf>
    <xf numFmtId="0" fontId="16" fillId="0" borderId="0" xfId="1" applyFont="1" applyAlignment="1">
      <alignment horizontal="left" vertical="top" wrapText="1"/>
    </xf>
    <xf numFmtId="0" fontId="12" fillId="0" borderId="13" xfId="0" applyFont="1" applyBorder="1" applyAlignment="1" applyProtection="1">
      <alignment horizontal="left" wrapText="1"/>
      <protection locked="0"/>
    </xf>
    <xf numFmtId="0" fontId="12" fillId="0" borderId="12" xfId="0" applyFont="1" applyBorder="1" applyAlignment="1" applyProtection="1">
      <alignment horizontal="left" wrapText="1"/>
      <protection locked="0"/>
    </xf>
    <xf numFmtId="0" fontId="12" fillId="0" borderId="2" xfId="0" applyFont="1" applyBorder="1" applyAlignment="1" applyProtection="1">
      <alignment horizontal="left" wrapText="1"/>
      <protection locked="0"/>
    </xf>
    <xf numFmtId="0" fontId="12" fillId="5" borderId="33" xfId="0" applyFont="1" applyFill="1" applyBorder="1" applyAlignment="1" applyProtection="1">
      <alignment horizontal="center"/>
      <protection locked="0"/>
    </xf>
    <xf numFmtId="0" fontId="12" fillId="5" borderId="32" xfId="0" applyFont="1" applyFill="1" applyBorder="1" applyAlignment="1" applyProtection="1">
      <alignment horizontal="center"/>
      <protection locked="0"/>
    </xf>
    <xf numFmtId="0" fontId="12" fillId="5" borderId="34" xfId="0" applyFont="1" applyFill="1" applyBorder="1" applyAlignment="1" applyProtection="1">
      <alignment horizontal="center"/>
      <protection locked="0"/>
    </xf>
    <xf numFmtId="0" fontId="12" fillId="0" borderId="13" xfId="0" applyFont="1" applyBorder="1" applyAlignment="1" applyProtection="1">
      <alignment horizontal="left"/>
      <protection locked="0"/>
    </xf>
    <xf numFmtId="0" fontId="12" fillId="0" borderId="12"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21" fillId="0" borderId="13"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 xfId="0" applyFont="1" applyBorder="1" applyAlignment="1" applyProtection="1">
      <alignment horizontal="left"/>
      <protection locked="0"/>
    </xf>
    <xf numFmtId="0" fontId="6" fillId="0" borderId="29"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21" fillId="6" borderId="13" xfId="0" applyFont="1" applyFill="1" applyBorder="1" applyAlignment="1" applyProtection="1">
      <alignment horizontal="left"/>
      <protection locked="0"/>
    </xf>
    <xf numFmtId="0" fontId="21" fillId="6" borderId="12" xfId="0" applyFont="1" applyFill="1" applyBorder="1" applyAlignment="1" applyProtection="1">
      <alignment horizontal="left"/>
      <protection locked="0"/>
    </xf>
    <xf numFmtId="0" fontId="21" fillId="6" borderId="2" xfId="0" applyFont="1" applyFill="1" applyBorder="1" applyAlignment="1" applyProtection="1">
      <alignment horizontal="left"/>
      <protection locked="0"/>
    </xf>
    <xf numFmtId="0" fontId="17" fillId="0" borderId="10" xfId="0" applyFont="1" applyBorder="1" applyAlignment="1">
      <alignment horizontal="center"/>
    </xf>
    <xf numFmtId="0" fontId="17" fillId="0" borderId="0" xfId="0" applyFont="1" applyAlignment="1">
      <alignment horizontal="center"/>
    </xf>
    <xf numFmtId="49" fontId="19" fillId="0" borderId="0" xfId="0" applyNumberFormat="1" applyFont="1" applyAlignment="1">
      <alignment horizontal="left"/>
    </xf>
    <xf numFmtId="0" fontId="23" fillId="0" borderId="0" xfId="0" applyFont="1" applyAlignment="1">
      <alignment horizontal="left"/>
    </xf>
    <xf numFmtId="49" fontId="9" fillId="0" borderId="5"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3" xfId="0" applyNumberFormat="1" applyFont="1" applyBorder="1" applyAlignment="1">
      <alignment horizontal="center" vertical="center"/>
    </xf>
    <xf numFmtId="0" fontId="16" fillId="0" borderId="5" xfId="0" applyFont="1" applyBorder="1" applyAlignment="1">
      <alignment vertical="top" wrapText="1"/>
    </xf>
    <xf numFmtId="0" fontId="16" fillId="0" borderId="8" xfId="0" applyFont="1" applyBorder="1" applyAlignment="1">
      <alignment vertical="top" wrapText="1"/>
    </xf>
    <xf numFmtId="0" fontId="16" fillId="0" borderId="3" xfId="0" applyFont="1" applyBorder="1" applyAlignment="1">
      <alignment vertical="top" wrapText="1"/>
    </xf>
    <xf numFmtId="0" fontId="4" fillId="0" borderId="1" xfId="0" applyFont="1" applyBorder="1" applyAlignment="1">
      <alignment horizontal="center" vertical="center"/>
    </xf>
    <xf numFmtId="0" fontId="16" fillId="0" borderId="0" xfId="0" applyNumberFormat="1" applyFont="1" applyAlignment="1">
      <alignment horizontal="left"/>
    </xf>
  </cellXfs>
  <cellStyles count="8">
    <cellStyle name="Comma 2" xfId="6" xr:uid="{00000000-0005-0000-0000-000000000000}"/>
    <cellStyle name="Currency" xfId="2" builtinId="4"/>
    <cellStyle name="Currency 2" xfId="7" xr:uid="{00000000-0005-0000-0000-000002000000}"/>
    <cellStyle name="Currency 3" xfId="5" xr:uid="{00000000-0005-0000-0000-000003000000}"/>
    <cellStyle name="Hyperlink" xfId="3" builtinId="8"/>
    <cellStyle name="Normal" xfId="0" builtinId="0"/>
    <cellStyle name="Normal 2" xfId="1" xr:uid="{00000000-0005-0000-0000-000006000000}"/>
    <cellStyle name="Normal 3"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13</xdr:col>
      <xdr:colOff>129833</xdr:colOff>
      <xdr:row>42</xdr:row>
      <xdr:rowOff>38100</xdr:rowOff>
    </xdr:to>
    <xdr:pic>
      <xdr:nvPicPr>
        <xdr:cNvPr id="3" name="Picture 2">
          <a:extLst>
            <a:ext uri="{FF2B5EF4-FFF2-40B4-BE49-F238E27FC236}">
              <a16:creationId xmlns:a16="http://schemas.microsoft.com/office/drawing/2014/main" id="{249DB961-D380-AC49-7688-1838339F0353}"/>
            </a:ext>
          </a:extLst>
        </xdr:cNvPr>
        <xdr:cNvPicPr>
          <a:picLocks noChangeAspect="1"/>
        </xdr:cNvPicPr>
      </xdr:nvPicPr>
      <xdr:blipFill>
        <a:blip xmlns:r="http://schemas.openxmlformats.org/officeDocument/2006/relationships" r:embed="rId1"/>
        <a:stretch>
          <a:fillRect/>
        </a:stretch>
      </xdr:blipFill>
      <xdr:spPr>
        <a:xfrm>
          <a:off x="0" y="6162675"/>
          <a:ext cx="12445658" cy="1981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5"/>
  <sheetViews>
    <sheetView tabSelected="1" workbookViewId="0">
      <selection activeCell="G19" sqref="G19"/>
    </sheetView>
  </sheetViews>
  <sheetFormatPr defaultRowHeight="12.75" x14ac:dyDescent="0.2"/>
  <cols>
    <col min="1" max="1" width="85.5703125" style="145" customWidth="1"/>
    <col min="2" max="2" width="30.28515625" style="145" customWidth="1"/>
    <col min="3" max="16384" width="9.140625" style="145"/>
  </cols>
  <sheetData>
    <row r="1" spans="1:4" ht="18.75" x14ac:dyDescent="0.3">
      <c r="A1" s="269" t="s">
        <v>271</v>
      </c>
      <c r="B1" s="270"/>
    </row>
    <row r="2" spans="1:4" ht="15" x14ac:dyDescent="0.25">
      <c r="A2" s="271" t="s">
        <v>0</v>
      </c>
      <c r="B2" s="270"/>
    </row>
    <row r="3" spans="1:4" ht="15" x14ac:dyDescent="0.25">
      <c r="A3" s="146"/>
    </row>
    <row r="4" spans="1:4" ht="15" x14ac:dyDescent="0.25">
      <c r="A4" s="146" t="s">
        <v>1</v>
      </c>
    </row>
    <row r="5" spans="1:4" ht="15" x14ac:dyDescent="0.25">
      <c r="A5" s="146" t="s">
        <v>2</v>
      </c>
    </row>
    <row r="6" spans="1:4" ht="15" x14ac:dyDescent="0.25">
      <c r="A6" s="146"/>
    </row>
    <row r="7" spans="1:4" ht="15" x14ac:dyDescent="0.25">
      <c r="A7" s="147" t="s">
        <v>317</v>
      </c>
    </row>
    <row r="8" spans="1:4" x14ac:dyDescent="0.2">
      <c r="A8" s="148" t="s">
        <v>316</v>
      </c>
      <c r="B8" s="139">
        <f>'Lines 1 &amp; 2 '!J14</f>
        <v>0</v>
      </c>
    </row>
    <row r="9" spans="1:4" x14ac:dyDescent="0.2">
      <c r="A9" s="149" t="s">
        <v>174</v>
      </c>
      <c r="B9" s="140">
        <f>'Lines 1 &amp; 2 '!J24</f>
        <v>0</v>
      </c>
      <c r="D9" s="150"/>
    </row>
    <row r="10" spans="1:4" x14ac:dyDescent="0.2">
      <c r="A10" s="151" t="s">
        <v>175</v>
      </c>
      <c r="B10" s="141">
        <v>0</v>
      </c>
      <c r="D10" s="150"/>
    </row>
    <row r="11" spans="1:4" x14ac:dyDescent="0.2">
      <c r="A11" s="151" t="s">
        <v>176</v>
      </c>
      <c r="B11" s="141">
        <v>0</v>
      </c>
      <c r="D11" s="150"/>
    </row>
    <row r="12" spans="1:4" x14ac:dyDescent="0.2">
      <c r="A12" s="149"/>
      <c r="B12" s="137"/>
    </row>
    <row r="13" spans="1:4" x14ac:dyDescent="0.2">
      <c r="A13" s="148" t="s">
        <v>177</v>
      </c>
      <c r="B13" s="142">
        <f>'Lines 1 &amp; 2 '!J34</f>
        <v>0</v>
      </c>
    </row>
    <row r="14" spans="1:4" x14ac:dyDescent="0.2">
      <c r="A14" s="149" t="s">
        <v>178</v>
      </c>
      <c r="B14" s="140">
        <f>'Lines 1 &amp; 2 '!J44</f>
        <v>0</v>
      </c>
    </row>
    <row r="15" spans="1:4" x14ac:dyDescent="0.2">
      <c r="A15" s="149" t="s">
        <v>179</v>
      </c>
      <c r="B15" s="140">
        <f>'Lines 1 &amp; 2 '!J54</f>
        <v>0</v>
      </c>
    </row>
    <row r="16" spans="1:4" x14ac:dyDescent="0.2">
      <c r="A16" s="149" t="s">
        <v>180</v>
      </c>
      <c r="B16" s="140">
        <f>'Lines 1 &amp; 2 '!J64</f>
        <v>0</v>
      </c>
    </row>
    <row r="17" spans="1:2" x14ac:dyDescent="0.2">
      <c r="A17" s="151" t="s">
        <v>182</v>
      </c>
      <c r="B17" s="140">
        <v>0</v>
      </c>
    </row>
    <row r="18" spans="1:2" x14ac:dyDescent="0.2">
      <c r="A18" s="151" t="s">
        <v>181</v>
      </c>
      <c r="B18" s="140">
        <v>0</v>
      </c>
    </row>
    <row r="19" spans="1:2" x14ac:dyDescent="0.2">
      <c r="A19" s="151" t="s">
        <v>183</v>
      </c>
      <c r="B19" s="140">
        <v>0</v>
      </c>
    </row>
    <row r="20" spans="1:2" x14ac:dyDescent="0.2">
      <c r="A20" s="151" t="s">
        <v>184</v>
      </c>
      <c r="B20" s="139">
        <v>0</v>
      </c>
    </row>
    <row r="21" spans="1:2" x14ac:dyDescent="0.2">
      <c r="A21" s="149"/>
      <c r="B21" s="138"/>
    </row>
    <row r="22" spans="1:2" x14ac:dyDescent="0.2">
      <c r="A22" s="148" t="s">
        <v>3</v>
      </c>
      <c r="B22" s="246">
        <f>'Lines 3 &amp; 4'!K8</f>
        <v>0</v>
      </c>
    </row>
    <row r="23" spans="1:2" x14ac:dyDescent="0.2">
      <c r="A23" s="149" t="s">
        <v>4</v>
      </c>
      <c r="B23" s="140">
        <f>'Lines 3 &amp; 4'!K9</f>
        <v>0</v>
      </c>
    </row>
    <row r="24" spans="1:2" x14ac:dyDescent="0.2">
      <c r="A24" s="149"/>
      <c r="B24" s="138"/>
    </row>
    <row r="25" spans="1:2" x14ac:dyDescent="0.2">
      <c r="A25" s="148" t="s">
        <v>5</v>
      </c>
      <c r="B25" s="246">
        <f>'Lines 3 &amp; 4'!K10</f>
        <v>0</v>
      </c>
    </row>
    <row r="26" spans="1:2" x14ac:dyDescent="0.2">
      <c r="A26" s="149" t="s">
        <v>6</v>
      </c>
      <c r="B26" s="140">
        <f>'Lines 3 &amp; 4'!K11</f>
        <v>0</v>
      </c>
    </row>
    <row r="27" spans="1:2" x14ac:dyDescent="0.2">
      <c r="A27" s="149" t="s">
        <v>7</v>
      </c>
      <c r="B27" s="140">
        <f>'Lines 3 &amp; 4'!K12</f>
        <v>0</v>
      </c>
    </row>
    <row r="28" spans="1:2" x14ac:dyDescent="0.2">
      <c r="A28" s="149" t="s">
        <v>8</v>
      </c>
      <c r="B28" s="140">
        <f>'Lines 3 &amp; 4'!K13</f>
        <v>0</v>
      </c>
    </row>
    <row r="29" spans="1:2" x14ac:dyDescent="0.2">
      <c r="A29" s="148"/>
      <c r="B29" s="247"/>
    </row>
    <row r="30" spans="1:2" x14ac:dyDescent="0.2">
      <c r="A30" s="148" t="s">
        <v>9</v>
      </c>
      <c r="B30" s="139">
        <f>'Line 5'!C10</f>
        <v>0</v>
      </c>
    </row>
    <row r="31" spans="1:2" x14ac:dyDescent="0.2">
      <c r="A31" s="249"/>
      <c r="B31" s="247"/>
    </row>
    <row r="32" spans="1:2" ht="15" x14ac:dyDescent="0.25">
      <c r="A32" s="147" t="s">
        <v>10</v>
      </c>
      <c r="B32" s="247"/>
    </row>
    <row r="33" spans="1:2" x14ac:dyDescent="0.2">
      <c r="A33" s="148" t="s">
        <v>11</v>
      </c>
      <c r="B33" s="247"/>
    </row>
    <row r="34" spans="1:2" x14ac:dyDescent="0.2">
      <c r="A34" s="148" t="s">
        <v>12</v>
      </c>
      <c r="B34" s="246">
        <f>ROUND('Lines 6 or 7'!G24,2)</f>
        <v>0</v>
      </c>
    </row>
    <row r="35" spans="1:2" x14ac:dyDescent="0.2">
      <c r="A35" s="148" t="s">
        <v>13</v>
      </c>
      <c r="B35" s="140">
        <f>ROUND('Lines 6 or 7'!D33,2)</f>
        <v>0</v>
      </c>
    </row>
    <row r="36" spans="1:2" x14ac:dyDescent="0.2">
      <c r="A36" s="148" t="s">
        <v>14</v>
      </c>
      <c r="B36" s="143">
        <f>'Lines 8 &amp; 9'!C12</f>
        <v>0</v>
      </c>
    </row>
    <row r="37" spans="1:2" x14ac:dyDescent="0.2">
      <c r="A37" s="148" t="s">
        <v>15</v>
      </c>
      <c r="B37" s="248"/>
    </row>
    <row r="38" spans="1:2" x14ac:dyDescent="0.2">
      <c r="A38" s="148" t="s">
        <v>16</v>
      </c>
      <c r="B38" s="143">
        <f>'Lines 8 &amp; 9'!C20</f>
        <v>0</v>
      </c>
    </row>
    <row r="39" spans="1:2" ht="19.5" customHeight="1" x14ac:dyDescent="0.2">
      <c r="A39" s="152" t="s">
        <v>17</v>
      </c>
      <c r="B39" s="143">
        <f>SUM(B8:B38)</f>
        <v>0</v>
      </c>
    </row>
    <row r="40" spans="1:2" ht="15.75" x14ac:dyDescent="0.25">
      <c r="A40" s="153"/>
    </row>
    <row r="41" spans="1:2" ht="42" customHeight="1" x14ac:dyDescent="0.2">
      <c r="A41" s="267" t="s">
        <v>18</v>
      </c>
      <c r="B41" s="268"/>
    </row>
    <row r="42" spans="1:2" x14ac:dyDescent="0.2">
      <c r="A42" s="154"/>
      <c r="B42" s="155"/>
    </row>
    <row r="43" spans="1:2" ht="16.5" thickBot="1" x14ac:dyDescent="0.3">
      <c r="A43" s="156" t="s">
        <v>264</v>
      </c>
      <c r="B43" s="157" t="s">
        <v>265</v>
      </c>
    </row>
    <row r="44" spans="1:2" ht="19.149999999999999" customHeight="1" thickTop="1" thickBot="1" x14ac:dyDescent="0.3">
      <c r="A44" s="158" t="s">
        <v>266</v>
      </c>
      <c r="B44" s="159" t="s">
        <v>267</v>
      </c>
    </row>
    <row r="45" spans="1:2" ht="17.25" thickTop="1" thickBot="1" x14ac:dyDescent="0.3">
      <c r="A45" s="160" t="s">
        <v>268</v>
      </c>
      <c r="B45" s="161" t="s">
        <v>269</v>
      </c>
    </row>
    <row r="46" spans="1:2" ht="17.25" thickTop="1" thickBot="1" x14ac:dyDescent="0.3">
      <c r="A46" s="162"/>
      <c r="B46" s="161" t="s">
        <v>270</v>
      </c>
    </row>
    <row r="47" spans="1:2" ht="15.75" thickTop="1" x14ac:dyDescent="0.25">
      <c r="A47" s="163"/>
      <c r="B47" s="164"/>
    </row>
    <row r="48" spans="1:2" ht="27.95" customHeight="1" x14ac:dyDescent="0.2">
      <c r="A48" s="266" t="s">
        <v>19</v>
      </c>
      <c r="B48" s="266"/>
    </row>
    <row r="49" spans="1:2" x14ac:dyDescent="0.2">
      <c r="A49" s="165" t="s">
        <v>20</v>
      </c>
      <c r="B49" s="164"/>
    </row>
    <row r="50" spans="1:2" x14ac:dyDescent="0.2">
      <c r="A50" s="164" t="s">
        <v>21</v>
      </c>
      <c r="B50" s="164"/>
    </row>
    <row r="53" spans="1:2" ht="15" x14ac:dyDescent="0.25">
      <c r="A53" s="146" t="s">
        <v>1</v>
      </c>
      <c r="B53" s="166"/>
    </row>
    <row r="54" spans="1:2" ht="15" x14ac:dyDescent="0.25">
      <c r="A54" s="146" t="s">
        <v>22</v>
      </c>
      <c r="B54" s="166"/>
    </row>
    <row r="55" spans="1:2" ht="14.25" x14ac:dyDescent="0.2">
      <c r="A55" s="166"/>
      <c r="B55" s="166" t="s">
        <v>23</v>
      </c>
    </row>
    <row r="56" spans="1:2" ht="15" x14ac:dyDescent="0.25">
      <c r="A56" s="167" t="s">
        <v>24</v>
      </c>
      <c r="B56" s="166"/>
    </row>
    <row r="57" spans="1:2" ht="15.75" thickBot="1" x14ac:dyDescent="0.3">
      <c r="A57" s="146"/>
    </row>
    <row r="58" spans="1:2" ht="15.75" x14ac:dyDescent="0.2">
      <c r="A58" s="168" t="s">
        <v>25</v>
      </c>
      <c r="B58" s="169" t="s">
        <v>26</v>
      </c>
    </row>
    <row r="59" spans="1:2" ht="15.75" thickBot="1" x14ac:dyDescent="0.25">
      <c r="A59" s="250" t="s">
        <v>27</v>
      </c>
      <c r="B59" s="251">
        <f>SUM('Lines 3 &amp; 4'!J8:J13)</f>
        <v>0</v>
      </c>
    </row>
    <row r="60" spans="1:2" ht="15.75" thickTop="1" x14ac:dyDescent="0.2">
      <c r="A60" s="252" t="s">
        <v>185</v>
      </c>
      <c r="B60" s="253"/>
    </row>
    <row r="61" spans="1:2" ht="15.75" thickBot="1" x14ac:dyDescent="0.25">
      <c r="A61" s="250" t="s">
        <v>186</v>
      </c>
      <c r="B61" s="254"/>
    </row>
    <row r="62" spans="1:2" ht="16.5" thickTop="1" thickBot="1" x14ac:dyDescent="0.25">
      <c r="A62" s="255" t="s">
        <v>28</v>
      </c>
      <c r="B62" s="256">
        <f>'Weighted Avg'!I10</f>
        <v>0</v>
      </c>
    </row>
    <row r="63" spans="1:2" ht="21" x14ac:dyDescent="0.2">
      <c r="A63" s="170" t="s">
        <v>237</v>
      </c>
      <c r="B63" s="171"/>
    </row>
    <row r="64" spans="1:2" ht="15" x14ac:dyDescent="0.2">
      <c r="A64" s="173" t="s">
        <v>338</v>
      </c>
      <c r="B64" s="172"/>
    </row>
    <row r="65" spans="1:2" ht="15" x14ac:dyDescent="0.2">
      <c r="A65" s="173" t="s">
        <v>339</v>
      </c>
      <c r="B65" s="172"/>
    </row>
    <row r="66" spans="1:2" ht="21" x14ac:dyDescent="0.2">
      <c r="A66" s="174" t="s">
        <v>238</v>
      </c>
      <c r="B66" s="175"/>
    </row>
    <row r="67" spans="1:2" ht="15" x14ac:dyDescent="0.2">
      <c r="A67" s="173" t="s">
        <v>340</v>
      </c>
      <c r="B67" s="172"/>
    </row>
    <row r="68" spans="1:2" ht="15.75" thickBot="1" x14ac:dyDescent="0.25">
      <c r="A68" s="173" t="s">
        <v>341</v>
      </c>
      <c r="B68" s="176"/>
    </row>
    <row r="69" spans="1:2" ht="16.5" thickTop="1" thickBot="1" x14ac:dyDescent="0.25">
      <c r="A69" s="177" t="s">
        <v>29</v>
      </c>
      <c r="B69" s="144">
        <f>'Weighted Avg'!H10</f>
        <v>0</v>
      </c>
    </row>
    <row r="70" spans="1:2" ht="23.25" customHeight="1" x14ac:dyDescent="0.2"/>
    <row r="71" spans="1:2" x14ac:dyDescent="0.2">
      <c r="A71" s="178" t="s">
        <v>30</v>
      </c>
    </row>
    <row r="72" spans="1:2" x14ac:dyDescent="0.2">
      <c r="A72" s="179" t="s">
        <v>332</v>
      </c>
    </row>
    <row r="73" spans="1:2" x14ac:dyDescent="0.2">
      <c r="A73" s="164"/>
    </row>
    <row r="95" spans="1:1" x14ac:dyDescent="0.2">
      <c r="A95" s="179"/>
    </row>
  </sheetData>
  <sheetProtection formatCells="0"/>
  <mergeCells count="4">
    <mergeCell ref="A48:B48"/>
    <mergeCell ref="A41:B41"/>
    <mergeCell ref="A1:B1"/>
    <mergeCell ref="A2:B2"/>
  </mergeCells>
  <phoneticPr fontId="11" type="noConversion"/>
  <pageMargins left="0.2" right="0.2" top="0.5" bottom="0.75" header="0.3" footer="0.3"/>
  <pageSetup scale="92" orientation="portrait" r:id="rId1"/>
  <headerFooter alignWithMargins="0"/>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sheetPr>
  <dimension ref="A1:EI21"/>
  <sheetViews>
    <sheetView workbookViewId="0">
      <selection activeCell="A2" sqref="A2"/>
    </sheetView>
  </sheetViews>
  <sheetFormatPr defaultRowHeight="12.75" outlineLevelCol="1" x14ac:dyDescent="0.2"/>
  <cols>
    <col min="1" max="2" width="13.42578125" customWidth="1"/>
    <col min="3" max="83" width="13.42578125" customWidth="1" outlineLevel="1"/>
    <col min="84" max="84" width="13.42578125" customWidth="1"/>
    <col min="85" max="135" width="13.42578125" hidden="1" customWidth="1" outlineLevel="1"/>
    <col min="136" max="136" width="13.42578125" customWidth="1" collapsed="1"/>
    <col min="137" max="145" width="13.42578125" customWidth="1"/>
  </cols>
  <sheetData>
    <row r="1" spans="1:139" x14ac:dyDescent="0.2">
      <c r="A1" s="24" t="s">
        <v>357</v>
      </c>
    </row>
    <row r="3" spans="1:139" ht="96" x14ac:dyDescent="0.2">
      <c r="A3" s="85" t="s">
        <v>188</v>
      </c>
      <c r="B3" s="85" t="s">
        <v>156</v>
      </c>
      <c r="C3" s="85" t="s">
        <v>189</v>
      </c>
      <c r="D3" s="85" t="s">
        <v>228</v>
      </c>
      <c r="E3" s="85" t="s">
        <v>279</v>
      </c>
      <c r="F3" s="257" t="s">
        <v>302</v>
      </c>
      <c r="G3" s="257" t="s">
        <v>303</v>
      </c>
      <c r="H3" s="85" t="s">
        <v>190</v>
      </c>
      <c r="I3" s="85" t="s">
        <v>157</v>
      </c>
      <c r="J3" s="85" t="s">
        <v>236</v>
      </c>
      <c r="K3" s="85" t="s">
        <v>229</v>
      </c>
      <c r="L3" s="85" t="s">
        <v>280</v>
      </c>
      <c r="M3" s="257" t="s">
        <v>304</v>
      </c>
      <c r="N3" s="257" t="s">
        <v>305</v>
      </c>
      <c r="O3" s="134" t="s">
        <v>191</v>
      </c>
      <c r="P3" s="134" t="s">
        <v>192</v>
      </c>
      <c r="Q3" s="134" t="s">
        <v>193</v>
      </c>
      <c r="R3" s="134" t="s">
        <v>281</v>
      </c>
      <c r="S3" s="134" t="s">
        <v>241</v>
      </c>
      <c r="T3" s="134" t="s">
        <v>194</v>
      </c>
      <c r="U3" s="134" t="s">
        <v>195</v>
      </c>
      <c r="V3" s="134" t="s">
        <v>196</v>
      </c>
      <c r="W3" s="134" t="s">
        <v>282</v>
      </c>
      <c r="X3" s="134" t="s">
        <v>244</v>
      </c>
      <c r="Y3" s="85" t="s">
        <v>159</v>
      </c>
      <c r="Z3" s="85" t="s">
        <v>158</v>
      </c>
      <c r="AA3" s="85" t="s">
        <v>197</v>
      </c>
      <c r="AB3" s="85" t="s">
        <v>230</v>
      </c>
      <c r="AC3" s="85" t="s">
        <v>283</v>
      </c>
      <c r="AD3" s="257" t="s">
        <v>306</v>
      </c>
      <c r="AE3" s="257" t="s">
        <v>307</v>
      </c>
      <c r="AF3" s="85" t="s">
        <v>198</v>
      </c>
      <c r="AG3" s="85" t="s">
        <v>160</v>
      </c>
      <c r="AH3" s="85" t="s">
        <v>199</v>
      </c>
      <c r="AI3" s="85" t="s">
        <v>231</v>
      </c>
      <c r="AJ3" s="85" t="s">
        <v>284</v>
      </c>
      <c r="AK3" s="257" t="s">
        <v>308</v>
      </c>
      <c r="AL3" s="257" t="s">
        <v>309</v>
      </c>
      <c r="AM3" s="85" t="s">
        <v>161</v>
      </c>
      <c r="AN3" s="85" t="s">
        <v>162</v>
      </c>
      <c r="AO3" s="85" t="s">
        <v>200</v>
      </c>
      <c r="AP3" s="85" t="s">
        <v>232</v>
      </c>
      <c r="AQ3" s="85" t="s">
        <v>285</v>
      </c>
      <c r="AR3" s="257" t="s">
        <v>310</v>
      </c>
      <c r="AS3" s="257" t="s">
        <v>311</v>
      </c>
      <c r="AT3" s="85" t="s">
        <v>163</v>
      </c>
      <c r="AU3" s="85" t="s">
        <v>164</v>
      </c>
      <c r="AV3" s="85" t="s">
        <v>201</v>
      </c>
      <c r="AW3" s="85" t="s">
        <v>233</v>
      </c>
      <c r="AX3" s="85" t="s">
        <v>286</v>
      </c>
      <c r="AY3" s="257" t="s">
        <v>312</v>
      </c>
      <c r="AZ3" s="257" t="s">
        <v>313</v>
      </c>
      <c r="BA3" s="134" t="s">
        <v>202</v>
      </c>
      <c r="BB3" s="134" t="s">
        <v>203</v>
      </c>
      <c r="BC3" s="134" t="s">
        <v>204</v>
      </c>
      <c r="BD3" s="134" t="s">
        <v>287</v>
      </c>
      <c r="BE3" s="134" t="s">
        <v>242</v>
      </c>
      <c r="BF3" s="134" t="s">
        <v>205</v>
      </c>
      <c r="BG3" s="134" t="s">
        <v>206</v>
      </c>
      <c r="BH3" s="134" t="s">
        <v>207</v>
      </c>
      <c r="BI3" s="134" t="s">
        <v>288</v>
      </c>
      <c r="BJ3" s="134" t="s">
        <v>243</v>
      </c>
      <c r="BK3" s="134" t="s">
        <v>208</v>
      </c>
      <c r="BL3" s="134" t="s">
        <v>209</v>
      </c>
      <c r="BM3" s="134" t="s">
        <v>210</v>
      </c>
      <c r="BN3" s="134" t="s">
        <v>289</v>
      </c>
      <c r="BO3" s="134" t="s">
        <v>245</v>
      </c>
      <c r="BP3" s="134" t="s">
        <v>211</v>
      </c>
      <c r="BQ3" s="134" t="s">
        <v>212</v>
      </c>
      <c r="BR3" s="134" t="s">
        <v>263</v>
      </c>
      <c r="BS3" s="134" t="s">
        <v>290</v>
      </c>
      <c r="BT3" s="134" t="s">
        <v>246</v>
      </c>
      <c r="BU3" s="116" t="s">
        <v>31</v>
      </c>
      <c r="BV3" s="116" t="s">
        <v>32</v>
      </c>
      <c r="BW3" s="116" t="s">
        <v>33</v>
      </c>
      <c r="BX3" s="116" t="s">
        <v>34</v>
      </c>
      <c r="BY3" s="116" t="s">
        <v>35</v>
      </c>
      <c r="BZ3" s="116" t="s">
        <v>36</v>
      </c>
      <c r="CA3" s="130" t="s">
        <v>37</v>
      </c>
      <c r="CB3" s="85" t="s">
        <v>38</v>
      </c>
      <c r="CC3" s="131" t="s">
        <v>39</v>
      </c>
      <c r="CD3" s="116" t="s">
        <v>40</v>
      </c>
      <c r="CE3" s="116" t="s">
        <v>41</v>
      </c>
      <c r="CF3" s="135" t="s">
        <v>42</v>
      </c>
      <c r="CG3" s="85" t="s">
        <v>323</v>
      </c>
      <c r="CH3" s="85" t="s">
        <v>324</v>
      </c>
      <c r="CI3" s="85" t="s">
        <v>325</v>
      </c>
      <c r="CJ3" s="85" t="s">
        <v>326</v>
      </c>
      <c r="CK3" s="85" t="s">
        <v>327</v>
      </c>
      <c r="CL3" s="85" t="s">
        <v>328</v>
      </c>
      <c r="CM3" s="116" t="s">
        <v>43</v>
      </c>
      <c r="CN3" s="116" t="s">
        <v>44</v>
      </c>
      <c r="CO3" s="116" t="s">
        <v>45</v>
      </c>
      <c r="CP3" s="132" t="s">
        <v>46</v>
      </c>
      <c r="CQ3" s="116" t="s">
        <v>165</v>
      </c>
      <c r="CR3" s="116" t="s">
        <v>151</v>
      </c>
      <c r="CS3" s="116" t="s">
        <v>213</v>
      </c>
      <c r="CT3" s="116" t="s">
        <v>234</v>
      </c>
      <c r="CU3" s="116" t="s">
        <v>322</v>
      </c>
      <c r="CV3" s="116" t="s">
        <v>342</v>
      </c>
      <c r="CW3" s="116" t="s">
        <v>343</v>
      </c>
      <c r="CX3" s="116" t="s">
        <v>166</v>
      </c>
      <c r="CY3" s="116" t="s">
        <v>214</v>
      </c>
      <c r="CZ3" s="116" t="s">
        <v>215</v>
      </c>
      <c r="DA3" s="116" t="s">
        <v>239</v>
      </c>
      <c r="DB3" s="116" t="s">
        <v>329</v>
      </c>
      <c r="DC3" s="116" t="s">
        <v>167</v>
      </c>
      <c r="DD3" s="116" t="s">
        <v>152</v>
      </c>
      <c r="DE3" s="116" t="s">
        <v>216</v>
      </c>
      <c r="DF3" s="116" t="s">
        <v>235</v>
      </c>
      <c r="DG3" s="116" t="s">
        <v>330</v>
      </c>
      <c r="DH3" s="116" t="s">
        <v>344</v>
      </c>
      <c r="DI3" s="116" t="s">
        <v>345</v>
      </c>
      <c r="DJ3" s="116" t="s">
        <v>346</v>
      </c>
      <c r="DK3" s="116" t="s">
        <v>217</v>
      </c>
      <c r="DL3" s="116" t="s">
        <v>218</v>
      </c>
      <c r="DM3" s="116" t="s">
        <v>240</v>
      </c>
      <c r="DN3" s="116" t="s">
        <v>331</v>
      </c>
      <c r="DO3" s="116" t="s">
        <v>47</v>
      </c>
      <c r="DP3" s="130" t="s">
        <v>48</v>
      </c>
      <c r="DQ3" s="130" t="s">
        <v>49</v>
      </c>
      <c r="DR3" s="130" t="s">
        <v>50</v>
      </c>
      <c r="DS3" s="85" t="s">
        <v>51</v>
      </c>
      <c r="DT3" s="85" t="s">
        <v>52</v>
      </c>
      <c r="DU3" s="85" t="s">
        <v>53</v>
      </c>
      <c r="DV3" s="85" t="s">
        <v>54</v>
      </c>
      <c r="DW3" s="85" t="s">
        <v>55</v>
      </c>
      <c r="DX3" s="85" t="s">
        <v>56</v>
      </c>
      <c r="DY3" s="85" t="s">
        <v>57</v>
      </c>
      <c r="DZ3" s="85" t="s">
        <v>58</v>
      </c>
      <c r="EA3" s="131" t="s">
        <v>59</v>
      </c>
      <c r="EB3" s="116" t="s">
        <v>60</v>
      </c>
      <c r="EC3" s="116" t="s">
        <v>61</v>
      </c>
      <c r="ED3" s="116" t="s">
        <v>62</v>
      </c>
      <c r="EE3" s="116" t="s">
        <v>63</v>
      </c>
      <c r="EF3" s="116" t="s">
        <v>64</v>
      </c>
      <c r="EG3" s="116" t="s">
        <v>65</v>
      </c>
    </row>
    <row r="4" spans="1:139" x14ac:dyDescent="0.2">
      <c r="A4" s="264">
        <v>0</v>
      </c>
      <c r="B4" s="264">
        <v>0</v>
      </c>
      <c r="C4" s="264">
        <v>0</v>
      </c>
      <c r="D4" s="264">
        <v>0</v>
      </c>
      <c r="E4" s="264">
        <v>0</v>
      </c>
      <c r="F4" s="258">
        <f>'Lines 1 &amp; 2 '!J9</f>
        <v>0</v>
      </c>
      <c r="G4" s="258">
        <f>'Lines 1 &amp; 2 '!J12</f>
        <v>0</v>
      </c>
      <c r="H4" s="264">
        <v>0</v>
      </c>
      <c r="I4" s="264">
        <v>0</v>
      </c>
      <c r="J4" s="264">
        <v>0</v>
      </c>
      <c r="K4" s="264">
        <v>0</v>
      </c>
      <c r="L4" s="264">
        <v>0</v>
      </c>
      <c r="M4" s="258">
        <f>'Lines 1 &amp; 2 '!J19</f>
        <v>0</v>
      </c>
      <c r="N4" s="258">
        <f>'Lines 1 &amp; 2 '!J22</f>
        <v>0</v>
      </c>
      <c r="O4" s="264">
        <v>0</v>
      </c>
      <c r="P4" s="264">
        <v>0</v>
      </c>
      <c r="Q4" s="264">
        <v>0</v>
      </c>
      <c r="R4" s="264">
        <v>0</v>
      </c>
      <c r="S4" s="264">
        <v>0</v>
      </c>
      <c r="T4" s="264">
        <v>0</v>
      </c>
      <c r="U4" s="264">
        <v>0</v>
      </c>
      <c r="V4" s="264">
        <v>0</v>
      </c>
      <c r="W4" s="264">
        <v>0</v>
      </c>
      <c r="X4" s="264">
        <v>0</v>
      </c>
      <c r="Y4" s="264">
        <v>0</v>
      </c>
      <c r="Z4" s="264">
        <v>0</v>
      </c>
      <c r="AA4" s="264">
        <v>0</v>
      </c>
      <c r="AB4" s="264">
        <v>0</v>
      </c>
      <c r="AC4" s="264">
        <v>0</v>
      </c>
      <c r="AD4" s="258">
        <f>'Lines 1 &amp; 2 '!J29</f>
        <v>0</v>
      </c>
      <c r="AE4" s="258">
        <f>'Lines 1 &amp; 2 '!J32</f>
        <v>0</v>
      </c>
      <c r="AF4" s="264">
        <v>0</v>
      </c>
      <c r="AG4" s="264">
        <v>0</v>
      </c>
      <c r="AH4" s="264">
        <v>0</v>
      </c>
      <c r="AI4" s="264">
        <v>0</v>
      </c>
      <c r="AJ4" s="264">
        <v>0</v>
      </c>
      <c r="AK4" s="258">
        <f>'Lines 1 &amp; 2 '!J39</f>
        <v>0</v>
      </c>
      <c r="AL4" s="258">
        <f>'Lines 1 &amp; 2 '!J42</f>
        <v>0</v>
      </c>
      <c r="AM4" s="264">
        <v>0</v>
      </c>
      <c r="AN4" s="264">
        <v>0</v>
      </c>
      <c r="AO4" s="264">
        <v>0</v>
      </c>
      <c r="AP4" s="264">
        <v>0</v>
      </c>
      <c r="AQ4" s="264">
        <v>0</v>
      </c>
      <c r="AR4" s="258">
        <f>'Lines 1 &amp; 2 '!J49</f>
        <v>0</v>
      </c>
      <c r="AS4" s="258">
        <f>'Lines 1 &amp; 2 '!J52</f>
        <v>0</v>
      </c>
      <c r="AT4" s="264">
        <v>0</v>
      </c>
      <c r="AU4" s="264">
        <v>0</v>
      </c>
      <c r="AV4" s="264">
        <v>0</v>
      </c>
      <c r="AW4" s="264">
        <v>0</v>
      </c>
      <c r="AX4" s="264">
        <v>0</v>
      </c>
      <c r="AY4" s="258">
        <f>'Lines 1 &amp; 2 '!J59</f>
        <v>0</v>
      </c>
      <c r="AZ4" s="258">
        <f>'Lines 1 &amp; 2 '!J62</f>
        <v>0</v>
      </c>
      <c r="BA4" s="264">
        <v>0</v>
      </c>
      <c r="BB4" s="264">
        <v>0</v>
      </c>
      <c r="BC4" s="264">
        <v>0</v>
      </c>
      <c r="BD4" s="264">
        <v>0</v>
      </c>
      <c r="BE4" s="264">
        <v>0</v>
      </c>
      <c r="BF4" s="264">
        <v>0</v>
      </c>
      <c r="BG4" s="264">
        <v>0</v>
      </c>
      <c r="BH4" s="264">
        <v>0</v>
      </c>
      <c r="BI4" s="264">
        <v>0</v>
      </c>
      <c r="BJ4" s="264">
        <v>0</v>
      </c>
      <c r="BK4" s="264">
        <v>0</v>
      </c>
      <c r="BL4" s="264">
        <v>0</v>
      </c>
      <c r="BM4" s="264">
        <v>0</v>
      </c>
      <c r="BN4" s="264">
        <v>0</v>
      </c>
      <c r="BO4" s="264">
        <v>0</v>
      </c>
      <c r="BP4" s="264">
        <v>0</v>
      </c>
      <c r="BQ4" s="264">
        <v>0</v>
      </c>
      <c r="BR4" s="264">
        <v>0</v>
      </c>
      <c r="BS4" s="264">
        <v>0</v>
      </c>
      <c r="BT4" s="264">
        <v>0</v>
      </c>
      <c r="BU4" s="81">
        <f>'Claim Form Summary'!B22</f>
        <v>0</v>
      </c>
      <c r="BV4" s="81">
        <f>'Claim Form Summary'!B23</f>
        <v>0</v>
      </c>
      <c r="BW4" s="81">
        <f>'Claim Form Summary'!B25</f>
        <v>0</v>
      </c>
      <c r="BX4" s="81">
        <f>'Claim Form Summary'!B26</f>
        <v>0</v>
      </c>
      <c r="BY4" s="81">
        <f>'Claim Form Summary'!B27</f>
        <v>0</v>
      </c>
      <c r="BZ4" s="81">
        <f>'Claim Form Summary'!B28</f>
        <v>0</v>
      </c>
      <c r="CA4" s="81">
        <f>'Claim Form Summary'!B30</f>
        <v>0</v>
      </c>
      <c r="CB4" s="81">
        <f>'Claim Form Summary'!B34</f>
        <v>0</v>
      </c>
      <c r="CC4" s="81">
        <f>'Claim Form Summary'!B35</f>
        <v>0</v>
      </c>
      <c r="CD4" s="81">
        <f>'Claim Form Summary'!B36</f>
        <v>0</v>
      </c>
      <c r="CE4" s="81">
        <f>'Claim Form Summary'!B38</f>
        <v>0</v>
      </c>
      <c r="CF4" s="133">
        <f>'Claim Form Summary'!B39</f>
        <v>0</v>
      </c>
      <c r="CG4" s="133">
        <f>'Lines 3 &amp; 4'!J9</f>
        <v>0</v>
      </c>
      <c r="CH4" s="133">
        <f>'Lines 3 &amp; 4'!J10</f>
        <v>0</v>
      </c>
      <c r="CI4" s="133">
        <f>'Lines 3 &amp; 4'!J11</f>
        <v>0</v>
      </c>
      <c r="CJ4" s="133">
        <f>'Lines 3 &amp; 4'!J12</f>
        <v>0</v>
      </c>
      <c r="CK4" s="133">
        <f>'Lines 3 &amp; 4'!J13</f>
        <v>0</v>
      </c>
      <c r="CL4" s="133">
        <f>'Lines 3 &amp; 4'!J14</f>
        <v>0</v>
      </c>
      <c r="CM4" s="133">
        <f>'Claim Form Summary'!B59</f>
        <v>0</v>
      </c>
      <c r="CN4" s="133">
        <f>'Claim Form Summary'!B60</f>
        <v>0</v>
      </c>
      <c r="CO4" s="133">
        <f>'Claim Form Summary'!B61</f>
        <v>0</v>
      </c>
      <c r="CP4" s="133">
        <f>'Claim Form Summary'!B62</f>
        <v>0</v>
      </c>
      <c r="CQ4" s="265">
        <v>0</v>
      </c>
      <c r="CR4" s="265">
        <v>0</v>
      </c>
      <c r="CS4" s="265">
        <v>0</v>
      </c>
      <c r="CT4" s="265">
        <v>0</v>
      </c>
      <c r="CU4" s="265">
        <v>0</v>
      </c>
      <c r="CV4" s="133">
        <f>'Claim Form Summary'!B64</f>
        <v>0</v>
      </c>
      <c r="CW4" s="133">
        <f>'Claim Form Summary'!B65</f>
        <v>0</v>
      </c>
      <c r="CX4" s="265">
        <v>0</v>
      </c>
      <c r="CY4" s="265">
        <v>0</v>
      </c>
      <c r="CZ4" s="265">
        <v>0</v>
      </c>
      <c r="DA4" s="265">
        <v>0</v>
      </c>
      <c r="DB4" s="265">
        <v>0</v>
      </c>
      <c r="DC4" s="265">
        <v>0</v>
      </c>
      <c r="DD4" s="265">
        <v>0</v>
      </c>
      <c r="DE4" s="265">
        <v>0</v>
      </c>
      <c r="DF4" s="265">
        <v>0</v>
      </c>
      <c r="DG4" s="265">
        <v>0</v>
      </c>
      <c r="DH4" s="133">
        <f>'Claim Form Summary'!B67</f>
        <v>0</v>
      </c>
      <c r="DI4" s="133">
        <f>'Claim Form Summary'!B68</f>
        <v>0</v>
      </c>
      <c r="DJ4" s="265">
        <v>0</v>
      </c>
      <c r="DK4" s="265">
        <v>0</v>
      </c>
      <c r="DL4" s="265">
        <v>0</v>
      </c>
      <c r="DM4" s="265">
        <v>0</v>
      </c>
      <c r="DN4" s="265">
        <v>0</v>
      </c>
      <c r="DO4" s="133">
        <f>'Claim Form Summary'!$B69</f>
        <v>0</v>
      </c>
      <c r="DP4" s="81">
        <f>'Line 5'!C7</f>
        <v>0</v>
      </c>
      <c r="DQ4" s="81">
        <f>'Line 5'!C8</f>
        <v>0</v>
      </c>
      <c r="DR4" s="81">
        <f>'Line 5'!C9</f>
        <v>0</v>
      </c>
      <c r="DS4" s="81">
        <f>'Lines 6 or 7'!B9</f>
        <v>0</v>
      </c>
      <c r="DT4" s="81">
        <f>'Lines 6 or 7'!B10</f>
        <v>0</v>
      </c>
      <c r="DU4" s="81">
        <f>'Lines 6 or 7'!B11</f>
        <v>0</v>
      </c>
      <c r="DV4" s="81">
        <f>'Lines 6 or 7'!B12</f>
        <v>0</v>
      </c>
      <c r="DW4" s="81">
        <f>'Lines 6 or 7'!B13</f>
        <v>0</v>
      </c>
      <c r="DX4" s="81">
        <f>SUM('Lines 6 or 7'!B14:B16)</f>
        <v>0</v>
      </c>
      <c r="DY4" s="81">
        <f>'Lines 6 or 7'!D24</f>
        <v>0</v>
      </c>
      <c r="DZ4" s="81">
        <f>'Lines 6 or 7'!F24</f>
        <v>0</v>
      </c>
      <c r="EA4" s="81">
        <f>'Lines 6 or 7'!F24</f>
        <v>0</v>
      </c>
      <c r="EB4" s="81">
        <f>'Lines 8 &amp; 9'!C7</f>
        <v>0</v>
      </c>
      <c r="EC4" s="81">
        <f>'Lines 8 &amp; 9'!C8</f>
        <v>0</v>
      </c>
      <c r="ED4" s="81">
        <f>'Lines 8 &amp; 9'!C9</f>
        <v>0</v>
      </c>
      <c r="EE4" s="81">
        <f>'Lines 8 &amp; 9'!C10</f>
        <v>0</v>
      </c>
      <c r="EF4" s="81">
        <f>'Lines 8 &amp; 9'!C11</f>
        <v>0</v>
      </c>
      <c r="EG4" s="81">
        <f>'Lines 8 &amp; 9'!C20</f>
        <v>0</v>
      </c>
    </row>
    <row r="5" spans="1:139" ht="13.5" thickBot="1" x14ac:dyDescent="0.25">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Q5" s="15"/>
      <c r="CR5" s="16"/>
      <c r="CS5" s="17"/>
      <c r="CV5" s="16"/>
      <c r="CW5" s="16"/>
      <c r="DA5" s="18"/>
      <c r="DX5" s="15"/>
      <c r="DY5" s="15"/>
      <c r="DZ5" s="15"/>
      <c r="EA5" s="16"/>
      <c r="EB5" s="16"/>
      <c r="EC5" s="16"/>
      <c r="ED5" s="16"/>
      <c r="EE5" s="16"/>
      <c r="EF5" s="16"/>
      <c r="EG5" s="16"/>
      <c r="EH5" s="16"/>
      <c r="EI5" s="17"/>
    </row>
    <row r="6" spans="1:139" ht="31.5" customHeight="1" x14ac:dyDescent="0.2">
      <c r="A6" s="274" t="s">
        <v>249</v>
      </c>
      <c r="B6" s="275"/>
    </row>
    <row r="7" spans="1:139" x14ac:dyDescent="0.2">
      <c r="A7" s="272" t="s">
        <v>262</v>
      </c>
      <c r="B7" s="273"/>
    </row>
    <row r="8" spans="1:139" x14ac:dyDescent="0.2">
      <c r="A8" s="126" t="s">
        <v>250</v>
      </c>
      <c r="B8" s="127">
        <f>SUM(A4:G4)</f>
        <v>0</v>
      </c>
    </row>
    <row r="9" spans="1:139" x14ac:dyDescent="0.2">
      <c r="A9" s="126" t="s">
        <v>251</v>
      </c>
      <c r="B9" s="127">
        <f>SUM(H4:N4)</f>
        <v>0</v>
      </c>
    </row>
    <row r="10" spans="1:139" x14ac:dyDescent="0.2">
      <c r="A10" s="126" t="s">
        <v>252</v>
      </c>
      <c r="B10" s="127">
        <f>SUM(O4:S4)</f>
        <v>0</v>
      </c>
    </row>
    <row r="11" spans="1:139" x14ac:dyDescent="0.2">
      <c r="A11" s="126" t="s">
        <v>253</v>
      </c>
      <c r="B11" s="127">
        <f>SUM(T4:X4)</f>
        <v>0</v>
      </c>
    </row>
    <row r="12" spans="1:139" x14ac:dyDescent="0.2">
      <c r="A12" s="126" t="s">
        <v>254</v>
      </c>
      <c r="B12" s="127">
        <f>SUM(Y4:AE4)</f>
        <v>0</v>
      </c>
    </row>
    <row r="13" spans="1:139" x14ac:dyDescent="0.2">
      <c r="A13" s="126" t="s">
        <v>255</v>
      </c>
      <c r="B13" s="127">
        <f>SUM(AF4:AL4)</f>
        <v>0</v>
      </c>
    </row>
    <row r="14" spans="1:139" x14ac:dyDescent="0.2">
      <c r="A14" s="126" t="s">
        <v>256</v>
      </c>
      <c r="B14" s="127">
        <f>SUM(AM4:AS4)</f>
        <v>0</v>
      </c>
    </row>
    <row r="15" spans="1:139" x14ac:dyDescent="0.2">
      <c r="A15" s="126" t="s">
        <v>257</v>
      </c>
      <c r="B15" s="127">
        <f>SUM(AT4:AZ4)</f>
        <v>0</v>
      </c>
    </row>
    <row r="16" spans="1:139" x14ac:dyDescent="0.2">
      <c r="A16" s="126" t="s">
        <v>258</v>
      </c>
      <c r="B16" s="127">
        <f>SUM(BA4:BE4)</f>
        <v>0</v>
      </c>
    </row>
    <row r="17" spans="1:2" x14ac:dyDescent="0.2">
      <c r="A17" s="126" t="s">
        <v>259</v>
      </c>
      <c r="B17" s="127">
        <f>SUM(BF4:BJ4)</f>
        <v>0</v>
      </c>
    </row>
    <row r="18" spans="1:2" x14ac:dyDescent="0.2">
      <c r="A18" s="126" t="s">
        <v>260</v>
      </c>
      <c r="B18" s="127">
        <f>SUM(BK4:BO4)</f>
        <v>0</v>
      </c>
    </row>
    <row r="19" spans="1:2" ht="13.5" thickBot="1" x14ac:dyDescent="0.25">
      <c r="A19" s="128" t="s">
        <v>261</v>
      </c>
      <c r="B19" s="129">
        <f>SUM(BP4:BT4)</f>
        <v>0</v>
      </c>
    </row>
    <row r="20" spans="1:2" x14ac:dyDescent="0.2">
      <c r="A20" t="str">
        <f>'Claim Form Summary'!A5</f>
        <v>CPCN  _________</v>
      </c>
      <c r="B20" s="17"/>
    </row>
    <row r="21" spans="1:2" x14ac:dyDescent="0.2">
      <c r="A21" t="str">
        <f>'Claim Form Summary'!A2</f>
        <v>For Period of ______________</v>
      </c>
    </row>
  </sheetData>
  <mergeCells count="2">
    <mergeCell ref="A7:B7"/>
    <mergeCell ref="A6:B6"/>
  </mergeCells>
  <phoneticPr fontId="11" type="noConversion"/>
  <printOptions gridLines="1"/>
  <pageMargins left="0.75" right="0.75" top="1" bottom="1" header="0.5" footer="0.5"/>
  <pageSetup orientation="landscape" r:id="rId1"/>
  <headerFooter alignWithMargins="0">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
  <sheetViews>
    <sheetView workbookViewId="0">
      <selection activeCell="A2" sqref="A2"/>
    </sheetView>
  </sheetViews>
  <sheetFormatPr defaultRowHeight="12.75" x14ac:dyDescent="0.2"/>
  <cols>
    <col min="1" max="1" width="20.42578125" customWidth="1"/>
    <col min="2" max="2" width="22.140625" bestFit="1" customWidth="1"/>
    <col min="3" max="3" width="22.140625" customWidth="1"/>
    <col min="4" max="5" width="14.140625" customWidth="1"/>
    <col min="6" max="6" width="12.7109375" customWidth="1"/>
    <col min="7" max="7" width="13.85546875" customWidth="1"/>
    <col min="8" max="8" width="16" customWidth="1"/>
    <col min="9" max="9" width="12.5703125" customWidth="1"/>
  </cols>
  <sheetData>
    <row r="1" spans="1:12" x14ac:dyDescent="0.2">
      <c r="A1" s="24" t="str">
        <f>'Data Fields'!A1</f>
        <v>California LifeLine Report and Claim Form For Wireless - ACP Pilot</v>
      </c>
      <c r="B1" s="24"/>
      <c r="C1" s="24"/>
      <c r="D1" s="24"/>
      <c r="E1" s="24"/>
      <c r="F1" s="24"/>
      <c r="G1" s="24"/>
      <c r="H1" s="24"/>
      <c r="I1" s="24"/>
      <c r="J1" s="24"/>
      <c r="K1" s="24"/>
    </row>
    <row r="2" spans="1:12" x14ac:dyDescent="0.2">
      <c r="A2" s="24" t="str">
        <f>'Claim Form Summary'!A5</f>
        <v>CPCN  _________</v>
      </c>
      <c r="B2" s="24" t="str">
        <f>'Claim Form Summary'!A2</f>
        <v>For Period of ______________</v>
      </c>
      <c r="C2" s="24"/>
      <c r="D2" s="24"/>
      <c r="E2" s="24"/>
      <c r="F2" s="24"/>
      <c r="G2" s="24"/>
      <c r="H2" s="24"/>
      <c r="I2" s="24"/>
      <c r="J2" s="24"/>
      <c r="K2" s="24"/>
    </row>
    <row r="3" spans="1:12" s="3" customFormat="1" ht="25.5" x14ac:dyDescent="0.2">
      <c r="A3" s="86" t="s">
        <v>227</v>
      </c>
      <c r="B3" s="86" t="s">
        <v>66</v>
      </c>
      <c r="C3" s="86" t="s">
        <v>321</v>
      </c>
      <c r="D3" s="86" t="s">
        <v>67</v>
      </c>
      <c r="E3" s="87" t="s">
        <v>68</v>
      </c>
      <c r="F3" s="87" t="s">
        <v>69</v>
      </c>
      <c r="G3" s="87" t="s">
        <v>70</v>
      </c>
      <c r="H3" s="87" t="s">
        <v>47</v>
      </c>
      <c r="I3" s="87" t="s">
        <v>71</v>
      </c>
      <c r="J3" s="41"/>
      <c r="K3" s="41"/>
      <c r="L3" s="41"/>
    </row>
    <row r="4" spans="1:12" x14ac:dyDescent="0.2">
      <c r="A4" s="29"/>
      <c r="B4" s="44" t="s">
        <v>247</v>
      </c>
      <c r="C4" s="259" t="str">
        <f t="shared" ref="C4:C9" si="0">IF(A4="A", "ACP Pilot Full", IF(A4="B", "ACP Pilot Partial",  IF(A4="", "")))</f>
        <v/>
      </c>
      <c r="D4" s="261"/>
      <c r="E4" s="88"/>
      <c r="F4" s="88"/>
      <c r="G4" s="88"/>
      <c r="H4" s="28"/>
      <c r="I4" s="28"/>
      <c r="J4" s="24"/>
      <c r="K4" s="24"/>
      <c r="L4" s="24"/>
    </row>
    <row r="5" spans="1:12" x14ac:dyDescent="0.2">
      <c r="A5" s="29"/>
      <c r="B5" s="44" t="s">
        <v>247</v>
      </c>
      <c r="C5" s="259" t="str">
        <f t="shared" si="0"/>
        <v/>
      </c>
      <c r="D5" s="261"/>
      <c r="E5" s="88"/>
      <c r="F5" s="88"/>
      <c r="G5" s="88"/>
      <c r="H5" s="28"/>
      <c r="I5" s="28"/>
      <c r="J5" s="24"/>
      <c r="K5" s="24"/>
      <c r="L5" s="24"/>
    </row>
    <row r="6" spans="1:12" x14ac:dyDescent="0.2">
      <c r="A6" s="29"/>
      <c r="B6" s="44" t="s">
        <v>247</v>
      </c>
      <c r="C6" s="259" t="str">
        <f t="shared" si="0"/>
        <v/>
      </c>
      <c r="D6" s="261"/>
      <c r="E6" s="88"/>
      <c r="F6" s="88"/>
      <c r="G6" s="88"/>
      <c r="H6" s="28"/>
      <c r="I6" s="28"/>
      <c r="J6" s="24"/>
      <c r="K6" s="24"/>
      <c r="L6" s="24"/>
    </row>
    <row r="7" spans="1:12" x14ac:dyDescent="0.2">
      <c r="A7" s="29"/>
      <c r="B7" s="44" t="s">
        <v>247</v>
      </c>
      <c r="C7" s="259" t="str">
        <f t="shared" si="0"/>
        <v/>
      </c>
      <c r="D7" s="261"/>
      <c r="E7" s="88"/>
      <c r="F7" s="88"/>
      <c r="G7" s="88"/>
      <c r="H7" s="28"/>
      <c r="I7" s="28"/>
      <c r="J7" s="24"/>
      <c r="K7" s="24"/>
      <c r="L7" s="24"/>
    </row>
    <row r="8" spans="1:12" x14ac:dyDescent="0.2">
      <c r="A8" s="29"/>
      <c r="B8" s="44" t="s">
        <v>247</v>
      </c>
      <c r="C8" s="259" t="str">
        <f t="shared" si="0"/>
        <v/>
      </c>
      <c r="D8" s="261"/>
      <c r="E8" s="88"/>
      <c r="F8" s="88"/>
      <c r="G8" s="88"/>
      <c r="H8" s="28"/>
      <c r="I8" s="28"/>
      <c r="J8" s="24"/>
      <c r="K8" s="24"/>
      <c r="L8" s="24"/>
    </row>
    <row r="9" spans="1:12" ht="13.5" thickBot="1" x14ac:dyDescent="0.25">
      <c r="A9" s="29"/>
      <c r="B9" s="44" t="s">
        <v>247</v>
      </c>
      <c r="C9" s="259" t="str">
        <f t="shared" si="0"/>
        <v/>
      </c>
      <c r="D9" s="261"/>
      <c r="E9" s="88"/>
      <c r="F9" s="88"/>
      <c r="G9" s="88"/>
      <c r="H9" s="28"/>
      <c r="I9" s="28"/>
      <c r="J9" s="24"/>
      <c r="K9" s="24"/>
      <c r="L9" s="24"/>
    </row>
    <row r="10" spans="1:12" ht="13.5" thickBot="1" x14ac:dyDescent="0.25">
      <c r="A10" s="276" t="s">
        <v>73</v>
      </c>
      <c r="B10" s="277"/>
      <c r="C10" s="277"/>
      <c r="D10" s="277"/>
      <c r="E10" s="277"/>
      <c r="F10" s="277"/>
      <c r="G10" s="114"/>
      <c r="H10" s="89">
        <f>SUM(H4:H9)</f>
        <v>0</v>
      </c>
      <c r="I10" s="89">
        <f>SUM(I4:I9)</f>
        <v>0</v>
      </c>
      <c r="J10" s="24"/>
      <c r="K10" s="30"/>
      <c r="L10" s="24"/>
    </row>
    <row r="11" spans="1:12" x14ac:dyDescent="0.2">
      <c r="A11" s="24"/>
      <c r="B11" s="24"/>
      <c r="C11" s="24"/>
      <c r="D11" s="24"/>
      <c r="E11" s="24"/>
      <c r="F11" s="24"/>
      <c r="G11" s="24"/>
      <c r="H11" s="24"/>
      <c r="I11" s="24"/>
      <c r="J11" s="30"/>
      <c r="K11" s="24"/>
    </row>
    <row r="12" spans="1:12" x14ac:dyDescent="0.2">
      <c r="A12" s="24"/>
      <c r="B12" s="24"/>
      <c r="C12" s="24"/>
      <c r="D12" s="24"/>
      <c r="E12" s="24"/>
      <c r="F12" s="24"/>
      <c r="G12" s="24"/>
      <c r="H12" s="24"/>
      <c r="I12" s="24"/>
      <c r="J12" s="24"/>
      <c r="K12" s="24"/>
    </row>
    <row r="13" spans="1:12" x14ac:dyDescent="0.2">
      <c r="A13" s="24"/>
      <c r="B13" s="24"/>
      <c r="C13" s="24"/>
      <c r="D13" s="24"/>
      <c r="E13" s="24"/>
      <c r="F13" s="24"/>
      <c r="G13" s="24"/>
      <c r="H13" s="24"/>
      <c r="I13" s="24"/>
      <c r="J13" s="24"/>
      <c r="K13" s="24"/>
    </row>
    <row r="14" spans="1:12" x14ac:dyDescent="0.2">
      <c r="A14" s="27" t="s">
        <v>74</v>
      </c>
      <c r="B14" s="24"/>
      <c r="C14" s="24"/>
      <c r="D14" s="24"/>
      <c r="E14" s="24"/>
      <c r="H14" s="24"/>
      <c r="I14" s="24"/>
      <c r="J14" s="24"/>
      <c r="K14" s="24"/>
    </row>
    <row r="15" spans="1:12" s="3" customFormat="1" ht="25.5" x14ac:dyDescent="0.2">
      <c r="A15" s="260" t="s">
        <v>227</v>
      </c>
      <c r="B15" s="90" t="s">
        <v>66</v>
      </c>
      <c r="C15" s="90" t="s">
        <v>335</v>
      </c>
      <c r="D15" s="260" t="s">
        <v>67</v>
      </c>
      <c r="E15" s="90" t="s">
        <v>75</v>
      </c>
      <c r="F15" s="90" t="s">
        <v>76</v>
      </c>
      <c r="G15" s="90" t="s">
        <v>77</v>
      </c>
      <c r="H15" s="90" t="s">
        <v>78</v>
      </c>
      <c r="I15" s="90" t="s">
        <v>79</v>
      </c>
      <c r="J15" s="41"/>
      <c r="K15" s="41"/>
      <c r="L15" s="41"/>
    </row>
    <row r="16" spans="1:12" x14ac:dyDescent="0.2">
      <c r="A16" s="29"/>
      <c r="B16" s="91" t="s">
        <v>247</v>
      </c>
      <c r="C16" s="262"/>
      <c r="D16" s="259"/>
      <c r="E16" s="71"/>
      <c r="F16" s="88"/>
      <c r="G16" s="88"/>
      <c r="H16" s="60"/>
      <c r="I16" s="60"/>
      <c r="J16" s="24"/>
      <c r="K16" s="24"/>
      <c r="L16" s="24"/>
    </row>
    <row r="17" spans="1:12" x14ac:dyDescent="0.2">
      <c r="A17" s="29"/>
      <c r="B17" s="91" t="s">
        <v>247</v>
      </c>
      <c r="C17" s="262"/>
      <c r="D17" s="259"/>
      <c r="E17" s="71"/>
      <c r="F17" s="88"/>
      <c r="G17" s="88"/>
      <c r="H17" s="60"/>
      <c r="I17" s="60"/>
      <c r="J17" s="24"/>
      <c r="K17" s="24"/>
      <c r="L17" s="24"/>
    </row>
    <row r="18" spans="1:12" x14ac:dyDescent="0.2">
      <c r="A18" s="29"/>
      <c r="B18" s="91" t="s">
        <v>247</v>
      </c>
      <c r="C18" s="262"/>
      <c r="D18" s="259"/>
      <c r="E18" s="71"/>
      <c r="F18" s="88"/>
      <c r="G18" s="88"/>
      <c r="H18" s="60"/>
      <c r="I18" s="60"/>
      <c r="J18" s="24"/>
      <c r="K18" s="24"/>
      <c r="L18" s="24"/>
    </row>
    <row r="19" spans="1:12" x14ac:dyDescent="0.2">
      <c r="A19" s="29"/>
      <c r="B19" s="91" t="s">
        <v>247</v>
      </c>
      <c r="C19" s="262"/>
      <c r="D19" s="259"/>
      <c r="E19" s="71"/>
      <c r="F19" s="88"/>
      <c r="G19" s="88"/>
      <c r="H19" s="60"/>
      <c r="I19" s="60"/>
      <c r="J19" s="24"/>
      <c r="K19" s="24"/>
      <c r="L19" s="24"/>
    </row>
    <row r="20" spans="1:12" x14ac:dyDescent="0.2">
      <c r="A20" s="29"/>
      <c r="B20" s="91" t="s">
        <v>247</v>
      </c>
      <c r="C20" s="262"/>
      <c r="D20" s="259"/>
      <c r="E20" s="71"/>
      <c r="F20" s="88"/>
      <c r="G20" s="88"/>
      <c r="H20" s="60"/>
      <c r="I20" s="60"/>
      <c r="J20" s="24"/>
      <c r="K20" s="24"/>
      <c r="L20" s="24"/>
    </row>
    <row r="21" spans="1:12" x14ac:dyDescent="0.2">
      <c r="A21" s="29"/>
      <c r="B21" s="91" t="s">
        <v>247</v>
      </c>
      <c r="C21" s="44"/>
      <c r="D21" s="259"/>
      <c r="E21" s="71"/>
      <c r="F21" s="88"/>
      <c r="G21" s="88"/>
      <c r="H21" s="60"/>
      <c r="I21" s="60"/>
      <c r="J21" s="24"/>
      <c r="K21" s="24"/>
      <c r="L21" s="24"/>
    </row>
    <row r="22" spans="1:12" x14ac:dyDescent="0.2">
      <c r="B22" s="24"/>
      <c r="C22" s="24"/>
      <c r="D22" s="24"/>
      <c r="E22" s="24"/>
      <c r="F22" s="24"/>
      <c r="G22" s="24"/>
      <c r="H22" s="24"/>
      <c r="I22" s="24"/>
      <c r="J22" s="24"/>
      <c r="K22" s="24"/>
    </row>
    <row r="23" spans="1:12" x14ac:dyDescent="0.2">
      <c r="A23" s="280" t="s">
        <v>80</v>
      </c>
      <c r="B23" s="280"/>
      <c r="C23" s="24"/>
      <c r="D23" s="24"/>
      <c r="E23" s="24"/>
      <c r="F23" s="24"/>
      <c r="G23" s="24"/>
      <c r="H23" s="24"/>
      <c r="I23" s="24"/>
      <c r="J23" s="24"/>
      <c r="K23" s="24"/>
    </row>
    <row r="24" spans="1:12" x14ac:dyDescent="0.2">
      <c r="A24" s="280" t="s">
        <v>336</v>
      </c>
      <c r="B24" s="280"/>
      <c r="C24" s="280"/>
      <c r="D24" s="280"/>
      <c r="E24" s="280"/>
      <c r="F24" s="24"/>
      <c r="G24" s="24"/>
      <c r="H24" s="24"/>
      <c r="I24" s="24"/>
      <c r="J24" s="24"/>
      <c r="K24" s="24"/>
    </row>
    <row r="25" spans="1:12" ht="37.5" customHeight="1" x14ac:dyDescent="0.2">
      <c r="A25" s="278" t="s">
        <v>347</v>
      </c>
      <c r="B25" s="279"/>
      <c r="C25" s="279"/>
      <c r="D25" s="279"/>
      <c r="E25" s="279"/>
      <c r="F25" s="279"/>
      <c r="G25" s="279"/>
    </row>
    <row r="26" spans="1:12" x14ac:dyDescent="0.2">
      <c r="A26" s="281"/>
      <c r="B26" s="281"/>
      <c r="C26" s="281"/>
      <c r="D26" s="281"/>
      <c r="E26" s="281"/>
      <c r="F26" s="281"/>
      <c r="G26" s="281"/>
    </row>
  </sheetData>
  <mergeCells count="5">
    <mergeCell ref="A10:F10"/>
    <mergeCell ref="A25:G25"/>
    <mergeCell ref="A24:E24"/>
    <mergeCell ref="A23:B23"/>
    <mergeCell ref="A26:G26"/>
  </mergeCells>
  <phoneticPr fontId="11" type="noConversion"/>
  <dataValidations count="5">
    <dataValidation type="list" allowBlank="1" showInputMessage="1" showErrorMessage="1" sqref="E4:E9 E16:E21" xr:uid="{0C1215A1-4DC3-4ED3-8246-0C1889526C8E}">
      <formula1>"F, C"</formula1>
    </dataValidation>
    <dataValidation type="list" allowBlank="1" showInputMessage="1" showErrorMessage="1" sqref="F16:G21 F4:G9" xr:uid="{4542E0A4-5AA3-46AD-B634-035405045BE6}">
      <formula1>"Y, N"</formula1>
    </dataValidation>
    <dataValidation type="list" allowBlank="1" showInputMessage="1" showErrorMessage="1" errorTitle="ACP Pilot" error="ACP Pilot Tiers are &quot;A&quot; or &quot;B&quot;" sqref="A4:A9" xr:uid="{0EC4ECEB-35BC-407E-BF8D-578A9BD73BCA}">
      <formula1>"A,B"</formula1>
    </dataValidation>
    <dataValidation type="list" allowBlank="1" showInputMessage="1" showErrorMessage="1" sqref="A16:A21" xr:uid="{7AF3A633-EE4B-4431-BFBA-6327D7DC54DC}">
      <formula1>"A,B"</formula1>
    </dataValidation>
    <dataValidation type="list" allowBlank="1" showInputMessage="1" showErrorMessage="1" sqref="D4:D9 C16:C21" xr:uid="{8831B3C4-5452-4BA4-AB5E-B428741B4D69}">
      <formula1>"Bundled Voice, Bundled Broadband, Bundled Voice and Broadband"</formula1>
    </dataValidation>
  </dataValidation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9EDD6-BD15-4BA7-AAD5-5DEDDC94004F}">
  <dimension ref="A1:S54"/>
  <sheetViews>
    <sheetView workbookViewId="0">
      <selection activeCell="A2" sqref="A2"/>
    </sheetView>
  </sheetViews>
  <sheetFormatPr defaultRowHeight="12.75" x14ac:dyDescent="0.2"/>
  <cols>
    <col min="1" max="1" width="13.140625" style="41" customWidth="1"/>
    <col min="2" max="2" width="9.85546875" style="24" bestFit="1" customWidth="1"/>
    <col min="3" max="3" width="14.5703125" style="24" bestFit="1" customWidth="1"/>
    <col min="4" max="4" width="12.85546875" style="24" customWidth="1"/>
    <col min="5" max="5" width="9.7109375" style="24" bestFit="1" customWidth="1"/>
    <col min="6" max="6" width="21.140625" style="24" customWidth="1"/>
    <col min="7" max="7" width="19.140625" style="30" bestFit="1" customWidth="1"/>
    <col min="8" max="8" width="9.140625" style="24"/>
    <col min="9" max="9" width="12.5703125" style="24" customWidth="1"/>
    <col min="10" max="10" width="11.42578125" style="24" customWidth="1"/>
    <col min="11" max="11" width="14" style="30" customWidth="1"/>
    <col min="12" max="13" width="15.85546875" style="30" customWidth="1"/>
    <col min="14" max="14" width="17.140625" style="24" customWidth="1"/>
    <col min="15" max="15" width="18.85546875" style="24" bestFit="1" customWidth="1"/>
    <col min="16" max="18" width="9.140625" style="24"/>
  </cols>
  <sheetData>
    <row r="1" spans="1:18" x14ac:dyDescent="0.2">
      <c r="A1" s="24" t="str">
        <f>'Data Fields'!A1</f>
        <v>California LifeLine Report and Claim Form For Wireless - ACP Pilot</v>
      </c>
    </row>
    <row r="2" spans="1:18" x14ac:dyDescent="0.2">
      <c r="A2" s="24" t="str">
        <f>'Claim Form Summary'!A5</f>
        <v>CPCN  _________</v>
      </c>
      <c r="B2" s="24" t="str">
        <f>'Claim Form Summary'!A2</f>
        <v>For Period of ______________</v>
      </c>
      <c r="G2" s="24"/>
      <c r="K2" s="24"/>
      <c r="L2" s="24"/>
      <c r="M2" s="24"/>
    </row>
    <row r="3" spans="1:18" ht="15.75" x14ac:dyDescent="0.25">
      <c r="A3" s="26" t="s">
        <v>275</v>
      </c>
      <c r="G3" s="24"/>
      <c r="K3" s="24"/>
      <c r="L3" s="24"/>
      <c r="M3" s="24"/>
    </row>
    <row r="4" spans="1:18" ht="11.85" customHeight="1" thickBot="1" x14ac:dyDescent="0.25">
      <c r="G4" s="24"/>
      <c r="K4" s="24"/>
      <c r="L4" s="24"/>
      <c r="M4" s="24"/>
    </row>
    <row r="5" spans="1:18" ht="13.5" thickBot="1" x14ac:dyDescent="0.25">
      <c r="A5" s="42" t="s">
        <v>81</v>
      </c>
      <c r="B5" s="43"/>
      <c r="C5" s="43"/>
      <c r="D5" s="43"/>
      <c r="E5" s="43"/>
      <c r="F5" s="43"/>
      <c r="G5" s="43"/>
      <c r="H5" s="43"/>
      <c r="I5" s="43"/>
      <c r="J5" s="43"/>
      <c r="K5" s="92"/>
      <c r="L5" s="92"/>
      <c r="M5" s="92"/>
      <c r="N5" s="43"/>
      <c r="O5" s="31"/>
    </row>
    <row r="6" spans="1:18" ht="13.5" thickBot="1" x14ac:dyDescent="0.25">
      <c r="A6" s="32" t="s">
        <v>82</v>
      </c>
      <c r="B6" s="33" t="s">
        <v>83</v>
      </c>
      <c r="C6" s="33" t="s">
        <v>84</v>
      </c>
      <c r="D6" s="33" t="s">
        <v>85</v>
      </c>
      <c r="E6" s="33" t="s">
        <v>86</v>
      </c>
      <c r="F6" s="33" t="s">
        <v>87</v>
      </c>
      <c r="G6" s="33" t="s">
        <v>88</v>
      </c>
      <c r="H6" s="33" t="s">
        <v>89</v>
      </c>
      <c r="I6" s="33" t="s">
        <v>90</v>
      </c>
      <c r="J6" s="33" t="s">
        <v>91</v>
      </c>
      <c r="K6" s="33" t="s">
        <v>107</v>
      </c>
      <c r="L6" s="33" t="s">
        <v>155</v>
      </c>
      <c r="M6" s="33" t="s">
        <v>223</v>
      </c>
      <c r="N6" s="33" t="s">
        <v>225</v>
      </c>
      <c r="O6" s="33" t="s">
        <v>226</v>
      </c>
    </row>
    <row r="7" spans="1:18" ht="75" thickBot="1" x14ac:dyDescent="0.25">
      <c r="A7" s="34" t="s">
        <v>92</v>
      </c>
      <c r="B7" s="35" t="s">
        <v>227</v>
      </c>
      <c r="C7" s="35" t="s">
        <v>154</v>
      </c>
      <c r="D7" s="36" t="s">
        <v>93</v>
      </c>
      <c r="E7" s="36" t="s">
        <v>66</v>
      </c>
      <c r="F7" s="37" t="s">
        <v>153</v>
      </c>
      <c r="G7" s="37" t="s">
        <v>94</v>
      </c>
      <c r="H7" s="37" t="s">
        <v>79</v>
      </c>
      <c r="I7" s="37" t="s">
        <v>351</v>
      </c>
      <c r="J7" s="37" t="s">
        <v>349</v>
      </c>
      <c r="K7" s="35" t="s">
        <v>352</v>
      </c>
      <c r="L7" s="136" t="s">
        <v>224</v>
      </c>
      <c r="M7" s="136" t="s">
        <v>355</v>
      </c>
      <c r="N7" s="35" t="s">
        <v>356</v>
      </c>
      <c r="O7" s="35" t="s">
        <v>248</v>
      </c>
      <c r="Q7" s="93"/>
      <c r="R7"/>
    </row>
    <row r="8" spans="1:18" ht="13.5" thickBot="1" x14ac:dyDescent="0.25">
      <c r="A8" s="94" t="s">
        <v>272</v>
      </c>
      <c r="B8" s="124" t="s">
        <v>273</v>
      </c>
      <c r="C8" s="38" t="s">
        <v>334</v>
      </c>
      <c r="D8" s="38"/>
      <c r="E8" s="57"/>
      <c r="F8" s="57"/>
      <c r="G8" s="94" t="s">
        <v>95</v>
      </c>
      <c r="H8" s="58">
        <v>0</v>
      </c>
      <c r="I8" s="58"/>
      <c r="J8" s="58"/>
      <c r="K8" s="95">
        <v>0</v>
      </c>
      <c r="L8" s="58">
        <f>SUM(D8-I8-J8-K8)</f>
        <v>0</v>
      </c>
      <c r="M8" s="58">
        <v>17.899999999999999</v>
      </c>
      <c r="N8" s="58">
        <f>MIN(L8,M8)</f>
        <v>0</v>
      </c>
      <c r="O8" s="58">
        <f>SUM(N8)</f>
        <v>0</v>
      </c>
      <c r="Q8"/>
      <c r="R8"/>
    </row>
    <row r="9" spans="1:18" ht="13.5" thickBot="1" x14ac:dyDescent="0.25">
      <c r="A9" s="94" t="s">
        <v>295</v>
      </c>
      <c r="B9" s="124" t="s">
        <v>274</v>
      </c>
      <c r="C9" s="38" t="s">
        <v>333</v>
      </c>
      <c r="D9" s="38"/>
      <c r="E9" s="57"/>
      <c r="F9" s="57"/>
      <c r="G9" s="94" t="s">
        <v>95</v>
      </c>
      <c r="H9" s="58">
        <v>0</v>
      </c>
      <c r="I9" s="58"/>
      <c r="J9" s="58"/>
      <c r="K9" s="95">
        <v>0</v>
      </c>
      <c r="L9" s="58">
        <f>SUM(D9-I9-J9-K9)</f>
        <v>0</v>
      </c>
      <c r="M9" s="58">
        <v>10.63</v>
      </c>
      <c r="N9" s="58">
        <f>MIN(L9,M9)</f>
        <v>0</v>
      </c>
      <c r="O9" s="58">
        <f>SUM(N9)</f>
        <v>0</v>
      </c>
      <c r="Q9"/>
      <c r="R9"/>
    </row>
    <row r="10" spans="1:18" ht="13.5" thickBot="1" x14ac:dyDescent="0.25">
      <c r="A10" s="94" t="s">
        <v>276</v>
      </c>
      <c r="B10" s="124" t="s">
        <v>273</v>
      </c>
      <c r="C10" s="38" t="s">
        <v>334</v>
      </c>
      <c r="D10" s="38"/>
      <c r="E10" s="57"/>
      <c r="F10" s="57"/>
      <c r="G10" s="96" t="s">
        <v>72</v>
      </c>
      <c r="H10" s="59">
        <v>0</v>
      </c>
      <c r="I10" s="97">
        <v>0</v>
      </c>
      <c r="J10" s="58"/>
      <c r="K10" s="58"/>
      <c r="L10" s="58">
        <f>SUM(D10-H10-I10-J10-K10)</f>
        <v>0</v>
      </c>
      <c r="M10" s="58">
        <v>17.899999999999999</v>
      </c>
      <c r="N10" s="58">
        <f>MIN(L10,M10)</f>
        <v>0</v>
      </c>
      <c r="O10" s="58">
        <f>SUM(J10:K10,N10)</f>
        <v>0</v>
      </c>
      <c r="Q10"/>
      <c r="R10"/>
    </row>
    <row r="11" spans="1:18" ht="13.5" thickBot="1" x14ac:dyDescent="0.25">
      <c r="A11" s="94" t="s">
        <v>296</v>
      </c>
      <c r="B11" s="124" t="s">
        <v>274</v>
      </c>
      <c r="C11" s="38" t="s">
        <v>333</v>
      </c>
      <c r="D11" s="38"/>
      <c r="E11" s="57"/>
      <c r="F11" s="57"/>
      <c r="G11" s="96" t="s">
        <v>72</v>
      </c>
      <c r="H11" s="59">
        <v>0</v>
      </c>
      <c r="I11" s="97">
        <v>0</v>
      </c>
      <c r="J11" s="58"/>
      <c r="K11" s="58"/>
      <c r="L11" s="58">
        <f>SUM(D11-H11-I11-J11-K11)</f>
        <v>0</v>
      </c>
      <c r="M11" s="58">
        <v>10.63</v>
      </c>
      <c r="N11" s="58">
        <f>MIN(L11,M11)</f>
        <v>0</v>
      </c>
      <c r="O11" s="58">
        <f>SUM(J11:K11,N11)</f>
        <v>0</v>
      </c>
      <c r="Q11"/>
      <c r="R11"/>
    </row>
    <row r="12" spans="1:18" x14ac:dyDescent="0.2">
      <c r="G12" s="24"/>
      <c r="K12" s="24"/>
      <c r="L12" s="24"/>
      <c r="M12" s="24"/>
      <c r="Q12"/>
      <c r="R12"/>
    </row>
    <row r="13" spans="1:18" ht="13.5" thickBot="1" x14ac:dyDescent="0.25">
      <c r="G13" s="24"/>
      <c r="K13" s="24"/>
      <c r="L13" s="24"/>
      <c r="M13" s="24"/>
      <c r="Q13"/>
      <c r="R13"/>
    </row>
    <row r="14" spans="1:18" ht="13.5" thickBot="1" x14ac:dyDescent="0.25">
      <c r="A14" s="42" t="s">
        <v>96</v>
      </c>
      <c r="B14" s="43"/>
      <c r="C14" s="43"/>
      <c r="D14" s="43"/>
      <c r="E14" s="43"/>
      <c r="F14" s="43"/>
      <c r="G14" s="43"/>
      <c r="H14" s="43"/>
      <c r="I14" s="43"/>
      <c r="J14" s="43"/>
      <c r="K14" s="92"/>
      <c r="L14" s="92"/>
      <c r="M14" s="92"/>
      <c r="N14" s="43"/>
      <c r="O14" s="31"/>
    </row>
    <row r="15" spans="1:18" ht="13.5" thickBot="1" x14ac:dyDescent="0.25">
      <c r="A15" s="32" t="s">
        <v>82</v>
      </c>
      <c r="B15" s="33" t="s">
        <v>83</v>
      </c>
      <c r="C15" s="33" t="s">
        <v>84</v>
      </c>
      <c r="D15" s="33" t="s">
        <v>85</v>
      </c>
      <c r="E15" s="33" t="s">
        <v>86</v>
      </c>
      <c r="F15" s="33" t="s">
        <v>87</v>
      </c>
      <c r="G15" s="33" t="s">
        <v>88</v>
      </c>
      <c r="H15" s="33" t="s">
        <v>89</v>
      </c>
      <c r="I15" s="33" t="s">
        <v>90</v>
      </c>
      <c r="J15" s="33" t="s">
        <v>91</v>
      </c>
      <c r="K15" s="33" t="s">
        <v>107</v>
      </c>
      <c r="L15" s="33" t="s">
        <v>155</v>
      </c>
      <c r="M15" s="33" t="s">
        <v>223</v>
      </c>
      <c r="N15" s="33" t="s">
        <v>225</v>
      </c>
      <c r="O15" s="33" t="s">
        <v>226</v>
      </c>
    </row>
    <row r="16" spans="1:18" ht="75" thickBot="1" x14ac:dyDescent="0.25">
      <c r="A16" s="34" t="s">
        <v>92</v>
      </c>
      <c r="B16" s="35" t="s">
        <v>227</v>
      </c>
      <c r="C16" s="35" t="s">
        <v>154</v>
      </c>
      <c r="D16" s="37" t="s">
        <v>93</v>
      </c>
      <c r="E16" s="37" t="s">
        <v>66</v>
      </c>
      <c r="F16" s="37" t="s">
        <v>153</v>
      </c>
      <c r="G16" s="37" t="s">
        <v>94</v>
      </c>
      <c r="H16" s="37" t="s">
        <v>79</v>
      </c>
      <c r="I16" s="37" t="s">
        <v>222</v>
      </c>
      <c r="J16" s="37" t="s">
        <v>348</v>
      </c>
      <c r="K16" s="35" t="s">
        <v>221</v>
      </c>
      <c r="L16" s="136" t="s">
        <v>224</v>
      </c>
      <c r="M16" s="136" t="s">
        <v>355</v>
      </c>
      <c r="N16" s="35" t="s">
        <v>356</v>
      </c>
      <c r="O16" s="35" t="s">
        <v>248</v>
      </c>
    </row>
    <row r="17" spans="1:18" ht="13.5" thickBot="1" x14ac:dyDescent="0.25">
      <c r="A17" s="94" t="s">
        <v>291</v>
      </c>
      <c r="B17" s="124" t="s">
        <v>273</v>
      </c>
      <c r="C17" s="38" t="s">
        <v>334</v>
      </c>
      <c r="D17" s="38"/>
      <c r="E17" s="57"/>
      <c r="F17" s="57"/>
      <c r="G17" s="94" t="s">
        <v>95</v>
      </c>
      <c r="H17" s="58">
        <v>0</v>
      </c>
      <c r="I17" s="58"/>
      <c r="J17" s="58"/>
      <c r="K17" s="95">
        <v>0</v>
      </c>
      <c r="L17" s="58">
        <f>SUM(D17-H17-I17-J17-K17)</f>
        <v>0</v>
      </c>
      <c r="M17" s="58">
        <v>17.899999999999999</v>
      </c>
      <c r="N17" s="58">
        <f>MIN(L17,M17)</f>
        <v>0</v>
      </c>
      <c r="O17" s="58">
        <f>SUM(N17)</f>
        <v>0</v>
      </c>
    </row>
    <row r="18" spans="1:18" ht="13.5" thickBot="1" x14ac:dyDescent="0.25">
      <c r="A18" s="94" t="s">
        <v>298</v>
      </c>
      <c r="B18" s="124" t="s">
        <v>274</v>
      </c>
      <c r="C18" s="38" t="s">
        <v>333</v>
      </c>
      <c r="D18" s="38"/>
      <c r="E18" s="57"/>
      <c r="F18" s="57"/>
      <c r="G18" s="94" t="s">
        <v>95</v>
      </c>
      <c r="H18" s="58">
        <v>0</v>
      </c>
      <c r="I18" s="58"/>
      <c r="J18" s="58"/>
      <c r="K18" s="95">
        <v>0</v>
      </c>
      <c r="L18" s="58">
        <f>SUM(D18-H18-I18-J18-K18)</f>
        <v>0</v>
      </c>
      <c r="M18" s="58">
        <v>10.63</v>
      </c>
      <c r="N18" s="58">
        <f t="shared" ref="N18:N19" si="0">MIN(L18,M18)</f>
        <v>0</v>
      </c>
      <c r="O18" s="58">
        <f>SUM(N18)</f>
        <v>0</v>
      </c>
    </row>
    <row r="19" spans="1:18" ht="13.5" thickBot="1" x14ac:dyDescent="0.25">
      <c r="A19" s="94" t="s">
        <v>292</v>
      </c>
      <c r="B19" s="124" t="s">
        <v>273</v>
      </c>
      <c r="C19" s="38" t="s">
        <v>334</v>
      </c>
      <c r="D19" s="38"/>
      <c r="E19" s="57"/>
      <c r="F19" s="57"/>
      <c r="G19" s="96" t="s">
        <v>72</v>
      </c>
      <c r="H19" s="58">
        <v>0</v>
      </c>
      <c r="I19" s="97">
        <v>0</v>
      </c>
      <c r="J19" s="58"/>
      <c r="K19" s="58"/>
      <c r="L19" s="58">
        <f t="shared" ref="L19" si="1">SUM(D19-H19-I19-J19-K19)</f>
        <v>0</v>
      </c>
      <c r="M19" s="58">
        <v>17.899999999999999</v>
      </c>
      <c r="N19" s="58">
        <f t="shared" si="0"/>
        <v>0</v>
      </c>
      <c r="O19" s="58">
        <f>SUM(J19:K19,N19)</f>
        <v>0</v>
      </c>
    </row>
    <row r="20" spans="1:18" ht="13.5" thickBot="1" x14ac:dyDescent="0.25">
      <c r="A20" s="94" t="s">
        <v>299</v>
      </c>
      <c r="B20" s="124" t="s">
        <v>274</v>
      </c>
      <c r="C20" s="38" t="s">
        <v>333</v>
      </c>
      <c r="D20" s="38"/>
      <c r="E20" s="57"/>
      <c r="F20" s="57"/>
      <c r="G20" s="96" t="s">
        <v>72</v>
      </c>
      <c r="H20" s="59">
        <v>0</v>
      </c>
      <c r="I20" s="97">
        <v>0</v>
      </c>
      <c r="J20" s="58"/>
      <c r="K20" s="58"/>
      <c r="L20" s="58">
        <f>SUM(D20-H20-I20-J20-K20)</f>
        <v>0</v>
      </c>
      <c r="M20" s="58">
        <v>10.63</v>
      </c>
      <c r="N20" s="58">
        <f t="shared" ref="N20" si="2">MIN(L20,M20)</f>
        <v>0</v>
      </c>
      <c r="O20" s="58">
        <f>SUM(J20:K20,N20)</f>
        <v>0</v>
      </c>
      <c r="Q20"/>
      <c r="R20"/>
    </row>
    <row r="21" spans="1:18" x14ac:dyDescent="0.2">
      <c r="G21" s="24"/>
      <c r="K21" s="24"/>
      <c r="L21" s="24"/>
      <c r="M21" s="24"/>
    </row>
    <row r="22" spans="1:18" ht="13.5" thickBot="1" x14ac:dyDescent="0.25">
      <c r="G22" s="24"/>
      <c r="K22" s="24"/>
      <c r="L22" s="24"/>
      <c r="M22" s="24"/>
    </row>
    <row r="23" spans="1:18" ht="13.5" thickBot="1" x14ac:dyDescent="0.25">
      <c r="A23" s="42" t="s">
        <v>97</v>
      </c>
      <c r="B23" s="43"/>
      <c r="C23" s="43"/>
      <c r="D23" s="43"/>
      <c r="E23" s="43"/>
      <c r="F23" s="43"/>
      <c r="G23" s="43"/>
      <c r="H23" s="43"/>
      <c r="I23" s="43"/>
      <c r="J23" s="43"/>
      <c r="K23" s="92"/>
      <c r="L23" s="92"/>
      <c r="M23" s="92"/>
      <c r="N23" s="43"/>
      <c r="O23" s="31"/>
    </row>
    <row r="24" spans="1:18" ht="13.5" thickBot="1" x14ac:dyDescent="0.25">
      <c r="A24" s="32" t="s">
        <v>82</v>
      </c>
      <c r="B24" s="33" t="s">
        <v>83</v>
      </c>
      <c r="C24" s="33" t="s">
        <v>84</v>
      </c>
      <c r="D24" s="33" t="s">
        <v>85</v>
      </c>
      <c r="E24" s="33" t="s">
        <v>86</v>
      </c>
      <c r="F24" s="33" t="s">
        <v>87</v>
      </c>
      <c r="G24" s="33" t="s">
        <v>88</v>
      </c>
      <c r="H24" s="33" t="s">
        <v>89</v>
      </c>
      <c r="I24" s="33" t="s">
        <v>90</v>
      </c>
      <c r="J24" s="33" t="s">
        <v>91</v>
      </c>
      <c r="K24" s="33" t="s">
        <v>107</v>
      </c>
      <c r="L24" s="33" t="s">
        <v>155</v>
      </c>
      <c r="M24" s="33" t="s">
        <v>223</v>
      </c>
      <c r="N24" s="33" t="s">
        <v>225</v>
      </c>
      <c r="O24" s="33" t="s">
        <v>226</v>
      </c>
    </row>
    <row r="25" spans="1:18" ht="75" thickBot="1" x14ac:dyDescent="0.25">
      <c r="A25" s="34" t="s">
        <v>92</v>
      </c>
      <c r="B25" s="35" t="s">
        <v>227</v>
      </c>
      <c r="C25" s="35" t="s">
        <v>154</v>
      </c>
      <c r="D25" s="37" t="s">
        <v>93</v>
      </c>
      <c r="E25" s="37" t="s">
        <v>66</v>
      </c>
      <c r="F25" s="37" t="s">
        <v>153</v>
      </c>
      <c r="G25" s="37" t="s">
        <v>94</v>
      </c>
      <c r="H25" s="37" t="s">
        <v>79</v>
      </c>
      <c r="I25" s="37" t="s">
        <v>351</v>
      </c>
      <c r="J25" s="37" t="s">
        <v>349</v>
      </c>
      <c r="K25" s="35" t="s">
        <v>352</v>
      </c>
      <c r="L25" s="136" t="s">
        <v>224</v>
      </c>
      <c r="M25" s="136" t="s">
        <v>355</v>
      </c>
      <c r="N25" s="35" t="s">
        <v>356</v>
      </c>
      <c r="O25" s="35" t="s">
        <v>248</v>
      </c>
    </row>
    <row r="26" spans="1:18" ht="13.5" thickBot="1" x14ac:dyDescent="0.25">
      <c r="A26" s="94" t="s">
        <v>293</v>
      </c>
      <c r="B26" s="124" t="s">
        <v>273</v>
      </c>
      <c r="C26" s="38" t="s">
        <v>334</v>
      </c>
      <c r="D26" s="38"/>
      <c r="E26" s="57"/>
      <c r="F26" s="57"/>
      <c r="G26" s="96" t="s">
        <v>72</v>
      </c>
      <c r="H26" s="59"/>
      <c r="I26" s="97">
        <v>0</v>
      </c>
      <c r="J26" s="58"/>
      <c r="K26" s="58"/>
      <c r="L26" s="58">
        <f>SUM(D26-H26-I26-J26-K26)</f>
        <v>0</v>
      </c>
      <c r="M26" s="58">
        <v>17.899999999999999</v>
      </c>
      <c r="N26" s="58">
        <f t="shared" ref="N26" si="3">MIN(L26,M26)</f>
        <v>0</v>
      </c>
      <c r="O26" s="58">
        <f>SUM(J26:K26,N26)</f>
        <v>0</v>
      </c>
    </row>
    <row r="27" spans="1:18" ht="13.5" thickBot="1" x14ac:dyDescent="0.25">
      <c r="A27" s="94" t="s">
        <v>300</v>
      </c>
      <c r="B27" s="124" t="s">
        <v>274</v>
      </c>
      <c r="C27" s="38" t="s">
        <v>333</v>
      </c>
      <c r="D27" s="38"/>
      <c r="E27" s="57"/>
      <c r="F27" s="57"/>
      <c r="G27" s="96" t="s">
        <v>72</v>
      </c>
      <c r="H27" s="59"/>
      <c r="I27" s="97">
        <v>0</v>
      </c>
      <c r="J27" s="58"/>
      <c r="K27" s="58"/>
      <c r="L27" s="58">
        <f>SUM(D27-H27-I27-J27-K27)</f>
        <v>0</v>
      </c>
      <c r="M27" s="58">
        <v>10.63</v>
      </c>
      <c r="N27" s="58">
        <f t="shared" ref="N27" si="4">MIN(L27,M27)</f>
        <v>0</v>
      </c>
      <c r="O27" s="58">
        <f>SUM(J27:K27,N27)</f>
        <v>0</v>
      </c>
    </row>
    <row r="28" spans="1:18" x14ac:dyDescent="0.2">
      <c r="G28" s="24"/>
      <c r="K28" s="24"/>
      <c r="L28" s="24"/>
      <c r="M28" s="24"/>
    </row>
    <row r="29" spans="1:18" ht="13.5" thickBot="1" x14ac:dyDescent="0.25">
      <c r="G29" s="24"/>
      <c r="K29" s="24"/>
      <c r="L29" s="24"/>
      <c r="M29" s="24"/>
    </row>
    <row r="30" spans="1:18" ht="13.5" thickBot="1" x14ac:dyDescent="0.25">
      <c r="A30" s="42" t="s">
        <v>98</v>
      </c>
      <c r="B30" s="43"/>
      <c r="C30" s="43"/>
      <c r="D30" s="43"/>
      <c r="E30" s="43"/>
      <c r="F30" s="43"/>
      <c r="G30" s="43"/>
      <c r="H30" s="43"/>
      <c r="I30" s="43"/>
      <c r="J30" s="43"/>
      <c r="K30" s="92"/>
      <c r="L30" s="92"/>
      <c r="M30" s="92"/>
      <c r="N30" s="43"/>
      <c r="O30" s="31"/>
    </row>
    <row r="31" spans="1:18" ht="13.5" thickBot="1" x14ac:dyDescent="0.25">
      <c r="A31" s="32" t="s">
        <v>82</v>
      </c>
      <c r="B31" s="33" t="s">
        <v>83</v>
      </c>
      <c r="C31" s="33" t="s">
        <v>84</v>
      </c>
      <c r="D31" s="33" t="s">
        <v>85</v>
      </c>
      <c r="E31" s="33" t="s">
        <v>86</v>
      </c>
      <c r="F31" s="33" t="s">
        <v>87</v>
      </c>
      <c r="G31" s="33" t="s">
        <v>88</v>
      </c>
      <c r="H31" s="33" t="s">
        <v>89</v>
      </c>
      <c r="I31" s="33" t="s">
        <v>90</v>
      </c>
      <c r="J31" s="33" t="s">
        <v>91</v>
      </c>
      <c r="K31" s="33" t="s">
        <v>107</v>
      </c>
      <c r="L31" s="33" t="s">
        <v>155</v>
      </c>
      <c r="M31" s="33" t="s">
        <v>223</v>
      </c>
      <c r="N31" s="33" t="s">
        <v>225</v>
      </c>
      <c r="O31" s="33" t="s">
        <v>226</v>
      </c>
    </row>
    <row r="32" spans="1:18" ht="75" thickBot="1" x14ac:dyDescent="0.25">
      <c r="A32" s="34" t="s">
        <v>92</v>
      </c>
      <c r="B32" s="35" t="s">
        <v>227</v>
      </c>
      <c r="C32" s="35" t="s">
        <v>154</v>
      </c>
      <c r="D32" s="37" t="s">
        <v>93</v>
      </c>
      <c r="E32" s="37" t="s">
        <v>66</v>
      </c>
      <c r="F32" s="37" t="s">
        <v>153</v>
      </c>
      <c r="G32" s="37" t="s">
        <v>94</v>
      </c>
      <c r="H32" s="37" t="s">
        <v>79</v>
      </c>
      <c r="I32" s="37" t="s">
        <v>219</v>
      </c>
      <c r="J32" s="37" t="s">
        <v>348</v>
      </c>
      <c r="K32" s="35" t="s">
        <v>220</v>
      </c>
      <c r="L32" s="136" t="s">
        <v>224</v>
      </c>
      <c r="M32" s="136" t="s">
        <v>355</v>
      </c>
      <c r="N32" s="35" t="s">
        <v>356</v>
      </c>
      <c r="O32" s="35" t="s">
        <v>248</v>
      </c>
    </row>
    <row r="33" spans="1:19" ht="13.5" thickBot="1" x14ac:dyDescent="0.25">
      <c r="A33" s="124" t="s">
        <v>294</v>
      </c>
      <c r="B33" s="124" t="s">
        <v>273</v>
      </c>
      <c r="C33" s="38" t="s">
        <v>334</v>
      </c>
      <c r="D33" s="38"/>
      <c r="E33" s="57"/>
      <c r="F33" s="57"/>
      <c r="G33" s="96" t="s">
        <v>72</v>
      </c>
      <c r="H33" s="59"/>
      <c r="I33" s="97">
        <v>0</v>
      </c>
      <c r="J33" s="58"/>
      <c r="K33" s="58">
        <v>0</v>
      </c>
      <c r="L33" s="58">
        <f>SUM(D33-H33-I33-J33-K33)</f>
        <v>0</v>
      </c>
      <c r="M33" s="58">
        <v>17.899999999999999</v>
      </c>
      <c r="N33" s="58">
        <f t="shared" ref="N33" si="5">MIN(L33,M33)</f>
        <v>0</v>
      </c>
      <c r="O33" s="58">
        <f>SUM(K33,N33)</f>
        <v>0</v>
      </c>
    </row>
    <row r="34" spans="1:19" ht="13.5" thickBot="1" x14ac:dyDescent="0.25">
      <c r="A34" s="124" t="s">
        <v>301</v>
      </c>
      <c r="B34" s="124" t="s">
        <v>274</v>
      </c>
      <c r="C34" s="38" t="s">
        <v>333</v>
      </c>
      <c r="D34" s="38"/>
      <c r="E34" s="57"/>
      <c r="F34" s="57"/>
      <c r="G34" s="96" t="s">
        <v>72</v>
      </c>
      <c r="H34" s="59"/>
      <c r="I34" s="97">
        <v>0</v>
      </c>
      <c r="J34" s="58"/>
      <c r="K34" s="58">
        <v>0</v>
      </c>
      <c r="L34" s="58">
        <f>SUM(D34-H34-I34-J34-K34)</f>
        <v>0</v>
      </c>
      <c r="M34" s="58">
        <v>10.63</v>
      </c>
      <c r="N34" s="58">
        <f t="shared" ref="N34" si="6">MIN(L34,M34)</f>
        <v>0</v>
      </c>
      <c r="O34" s="58">
        <f>SUM(K34,N34)</f>
        <v>0</v>
      </c>
    </row>
    <row r="35" spans="1:19" x14ac:dyDescent="0.2">
      <c r="A35" s="115"/>
      <c r="B35" s="116"/>
      <c r="C35" s="116"/>
      <c r="D35" s="117"/>
      <c r="E35" s="118"/>
      <c r="F35" s="118"/>
      <c r="G35" s="119"/>
      <c r="H35" s="120"/>
      <c r="I35" s="120"/>
      <c r="J35" s="120"/>
      <c r="K35" s="120"/>
      <c r="L35" s="120"/>
      <c r="M35" s="120"/>
      <c r="N35" s="120"/>
      <c r="O35" s="120"/>
    </row>
    <row r="36" spans="1:19" x14ac:dyDescent="0.2">
      <c r="A36" s="115"/>
      <c r="B36" s="116"/>
      <c r="C36" s="116"/>
      <c r="D36" s="117"/>
      <c r="E36" s="118"/>
      <c r="F36" s="118"/>
      <c r="G36" s="119"/>
      <c r="H36" s="120"/>
      <c r="I36" s="120"/>
      <c r="J36" s="120"/>
      <c r="K36" s="120"/>
      <c r="L36" s="120"/>
      <c r="M36" s="120"/>
      <c r="N36" s="120"/>
      <c r="O36" s="120"/>
    </row>
    <row r="37" spans="1:19" x14ac:dyDescent="0.2">
      <c r="G37" s="24"/>
      <c r="K37" s="24"/>
      <c r="L37" s="24"/>
      <c r="M37" s="24"/>
    </row>
    <row r="38" spans="1:19" ht="15" x14ac:dyDescent="0.2">
      <c r="A38" s="82" t="s">
        <v>99</v>
      </c>
      <c r="G38" s="24"/>
      <c r="K38" s="24"/>
      <c r="L38" s="24"/>
      <c r="M38" s="24"/>
    </row>
    <row r="39" spans="1:19" ht="33" customHeight="1" x14ac:dyDescent="0.2">
      <c r="A39" s="282" t="s">
        <v>350</v>
      </c>
      <c r="B39" s="282"/>
      <c r="C39" s="282"/>
      <c r="D39" s="282"/>
      <c r="E39" s="282"/>
      <c r="F39" s="282"/>
      <c r="G39" s="282"/>
      <c r="H39" s="282"/>
      <c r="I39" s="282"/>
      <c r="J39" s="282"/>
      <c r="K39" s="282"/>
      <c r="L39" s="282"/>
      <c r="M39" s="282"/>
      <c r="N39" s="282"/>
      <c r="O39" s="282"/>
      <c r="P39" s="125"/>
      <c r="Q39" s="125"/>
      <c r="R39" s="125"/>
      <c r="S39" s="125"/>
    </row>
    <row r="40" spans="1:19" ht="33" customHeight="1" x14ac:dyDescent="0.2">
      <c r="A40" s="278" t="s">
        <v>353</v>
      </c>
      <c r="B40" s="278"/>
      <c r="C40" s="278"/>
      <c r="D40" s="278"/>
      <c r="E40" s="278"/>
      <c r="F40" s="278"/>
      <c r="G40" s="278"/>
      <c r="H40" s="278"/>
      <c r="I40" s="278"/>
      <c r="J40" s="278"/>
      <c r="K40" s="278"/>
      <c r="L40" s="278"/>
      <c r="M40" s="278"/>
      <c r="N40" s="278"/>
      <c r="O40" s="278"/>
      <c r="P40" s="125"/>
      <c r="Q40" s="125"/>
      <c r="R40" s="125"/>
      <c r="S40" s="125"/>
    </row>
    <row r="41" spans="1:19" ht="33" customHeight="1" x14ac:dyDescent="0.2">
      <c r="A41" s="279" t="s">
        <v>354</v>
      </c>
      <c r="B41" s="279"/>
      <c r="C41" s="279"/>
      <c r="D41" s="279"/>
      <c r="E41" s="279"/>
      <c r="F41" s="279"/>
      <c r="G41" s="279"/>
      <c r="H41" s="279"/>
      <c r="I41" s="279"/>
      <c r="J41" s="279"/>
      <c r="K41" s="279"/>
      <c r="L41" s="279"/>
      <c r="M41" s="279"/>
      <c r="N41" s="279"/>
      <c r="O41" s="279"/>
      <c r="P41" s="125"/>
      <c r="Q41" s="125"/>
      <c r="R41" s="125"/>
      <c r="S41" s="125"/>
    </row>
    <row r="42" spans="1:19" x14ac:dyDescent="0.2">
      <c r="A42" s="98"/>
      <c r="G42" s="24"/>
      <c r="K42" s="24"/>
      <c r="L42" s="24"/>
      <c r="M42" s="24"/>
    </row>
    <row r="43" spans="1:19" x14ac:dyDescent="0.2">
      <c r="G43" s="24"/>
      <c r="K43" s="24"/>
      <c r="L43" s="24"/>
      <c r="M43" s="24"/>
    </row>
    <row r="44" spans="1:19" x14ac:dyDescent="0.2">
      <c r="G44" s="24"/>
      <c r="K44" s="24"/>
      <c r="L44" s="24"/>
      <c r="M44" s="24"/>
    </row>
    <row r="45" spans="1:19" x14ac:dyDescent="0.2">
      <c r="G45" s="24"/>
      <c r="K45" s="24"/>
      <c r="L45" s="24"/>
      <c r="M45" s="24"/>
    </row>
    <row r="46" spans="1:19" x14ac:dyDescent="0.2">
      <c r="G46" s="24"/>
      <c r="K46" s="24"/>
      <c r="L46" s="24"/>
      <c r="M46" s="24"/>
    </row>
    <row r="47" spans="1:19" x14ac:dyDescent="0.2">
      <c r="G47" s="24"/>
      <c r="K47" s="24"/>
      <c r="L47" s="24"/>
      <c r="M47" s="24"/>
    </row>
    <row r="48" spans="1:19" x14ac:dyDescent="0.2">
      <c r="G48" s="24"/>
      <c r="K48" s="24"/>
      <c r="L48" s="24"/>
      <c r="M48" s="24"/>
    </row>
    <row r="49" spans="7:13" x14ac:dyDescent="0.2">
      <c r="G49" s="24"/>
      <c r="K49" s="24"/>
      <c r="L49" s="24"/>
      <c r="M49" s="24"/>
    </row>
    <row r="50" spans="7:13" x14ac:dyDescent="0.2">
      <c r="G50" s="24"/>
      <c r="K50" s="24"/>
      <c r="L50" s="24"/>
      <c r="M50" s="24"/>
    </row>
    <row r="51" spans="7:13" x14ac:dyDescent="0.2">
      <c r="G51" s="24"/>
      <c r="K51" s="24"/>
      <c r="L51" s="24"/>
      <c r="M51" s="24"/>
    </row>
    <row r="52" spans="7:13" x14ac:dyDescent="0.2">
      <c r="G52" s="24"/>
      <c r="K52" s="24"/>
      <c r="L52" s="24"/>
      <c r="M52" s="24"/>
    </row>
    <row r="53" spans="7:13" x14ac:dyDescent="0.2">
      <c r="G53" s="24"/>
      <c r="K53" s="24"/>
      <c r="L53" s="24"/>
      <c r="M53" s="24"/>
    </row>
    <row r="54" spans="7:13" x14ac:dyDescent="0.2">
      <c r="G54" s="24"/>
      <c r="K54" s="24"/>
      <c r="L54" s="24"/>
      <c r="M54" s="24"/>
    </row>
  </sheetData>
  <mergeCells count="3">
    <mergeCell ref="A39:O39"/>
    <mergeCell ref="A41:O41"/>
    <mergeCell ref="A40:O40"/>
  </mergeCells>
  <dataValidations xWindow="73" yWindow="703" count="37">
    <dataValidation type="list" showDropDown="1" showInputMessage="1" showErrorMessage="1" errorTitle="ACP" error="Claim Form Line # 1j corresponds to ACP" sqref="C9" xr:uid="{2C391D09-6EDD-414F-A618-E14E06978CDE}">
      <formula1>"ACP Pilot (Partial)"</formula1>
    </dataValidation>
    <dataValidation type="list" showDropDown="1" showInputMessage="1" showErrorMessage="1" errorTitle="EBB" error="Claim Form Line # 1i corresponds to ACP" sqref="C8" xr:uid="{9A9BC8B2-0244-4727-9EDA-FD2688645F2D}">
      <formula1>"ACP Pilot (Full)"</formula1>
    </dataValidation>
    <dataValidation type="list" showDropDown="1" showInputMessage="1" showErrorMessage="1" prompt="Do not change the Line Numbers" sqref="A8" xr:uid="{AF062966-95B2-46A4-987E-851680E17067}">
      <formula1>"1i"</formula1>
    </dataValidation>
    <dataValidation type="decimal" operator="lessThanOrEqual" allowBlank="1" showInputMessage="1" showErrorMessage="1" error="The Maximum Broadband Benefit is up to $30_x000a_" sqref="J26:J27 J8:J11" xr:uid="{AE76BD0D-2129-414E-8CFF-B64186A4853C}">
      <formula1>30</formula1>
    </dataValidation>
    <dataValidation type="decimal" allowBlank="1" showInputMessage="1" showErrorMessage="1" errorTitle="Funding Type C - State Makeup" error="Funding Type C receives a maximum of $9.25 if the service meets federal broadband standards. " sqref="K10:K11" xr:uid="{48545B43-CF2C-4A2D-B8A9-031132AD8065}">
      <formula1>-9.25</formula1>
      <formula2>9.25</formula2>
    </dataValidation>
    <dataValidation type="list" showDropDown="1" showInputMessage="1" showErrorMessage="1" prompt="Do not change the Line Numbers" sqref="A20" xr:uid="{33A9A98D-D1A5-4742-9924-3C56119665FD}">
      <formula1>"2.1j"</formula1>
    </dataValidation>
    <dataValidation type="decimal" allowBlank="1" showInputMessage="1" showErrorMessage="1" errorTitle="Federal Subsidy" error="The maximum federal subsidy for meeting broadband standards is $34.25." sqref="I17:I18" xr:uid="{42150A0C-EF7C-45AC-BE41-5DFD12CBE35B}">
      <formula1>0</formula1>
      <formula2>34.25</formula2>
    </dataValidation>
    <dataValidation type="decimal" allowBlank="1" showInputMessage="1" showErrorMessage="1" errorTitle="Federal Subsidy" error="The maximum federal subsidy for meeting broadband standards is $9.25." sqref="I8:I9" xr:uid="{0EE1C9FE-D20C-4719-9A9E-20BC5A89745D}">
      <formula1>0</formula1>
      <formula2>9.25</formula2>
    </dataValidation>
    <dataValidation type="list" showDropDown="1" showInputMessage="1" showErrorMessage="1" prompt="Do not change the Line Numbers" sqref="A17" xr:uid="{571A2680-C1D3-4788-B684-687A029D01F3}">
      <formula1>"1.1i"</formula1>
    </dataValidation>
    <dataValidation type="list" showDropDown="1" showInputMessage="1" showErrorMessage="1" prompt="Do not change the Line Numbers" sqref="A9" xr:uid="{E6878DE5-FE6E-402D-81BC-0D81705A69FA}">
      <formula1>"1j"</formula1>
    </dataValidation>
    <dataValidation type="decimal" operator="equal" allowBlank="1" showInputMessage="1" showErrorMessage="1" errorTitle="State Makeup for Federal Support" error="Funding Type F does not receive State Makeup subsidies." sqref="K17:K18 K8:K9" xr:uid="{F2193A9A-B635-465C-B1A5-6FC3249F7B6B}">
      <formula1>0</formula1>
    </dataValidation>
    <dataValidation type="decimal" operator="equal" allowBlank="1" showInputMessage="1" showErrorMessage="1" errorTitle="Funding Type C" error="Funding Type C does not receive federal support." sqref="I10:I11 I33:I34 I19:I20 I26:I27" xr:uid="{383EE0AC-22E0-4296-85A3-90B27636474A}">
      <formula1>0</formula1>
    </dataValidation>
    <dataValidation type="decimal" allowBlank="1" showInputMessage="1" showErrorMessage="1" errorTitle="Funding Type C - State Makeup" error="Funding Type C receives a maximum of $9.25 if the service meets federal broadband standards. " sqref="K26:K27" xr:uid="{12EAA005-B68D-43AB-A1A9-E65456D3B89B}">
      <formula1>0</formula1>
      <formula2>9.25</formula2>
    </dataValidation>
    <dataValidation type="decimal" allowBlank="1" showInputMessage="1" showErrorMessage="1" errorTitle="Funding Type C - State Makeup" error="Funding Type C receives a maximum of $34.25 if the service meets federal broadband standards. " sqref="K33:K34 K19:K20" xr:uid="{D98031BD-FEE1-47B9-8B8A-4A6C4DBFD0E7}">
      <formula1>0</formula1>
      <formula2>34.25</formula2>
    </dataValidation>
    <dataValidation type="list" allowBlank="1" showInputMessage="1" showErrorMessage="1" sqref="F33:F34" xr:uid="{55FC0C44-5026-4499-94DD-F0C52EC01B67}">
      <formula1>"Voice, Bundled Voice, Bundled Broadband, Bundled Voice and Broadband"</formula1>
    </dataValidation>
    <dataValidation type="list" allowBlank="1" showInputMessage="1" showErrorMessage="1" error="Please choose from the drop down list." sqref="F26:F27 F17:F20 F8:F11" xr:uid="{19E9D5DE-3A10-4B86-A854-4F0E2AE8A099}">
      <formula1>"Voice, Bundled Voice, Bundled Broadband, Bundled Voice and Broadband"</formula1>
    </dataValidation>
    <dataValidation type="list" showDropDown="1" showInputMessage="1" showErrorMessage="1" prompt="Do not change the Line Numbers" sqref="A34" xr:uid="{53A36B51-1AE5-458F-B402-E80CD06B7B65}">
      <formula1>"2.3j"</formula1>
    </dataValidation>
    <dataValidation type="list" showDropDown="1" showInputMessage="1" showErrorMessage="1" error="Do not change Funding Type" sqref="G17:G18 G8:G9" xr:uid="{8633F20F-1CBA-4B3E-940C-AD6E4B30009D}">
      <formula1>"F"</formula1>
    </dataValidation>
    <dataValidation type="list" showDropDown="1" showInputMessage="1" showErrorMessage="1" error="Do not change Funding Type" sqref="G10:G11 G33:G34 G19:G20 G26:G27" xr:uid="{848D621C-4B51-457C-8861-B05180493FC3}">
      <formula1>"C"</formula1>
    </dataValidation>
    <dataValidation type="list" showDropDown="1" showInputMessage="1" showErrorMessage="1" prompt="Do not change the Line Numbers" sqref="A26" xr:uid="{DCE2B937-A842-454A-A06E-BDAC4B706A9B}">
      <formula1>"2.2i"</formula1>
    </dataValidation>
    <dataValidation type="decimal" operator="lessThanOrEqual" allowBlank="1" showInputMessage="1" showErrorMessage="1" error="The Maximum Broadband Benefit is up to $75_x000a__x000a_" sqref="J17:J20 J33:J34" xr:uid="{DCA45AEC-2593-4D7D-8884-C2EA7C79F308}">
      <formula1>75</formula1>
    </dataValidation>
    <dataValidation type="list" showDropDown="1" showInputMessage="1" showErrorMessage="1" errorTitle="ACP" error="Claim Form Line # 2j corresponds to ACP" sqref="C11" xr:uid="{495F6D1F-A901-4404-947D-900A62307AFB}">
      <formula1>"ACP Pilot (Partial)"</formula1>
    </dataValidation>
    <dataValidation type="list" showDropDown="1" showInputMessage="1" showErrorMessage="1" prompt="Do not change the Line Numbers" sqref="A10" xr:uid="{5199F1ED-0D3E-497F-834E-92E8882DAD74}">
      <formula1>"2i"</formula1>
    </dataValidation>
    <dataValidation type="list" showDropDown="1" showInputMessage="1" showErrorMessage="1" prompt="Do not change the Line Numbers" sqref="A11" xr:uid="{ECF36D01-FC7B-4AA5-BB1E-03DA32A70AED}">
      <formula1>"2j"</formula1>
    </dataValidation>
    <dataValidation type="list" showDropDown="1" showInputMessage="1" showErrorMessage="1" errorTitle="ACP" error="Claim Form Line # 1.1i corresponds to ACP" sqref="C17" xr:uid="{788C969F-8A64-44E0-8B00-FBDF96226FE5}">
      <formula1>"ACP Pilot (Full)"</formula1>
    </dataValidation>
    <dataValidation type="list" showDropDown="1" showInputMessage="1" showErrorMessage="1" prompt="Do not change the Line Numbers" sqref="A18" xr:uid="{C9887C30-5CEE-4F73-A851-BBFDE2E49FC6}">
      <formula1>"1.1j"</formula1>
    </dataValidation>
    <dataValidation type="list" showDropDown="1" showInputMessage="1" showErrorMessage="1" errorTitle="ACP" error="Claim Form Line # 1.1j corresponds to ACP" sqref="C18" xr:uid="{87F68768-86D8-44AA-9A46-F7ECAFA8C515}">
      <formula1>"ACP Pilot (Partial)"</formula1>
    </dataValidation>
    <dataValidation type="list" showDropDown="1" showInputMessage="1" showErrorMessage="1" prompt="Do not change the Line Numbers" sqref="A19" xr:uid="{6D80FBA9-C137-4B32-B612-BBFF31EB9FCC}">
      <formula1>"2.1i"</formula1>
    </dataValidation>
    <dataValidation type="list" showDropDown="1" showInputMessage="1" showErrorMessage="1" errorTitle="ACP" error="Claim Form Line # 2.1i corresponds to ACP" sqref="C19" xr:uid="{4782DDFD-CB3A-42BC-84AF-73C3F2C3F5AF}">
      <formula1>"ACP Pilot (Full)"</formula1>
    </dataValidation>
    <dataValidation type="list" showDropDown="1" showInputMessage="1" showErrorMessage="1" errorTitle="ACP" error="Claim Form Line # 2.1j corresponds to ACP" sqref="C20" xr:uid="{3BEF16B1-4820-49DF-A7CB-9D967FA4E2EF}">
      <formula1>"ACP Pilot (Partial)"</formula1>
    </dataValidation>
    <dataValidation type="list" showDropDown="1" showInputMessage="1" showErrorMessage="1" prompt="Do not change the Line Numbers" sqref="A27" xr:uid="{44FC9756-B6C0-4628-8761-235BAB190402}">
      <formula1>"2.2j"</formula1>
    </dataValidation>
    <dataValidation type="list" showDropDown="1" showInputMessage="1" showErrorMessage="1" prompt="Do not change the Line Numbers" sqref="A33" xr:uid="{9A64AA16-1042-42E0-BAA2-B36CEF6F5158}">
      <formula1>"2.3i"</formula1>
    </dataValidation>
    <dataValidation type="list" showDropDown="1" showInputMessage="1" showErrorMessage="1" errorTitle="ACP" error="Claim Form Line # 2.3i corresponds to ACP" sqref="C33" xr:uid="{84B5F9C0-313F-41EB-9288-8F7F39609092}">
      <formula1>"ACP Pilot (Full)"</formula1>
    </dataValidation>
    <dataValidation type="list" showDropDown="1" showInputMessage="1" showErrorMessage="1" errorTitle="ACP" error="Claim Form Line # 2.3j corresponds to ACP" sqref="C34" xr:uid="{D51D4466-4187-47C7-80C5-524102848BEB}">
      <formula1>"ACP Pilot (Partial)"</formula1>
    </dataValidation>
    <dataValidation type="list" showDropDown="1" showInputMessage="1" showErrorMessage="1" errorTitle="ACP" error="Claim Form Line # 2.2i corresponds to ACP" sqref="C26" xr:uid="{D7E4E007-853D-4B15-9E66-6E9E3EE171EA}">
      <formula1>"ACP Pilot (Full)"</formula1>
    </dataValidation>
    <dataValidation type="list" showDropDown="1" showInputMessage="1" showErrorMessage="1" errorTitle="ACP" error="Claim Form Line # 2.2j corresponds to ACP" sqref="C27" xr:uid="{D64E0444-9DB0-4B12-8F0A-2A34AB7C337C}">
      <formula1>"ACP Pilot (Partial)"</formula1>
    </dataValidation>
    <dataValidation type="list" showDropDown="1" showInputMessage="1" showErrorMessage="1" errorTitle="ACP" error="Claim Form Line # 2i corresponds to ACP" sqref="C10" xr:uid="{2B574150-EE0A-49FD-8547-94030937D88E}">
      <formula1>"ACP Pilot (Full)"</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7"/>
  <sheetViews>
    <sheetView workbookViewId="0">
      <selection activeCell="A2" sqref="A2"/>
    </sheetView>
  </sheetViews>
  <sheetFormatPr defaultColWidth="9.140625" defaultRowHeight="12.75" x14ac:dyDescent="0.2"/>
  <cols>
    <col min="1" max="1" width="9.85546875" style="182" customWidth="1"/>
    <col min="2" max="2" width="17.5703125" style="182" bestFit="1" customWidth="1"/>
    <col min="3" max="3" width="22.140625" style="182" customWidth="1"/>
    <col min="4" max="4" width="22.140625" style="183" customWidth="1"/>
    <col min="5" max="5" width="22.140625" style="183" bestFit="1" customWidth="1"/>
    <col min="6" max="7" width="21" style="183" customWidth="1"/>
    <col min="8" max="8" width="16.5703125" style="184" customWidth="1"/>
    <col min="9" max="9" width="18" style="185" customWidth="1"/>
    <col min="10" max="10" width="21.7109375" style="186" customWidth="1"/>
    <col min="11" max="16384" width="9.140625" style="183"/>
  </cols>
  <sheetData>
    <row r="1" spans="1:10" x14ac:dyDescent="0.2">
      <c r="A1" s="181" t="str">
        <f>'Data Fields'!A1</f>
        <v>California LifeLine Report and Claim Form For Wireless - ACP Pilot</v>
      </c>
    </row>
    <row r="2" spans="1:10" x14ac:dyDescent="0.2">
      <c r="A2" s="164" t="str">
        <f>'Claim Form Summary'!A5</f>
        <v>CPCN  _________</v>
      </c>
      <c r="B2" s="164" t="str">
        <f>'Claim Form Summary'!A2</f>
        <v>For Period of ______________</v>
      </c>
    </row>
    <row r="3" spans="1:10" ht="27.75" customHeight="1" x14ac:dyDescent="0.25">
      <c r="A3" s="187" t="s">
        <v>320</v>
      </c>
      <c r="D3" s="182"/>
      <c r="H3" s="188"/>
      <c r="I3" s="189"/>
    </row>
    <row r="4" spans="1:10" x14ac:dyDescent="0.2">
      <c r="A4" s="190"/>
      <c r="D4" s="182"/>
      <c r="H4" s="188"/>
      <c r="I4" s="189"/>
    </row>
    <row r="5" spans="1:10" ht="13.5" thickBot="1" x14ac:dyDescent="0.25"/>
    <row r="6" spans="1:10" s="193" customFormat="1" ht="39" thickBot="1" x14ac:dyDescent="0.25">
      <c r="A6" s="191" t="s">
        <v>92</v>
      </c>
      <c r="B6" s="191" t="s">
        <v>100</v>
      </c>
      <c r="C6" s="191" t="s">
        <v>154</v>
      </c>
      <c r="D6" s="191" t="s">
        <v>153</v>
      </c>
      <c r="E6" s="191" t="s">
        <v>66</v>
      </c>
      <c r="F6" s="191" t="s">
        <v>68</v>
      </c>
      <c r="G6" s="191" t="s">
        <v>101</v>
      </c>
      <c r="H6" s="192" t="s">
        <v>102</v>
      </c>
      <c r="I6" s="191" t="s">
        <v>103</v>
      </c>
      <c r="J6" s="192" t="s">
        <v>104</v>
      </c>
    </row>
    <row r="7" spans="1:10" s="193" customFormat="1" ht="13.5" thickBot="1" x14ac:dyDescent="0.25">
      <c r="A7" s="283" t="s">
        <v>168</v>
      </c>
      <c r="B7" s="284"/>
      <c r="C7" s="284"/>
      <c r="D7" s="284"/>
      <c r="E7" s="284"/>
      <c r="F7" s="284"/>
      <c r="G7" s="284"/>
      <c r="H7" s="284"/>
      <c r="I7" s="284"/>
      <c r="J7" s="285"/>
    </row>
    <row r="8" spans="1:10" ht="13.5" thickBot="1" x14ac:dyDescent="0.25">
      <c r="A8" s="202" t="s">
        <v>272</v>
      </c>
      <c r="B8" s="194" t="s">
        <v>273</v>
      </c>
      <c r="C8" s="195" t="s">
        <v>297</v>
      </c>
      <c r="D8" s="195"/>
      <c r="E8" s="196"/>
      <c r="F8" s="197" t="s">
        <v>95</v>
      </c>
      <c r="G8" s="198" t="s">
        <v>105</v>
      </c>
      <c r="H8" s="199">
        <f>VLOOKUP(A8,'ACP Pilot'!$A$8:$O$35,15, FALSE)</f>
        <v>0</v>
      </c>
      <c r="I8" s="200"/>
      <c r="J8" s="201">
        <f>H8*I8</f>
        <v>0</v>
      </c>
    </row>
    <row r="9" spans="1:10" ht="13.5" thickTop="1" x14ac:dyDescent="0.2">
      <c r="A9" s="295" t="s">
        <v>187</v>
      </c>
      <c r="B9" s="296"/>
      <c r="C9" s="296"/>
      <c r="D9" s="296"/>
      <c r="E9" s="296"/>
      <c r="F9" s="296"/>
      <c r="G9" s="296"/>
      <c r="H9" s="296"/>
      <c r="I9" s="297"/>
      <c r="J9" s="263">
        <f>ROUND(J8,2)</f>
        <v>0</v>
      </c>
    </row>
    <row r="10" spans="1:10" ht="13.5" thickBot="1" x14ac:dyDescent="0.25">
      <c r="A10" s="205"/>
      <c r="B10" s="206"/>
      <c r="C10" s="206"/>
      <c r="D10" s="207"/>
      <c r="E10" s="207"/>
      <c r="F10" s="207"/>
      <c r="G10" s="207"/>
      <c r="H10" s="207"/>
      <c r="I10" s="203"/>
      <c r="J10" s="204"/>
    </row>
    <row r="11" spans="1:10" ht="13.5" thickBot="1" x14ac:dyDescent="0.25">
      <c r="A11" s="202" t="s">
        <v>295</v>
      </c>
      <c r="B11" s="194" t="s">
        <v>274</v>
      </c>
      <c r="C11" s="195" t="s">
        <v>297</v>
      </c>
      <c r="D11" s="195"/>
      <c r="E11" s="196"/>
      <c r="F11" s="197" t="s">
        <v>95</v>
      </c>
      <c r="G11" s="198" t="s">
        <v>105</v>
      </c>
      <c r="H11" s="199">
        <f>VLOOKUP(A11,'ACP Pilot'!$A$8:$O$35,15, FALSE)</f>
        <v>0</v>
      </c>
      <c r="I11" s="200"/>
      <c r="J11" s="201">
        <f>H11*I11</f>
        <v>0</v>
      </c>
    </row>
    <row r="12" spans="1:10" ht="13.5" thickTop="1" x14ac:dyDescent="0.2">
      <c r="A12" s="295" t="s">
        <v>187</v>
      </c>
      <c r="B12" s="296"/>
      <c r="C12" s="296"/>
      <c r="D12" s="296"/>
      <c r="E12" s="296"/>
      <c r="F12" s="296"/>
      <c r="G12" s="296"/>
      <c r="H12" s="296"/>
      <c r="I12" s="297"/>
      <c r="J12" s="263">
        <f>ROUND(J11,2)</f>
        <v>0</v>
      </c>
    </row>
    <row r="13" spans="1:10" x14ac:dyDescent="0.2">
      <c r="A13" s="208"/>
      <c r="B13" s="209"/>
      <c r="C13" s="209"/>
      <c r="D13" s="210"/>
      <c r="E13" s="210"/>
      <c r="F13" s="210"/>
      <c r="G13" s="210"/>
      <c r="H13" s="210"/>
      <c r="I13" s="211"/>
      <c r="J13" s="212"/>
    </row>
    <row r="14" spans="1:10" ht="13.5" thickBot="1" x14ac:dyDescent="0.25">
      <c r="A14" s="286" t="s">
        <v>73</v>
      </c>
      <c r="B14" s="287"/>
      <c r="C14" s="287"/>
      <c r="D14" s="287"/>
      <c r="E14" s="287"/>
      <c r="F14" s="287"/>
      <c r="G14" s="287"/>
      <c r="H14" s="287"/>
      <c r="I14" s="288"/>
      <c r="J14" s="242">
        <f>ROUND(SUM(J9,J12),2)</f>
        <v>0</v>
      </c>
    </row>
    <row r="15" spans="1:10" x14ac:dyDescent="0.2">
      <c r="A15" s="209"/>
      <c r="B15" s="209"/>
      <c r="C15" s="209"/>
      <c r="D15" s="210"/>
      <c r="E15" s="210"/>
      <c r="F15" s="210"/>
      <c r="G15" s="210"/>
      <c r="H15" s="210"/>
      <c r="I15" s="210"/>
      <c r="J15" s="180"/>
    </row>
    <row r="16" spans="1:10" ht="13.5" thickBot="1" x14ac:dyDescent="0.25">
      <c r="A16" s="209"/>
      <c r="B16" s="209"/>
      <c r="C16" s="209"/>
      <c r="D16" s="210"/>
      <c r="E16" s="210"/>
      <c r="F16" s="210"/>
      <c r="G16" s="210"/>
      <c r="H16" s="210"/>
      <c r="I16" s="210"/>
      <c r="J16" s="180"/>
    </row>
    <row r="17" spans="1:10" ht="13.5" thickBot="1" x14ac:dyDescent="0.25">
      <c r="A17" s="289" t="s">
        <v>169</v>
      </c>
      <c r="B17" s="290"/>
      <c r="C17" s="290"/>
      <c r="D17" s="290"/>
      <c r="E17" s="290"/>
      <c r="F17" s="290"/>
      <c r="G17" s="290"/>
      <c r="H17" s="290"/>
      <c r="I17" s="290"/>
      <c r="J17" s="291"/>
    </row>
    <row r="18" spans="1:10" ht="13.5" thickBot="1" x14ac:dyDescent="0.25">
      <c r="A18" s="202" t="s">
        <v>291</v>
      </c>
      <c r="B18" s="194" t="s">
        <v>273</v>
      </c>
      <c r="C18" s="195" t="s">
        <v>297</v>
      </c>
      <c r="D18" s="195"/>
      <c r="E18" s="196"/>
      <c r="F18" s="197" t="s">
        <v>95</v>
      </c>
      <c r="G18" s="213" t="s">
        <v>106</v>
      </c>
      <c r="H18" s="199">
        <f>VLOOKUP(A18,'ACP Pilot'!$A$8:$O$35,15, FALSE)</f>
        <v>0</v>
      </c>
      <c r="I18" s="200"/>
      <c r="J18" s="216">
        <f>H18*I18</f>
        <v>0</v>
      </c>
    </row>
    <row r="19" spans="1:10" ht="13.5" thickTop="1" x14ac:dyDescent="0.2">
      <c r="A19" s="295" t="s">
        <v>187</v>
      </c>
      <c r="B19" s="296"/>
      <c r="C19" s="296"/>
      <c r="D19" s="296"/>
      <c r="E19" s="296"/>
      <c r="F19" s="296"/>
      <c r="G19" s="296"/>
      <c r="H19" s="296"/>
      <c r="I19" s="297"/>
      <c r="J19" s="263">
        <f>ROUND(J18,2)</f>
        <v>0</v>
      </c>
    </row>
    <row r="20" spans="1:10" ht="13.5" thickBot="1" x14ac:dyDescent="0.25">
      <c r="A20" s="203"/>
      <c r="B20" s="203"/>
      <c r="C20" s="203"/>
      <c r="D20" s="203"/>
      <c r="E20" s="203"/>
      <c r="F20" s="203"/>
      <c r="G20" s="203"/>
      <c r="H20" s="203"/>
      <c r="I20" s="203"/>
      <c r="J20" s="214"/>
    </row>
    <row r="21" spans="1:10" ht="13.5" thickBot="1" x14ac:dyDescent="0.25">
      <c r="A21" s="202" t="s">
        <v>298</v>
      </c>
      <c r="B21" s="194" t="s">
        <v>274</v>
      </c>
      <c r="C21" s="195" t="s">
        <v>297</v>
      </c>
      <c r="D21" s="195"/>
      <c r="E21" s="196"/>
      <c r="F21" s="197" t="s">
        <v>95</v>
      </c>
      <c r="G21" s="213" t="s">
        <v>106</v>
      </c>
      <c r="H21" s="199">
        <f>VLOOKUP(A21,'ACP Pilot'!$A$8:$O$35,15, FALSE)</f>
        <v>0</v>
      </c>
      <c r="I21" s="200"/>
      <c r="J21" s="216">
        <f>H21*I21</f>
        <v>0</v>
      </c>
    </row>
    <row r="22" spans="1:10" ht="13.5" thickTop="1" x14ac:dyDescent="0.2">
      <c r="A22" s="295" t="s">
        <v>187</v>
      </c>
      <c r="B22" s="296"/>
      <c r="C22" s="296"/>
      <c r="D22" s="296"/>
      <c r="E22" s="296"/>
      <c r="F22" s="296"/>
      <c r="G22" s="296"/>
      <c r="H22" s="296"/>
      <c r="I22" s="297"/>
      <c r="J22" s="263">
        <f>ROUND(J21,2)</f>
        <v>0</v>
      </c>
    </row>
    <row r="23" spans="1:10" x14ac:dyDescent="0.2">
      <c r="A23" s="217"/>
      <c r="B23" s="210"/>
      <c r="C23" s="210"/>
      <c r="D23" s="210"/>
      <c r="E23" s="210"/>
      <c r="F23" s="210"/>
      <c r="G23" s="210"/>
      <c r="H23" s="210"/>
      <c r="I23" s="210"/>
      <c r="J23" s="218"/>
    </row>
    <row r="24" spans="1:10" ht="13.5" thickBot="1" x14ac:dyDescent="0.25">
      <c r="A24" s="286" t="s">
        <v>73</v>
      </c>
      <c r="B24" s="287"/>
      <c r="C24" s="287"/>
      <c r="D24" s="287"/>
      <c r="E24" s="287"/>
      <c r="F24" s="287"/>
      <c r="G24" s="287"/>
      <c r="H24" s="287"/>
      <c r="I24" s="288"/>
      <c r="J24" s="243">
        <f>ROUND(SUM(J19,J22),2)</f>
        <v>0</v>
      </c>
    </row>
    <row r="25" spans="1:10" x14ac:dyDescent="0.2">
      <c r="A25" s="209"/>
      <c r="B25" s="209"/>
      <c r="C25" s="209"/>
      <c r="D25" s="210"/>
      <c r="E25" s="210"/>
      <c r="F25" s="210"/>
      <c r="G25" s="210"/>
      <c r="H25" s="210"/>
      <c r="I25" s="210"/>
      <c r="J25" s="219"/>
    </row>
    <row r="26" spans="1:10" ht="13.5" thickBot="1" x14ac:dyDescent="0.25">
      <c r="A26" s="209"/>
      <c r="B26" s="209"/>
      <c r="C26" s="209"/>
      <c r="D26" s="152"/>
      <c r="E26" s="220"/>
      <c r="F26" s="221"/>
      <c r="G26" s="221"/>
      <c r="H26" s="222"/>
      <c r="I26" s="223"/>
      <c r="J26" s="224"/>
    </row>
    <row r="27" spans="1:10" ht="13.5" thickBot="1" x14ac:dyDescent="0.25">
      <c r="A27" s="292" t="s">
        <v>170</v>
      </c>
      <c r="B27" s="293"/>
      <c r="C27" s="293"/>
      <c r="D27" s="293"/>
      <c r="E27" s="293"/>
      <c r="F27" s="293"/>
      <c r="G27" s="293"/>
      <c r="H27" s="293"/>
      <c r="I27" s="293"/>
      <c r="J27" s="294"/>
    </row>
    <row r="28" spans="1:10" ht="13.5" thickBot="1" x14ac:dyDescent="0.25">
      <c r="A28" s="232" t="s">
        <v>276</v>
      </c>
      <c r="B28" s="194" t="s">
        <v>273</v>
      </c>
      <c r="C28" s="195" t="s">
        <v>297</v>
      </c>
      <c r="D28" s="195"/>
      <c r="E28" s="225"/>
      <c r="F28" s="197" t="s">
        <v>72</v>
      </c>
      <c r="G28" s="233" t="s">
        <v>105</v>
      </c>
      <c r="H28" s="199">
        <f>VLOOKUP(A28,'ACP Pilot'!$A$8:$O$35,15, FALSE)</f>
        <v>0</v>
      </c>
      <c r="I28" s="234"/>
      <c r="J28" s="201">
        <f>H28*I28</f>
        <v>0</v>
      </c>
    </row>
    <row r="29" spans="1:10" ht="13.5" thickTop="1" x14ac:dyDescent="0.2">
      <c r="A29" s="295" t="s">
        <v>187</v>
      </c>
      <c r="B29" s="296"/>
      <c r="C29" s="296"/>
      <c r="D29" s="296"/>
      <c r="E29" s="296"/>
      <c r="F29" s="296"/>
      <c r="G29" s="296"/>
      <c r="H29" s="296"/>
      <c r="I29" s="297"/>
      <c r="J29" s="263">
        <f>ROUND(J28,2)</f>
        <v>0</v>
      </c>
    </row>
    <row r="30" spans="1:10" ht="13.5" thickBot="1" x14ac:dyDescent="0.25">
      <c r="A30" s="206"/>
      <c r="B30" s="206"/>
      <c r="C30" s="206"/>
      <c r="D30" s="226"/>
      <c r="E30" s="220"/>
      <c r="F30" s="227"/>
      <c r="G30" s="228"/>
      <c r="H30" s="229"/>
      <c r="I30" s="230"/>
      <c r="J30" s="231"/>
    </row>
    <row r="31" spans="1:10" ht="13.5" thickBot="1" x14ac:dyDescent="0.25">
      <c r="A31" s="232" t="s">
        <v>296</v>
      </c>
      <c r="B31" s="194" t="s">
        <v>274</v>
      </c>
      <c r="C31" s="195" t="s">
        <v>297</v>
      </c>
      <c r="D31" s="195"/>
      <c r="E31" s="225"/>
      <c r="F31" s="197" t="s">
        <v>72</v>
      </c>
      <c r="G31" s="233" t="s">
        <v>105</v>
      </c>
      <c r="H31" s="199">
        <f>VLOOKUP(A31,'ACP Pilot'!$A$8:$O$35,15, FALSE)</f>
        <v>0</v>
      </c>
      <c r="I31" s="234"/>
      <c r="J31" s="201">
        <f>H31*I31</f>
        <v>0</v>
      </c>
    </row>
    <row r="32" spans="1:10" ht="13.5" thickTop="1" x14ac:dyDescent="0.2">
      <c r="A32" s="295" t="s">
        <v>187</v>
      </c>
      <c r="B32" s="296"/>
      <c r="C32" s="296"/>
      <c r="D32" s="296"/>
      <c r="E32" s="296"/>
      <c r="F32" s="296"/>
      <c r="G32" s="296"/>
      <c r="H32" s="296"/>
      <c r="I32" s="297"/>
      <c r="J32" s="263">
        <f>ROUND(J31,2)</f>
        <v>0</v>
      </c>
    </row>
    <row r="33" spans="1:11" x14ac:dyDescent="0.2">
      <c r="A33" s="209"/>
      <c r="B33" s="209"/>
      <c r="C33" s="209"/>
      <c r="D33" s="152"/>
      <c r="E33" s="220"/>
      <c r="F33" s="228"/>
      <c r="G33" s="228"/>
      <c r="H33" s="224"/>
      <c r="I33" s="235"/>
      <c r="J33" s="236"/>
      <c r="K33" s="215"/>
    </row>
    <row r="34" spans="1:11" ht="13.5" thickBot="1" x14ac:dyDescent="0.25">
      <c r="A34" s="286" t="s">
        <v>73</v>
      </c>
      <c r="B34" s="287"/>
      <c r="C34" s="287"/>
      <c r="D34" s="287"/>
      <c r="E34" s="287"/>
      <c r="F34" s="287"/>
      <c r="G34" s="287"/>
      <c r="H34" s="287"/>
      <c r="I34" s="288"/>
      <c r="J34" s="245">
        <f>ROUND(SUM(J29,J32),2)</f>
        <v>0</v>
      </c>
    </row>
    <row r="35" spans="1:11" x14ac:dyDescent="0.2">
      <c r="A35" s="209"/>
      <c r="B35" s="209"/>
      <c r="C35" s="209"/>
      <c r="D35" s="210"/>
      <c r="E35" s="210"/>
      <c r="F35" s="210"/>
      <c r="G35" s="210"/>
      <c r="H35" s="210"/>
      <c r="I35" s="210"/>
      <c r="J35" s="180"/>
    </row>
    <row r="36" spans="1:11" ht="13.5" thickBot="1" x14ac:dyDescent="0.25">
      <c r="A36" s="209"/>
      <c r="B36" s="209"/>
      <c r="C36" s="209"/>
      <c r="D36" s="210"/>
      <c r="E36" s="210"/>
      <c r="F36" s="210"/>
      <c r="G36" s="210"/>
      <c r="H36" s="210"/>
      <c r="I36" s="210"/>
      <c r="J36" s="180"/>
    </row>
    <row r="37" spans="1:11" ht="13.5" thickBot="1" x14ac:dyDescent="0.25">
      <c r="A37" s="298" t="s">
        <v>171</v>
      </c>
      <c r="B37" s="299"/>
      <c r="C37" s="299"/>
      <c r="D37" s="299"/>
      <c r="E37" s="299"/>
      <c r="F37" s="299"/>
      <c r="G37" s="299"/>
      <c r="H37" s="299"/>
      <c r="I37" s="299"/>
      <c r="J37" s="300"/>
    </row>
    <row r="38" spans="1:11" ht="13.5" thickBot="1" x14ac:dyDescent="0.25">
      <c r="A38" s="232" t="s">
        <v>292</v>
      </c>
      <c r="B38" s="194" t="s">
        <v>273</v>
      </c>
      <c r="C38" s="195" t="s">
        <v>297</v>
      </c>
      <c r="D38" s="195"/>
      <c r="E38" s="196"/>
      <c r="F38" s="197" t="s">
        <v>72</v>
      </c>
      <c r="G38" s="213" t="s">
        <v>106</v>
      </c>
      <c r="H38" s="199">
        <f>VLOOKUP(A38,'ACP Pilot'!$A$8:$O$35,15, FALSE)</f>
        <v>0</v>
      </c>
      <c r="I38" s="200"/>
      <c r="J38" s="201">
        <f>H38*I38</f>
        <v>0</v>
      </c>
    </row>
    <row r="39" spans="1:11" ht="13.5" thickTop="1" x14ac:dyDescent="0.2">
      <c r="A39" s="295" t="s">
        <v>187</v>
      </c>
      <c r="B39" s="296"/>
      <c r="C39" s="296"/>
      <c r="D39" s="296"/>
      <c r="E39" s="296"/>
      <c r="F39" s="296"/>
      <c r="G39" s="296"/>
      <c r="H39" s="296"/>
      <c r="I39" s="297"/>
      <c r="J39" s="263">
        <f>ROUND(J38,2)</f>
        <v>0</v>
      </c>
    </row>
    <row r="40" spans="1:11" ht="13.5" thickBot="1" x14ac:dyDescent="0.25">
      <c r="A40" s="206"/>
      <c r="B40" s="206"/>
      <c r="C40" s="206"/>
      <c r="D40" s="207"/>
      <c r="E40" s="203"/>
      <c r="F40" s="203"/>
      <c r="G40" s="203"/>
      <c r="H40" s="203"/>
      <c r="I40" s="203"/>
      <c r="J40" s="204"/>
    </row>
    <row r="41" spans="1:11" ht="13.5" thickBot="1" x14ac:dyDescent="0.25">
      <c r="A41" s="232" t="s">
        <v>299</v>
      </c>
      <c r="B41" s="194" t="s">
        <v>274</v>
      </c>
      <c r="C41" s="195" t="s">
        <v>297</v>
      </c>
      <c r="D41" s="195"/>
      <c r="E41" s="196"/>
      <c r="F41" s="197" t="s">
        <v>72</v>
      </c>
      <c r="G41" s="213" t="s">
        <v>106</v>
      </c>
      <c r="H41" s="199">
        <f>VLOOKUP(A41,'ACP Pilot'!$A$8:$O$35,15, FALSE)</f>
        <v>0</v>
      </c>
      <c r="I41" s="200"/>
      <c r="J41" s="201">
        <f>H41*I41</f>
        <v>0</v>
      </c>
    </row>
    <row r="42" spans="1:11" ht="13.5" thickTop="1" x14ac:dyDescent="0.2">
      <c r="A42" s="295" t="s">
        <v>187</v>
      </c>
      <c r="B42" s="296"/>
      <c r="C42" s="296"/>
      <c r="D42" s="296"/>
      <c r="E42" s="296"/>
      <c r="F42" s="296"/>
      <c r="G42" s="296"/>
      <c r="H42" s="296"/>
      <c r="I42" s="297"/>
      <c r="J42" s="263">
        <f>ROUND(J41,2)</f>
        <v>0</v>
      </c>
    </row>
    <row r="43" spans="1:11" x14ac:dyDescent="0.2">
      <c r="A43" s="209"/>
      <c r="B43" s="209"/>
      <c r="C43" s="209"/>
      <c r="D43" s="210"/>
      <c r="E43" s="210"/>
      <c r="F43" s="210"/>
      <c r="G43" s="210"/>
      <c r="H43" s="210"/>
      <c r="I43" s="210"/>
      <c r="J43" s="212"/>
    </row>
    <row r="44" spans="1:11" ht="13.5" thickBot="1" x14ac:dyDescent="0.25">
      <c r="A44" s="286" t="s">
        <v>73</v>
      </c>
      <c r="B44" s="287"/>
      <c r="C44" s="287"/>
      <c r="D44" s="287"/>
      <c r="E44" s="287"/>
      <c r="F44" s="287"/>
      <c r="G44" s="287"/>
      <c r="H44" s="287"/>
      <c r="I44" s="288"/>
      <c r="J44" s="245">
        <f>ROUND(SUM(J39,J42),2)</f>
        <v>0</v>
      </c>
    </row>
    <row r="45" spans="1:11" x14ac:dyDescent="0.2">
      <c r="A45" s="209"/>
      <c r="B45" s="209"/>
      <c r="C45" s="209"/>
      <c r="D45" s="210"/>
      <c r="E45" s="210"/>
      <c r="F45" s="210"/>
      <c r="G45" s="210"/>
      <c r="H45" s="210"/>
      <c r="I45" s="210"/>
      <c r="J45" s="180"/>
    </row>
    <row r="46" spans="1:11" ht="13.5" thickBot="1" x14ac:dyDescent="0.25">
      <c r="A46" s="209"/>
      <c r="B46" s="209"/>
      <c r="C46" s="209"/>
      <c r="D46" s="152"/>
      <c r="E46" s="152"/>
      <c r="F46" s="152"/>
      <c r="G46" s="152"/>
      <c r="H46" s="237"/>
      <c r="I46" s="235"/>
      <c r="J46" s="224"/>
    </row>
    <row r="47" spans="1:11" ht="13.5" thickBot="1" x14ac:dyDescent="0.25">
      <c r="A47" s="289" t="s">
        <v>172</v>
      </c>
      <c r="B47" s="290"/>
      <c r="C47" s="290"/>
      <c r="D47" s="290"/>
      <c r="E47" s="290"/>
      <c r="F47" s="290"/>
      <c r="G47" s="290"/>
      <c r="H47" s="290"/>
      <c r="I47" s="290"/>
      <c r="J47" s="291"/>
    </row>
    <row r="48" spans="1:11" ht="13.5" thickBot="1" x14ac:dyDescent="0.25">
      <c r="A48" s="232" t="s">
        <v>293</v>
      </c>
      <c r="B48" s="194" t="s">
        <v>314</v>
      </c>
      <c r="C48" s="195" t="s">
        <v>297</v>
      </c>
      <c r="D48" s="195"/>
      <c r="E48" s="196"/>
      <c r="F48" s="197" t="s">
        <v>72</v>
      </c>
      <c r="G48" s="198" t="s">
        <v>105</v>
      </c>
      <c r="H48" s="199">
        <f>VLOOKUP(A48,'ACP Pilot'!$A$8:$O$35,15, FALSE)</f>
        <v>0</v>
      </c>
      <c r="I48" s="200"/>
      <c r="J48" s="201">
        <f>H48*I48</f>
        <v>0</v>
      </c>
    </row>
    <row r="49" spans="1:19" ht="13.5" thickTop="1" x14ac:dyDescent="0.2">
      <c r="A49" s="295" t="s">
        <v>187</v>
      </c>
      <c r="B49" s="296"/>
      <c r="C49" s="296"/>
      <c r="D49" s="296"/>
      <c r="E49" s="296"/>
      <c r="F49" s="296"/>
      <c r="G49" s="296"/>
      <c r="H49" s="296"/>
      <c r="I49" s="297"/>
      <c r="J49" s="263">
        <f>ROUND(J48,2)</f>
        <v>0</v>
      </c>
    </row>
    <row r="50" spans="1:19" ht="13.5" thickBot="1" x14ac:dyDescent="0.25">
      <c r="A50" s="206"/>
      <c r="B50" s="206"/>
      <c r="C50" s="206"/>
      <c r="D50" s="207"/>
      <c r="E50" s="207"/>
      <c r="F50" s="207"/>
      <c r="G50" s="207"/>
      <c r="H50" s="207"/>
      <c r="I50" s="207"/>
      <c r="J50" s="238"/>
    </row>
    <row r="51" spans="1:19" ht="13.5" thickBot="1" x14ac:dyDescent="0.25">
      <c r="A51" s="232" t="s">
        <v>300</v>
      </c>
      <c r="B51" s="194" t="s">
        <v>315</v>
      </c>
      <c r="C51" s="195" t="s">
        <v>297</v>
      </c>
      <c r="D51" s="195"/>
      <c r="E51" s="196"/>
      <c r="F51" s="197" t="s">
        <v>72</v>
      </c>
      <c r="G51" s="198" t="s">
        <v>105</v>
      </c>
      <c r="H51" s="199">
        <f>VLOOKUP(A51,'ACP Pilot'!$A$8:$O$35,15, FALSE)</f>
        <v>0</v>
      </c>
      <c r="I51" s="200"/>
      <c r="J51" s="201">
        <f>H51*I51</f>
        <v>0</v>
      </c>
    </row>
    <row r="52" spans="1:19" ht="13.5" thickTop="1" x14ac:dyDescent="0.2">
      <c r="A52" s="295" t="s">
        <v>187</v>
      </c>
      <c r="B52" s="296"/>
      <c r="C52" s="296"/>
      <c r="D52" s="296"/>
      <c r="E52" s="296"/>
      <c r="F52" s="296"/>
      <c r="G52" s="296"/>
      <c r="H52" s="296"/>
      <c r="I52" s="297"/>
      <c r="J52" s="263">
        <f>ROUND(J51,2)</f>
        <v>0</v>
      </c>
    </row>
    <row r="53" spans="1:19" x14ac:dyDescent="0.2">
      <c r="A53" s="209"/>
      <c r="B53" s="209"/>
      <c r="C53" s="209"/>
      <c r="D53" s="210"/>
      <c r="E53" s="210"/>
      <c r="F53" s="210"/>
      <c r="G53" s="210"/>
      <c r="H53" s="210"/>
      <c r="I53" s="210"/>
      <c r="J53" s="212"/>
    </row>
    <row r="54" spans="1:19" ht="13.5" thickBot="1" x14ac:dyDescent="0.25">
      <c r="A54" s="286" t="s">
        <v>73</v>
      </c>
      <c r="B54" s="287"/>
      <c r="C54" s="287"/>
      <c r="D54" s="287"/>
      <c r="E54" s="287"/>
      <c r="F54" s="287"/>
      <c r="G54" s="287"/>
      <c r="H54" s="287"/>
      <c r="I54" s="288"/>
      <c r="J54" s="244">
        <f>ROUND(SUM(J49,J52),2)</f>
        <v>0</v>
      </c>
    </row>
    <row r="55" spans="1:19" x14ac:dyDescent="0.2">
      <c r="A55" s="239"/>
      <c r="B55" s="239"/>
      <c r="C55" s="239"/>
      <c r="D55" s="240"/>
      <c r="E55" s="240"/>
      <c r="F55" s="240"/>
      <c r="G55" s="240"/>
      <c r="H55" s="240"/>
      <c r="I55" s="240"/>
      <c r="J55" s="180"/>
    </row>
    <row r="56" spans="1:19" ht="13.5" thickBot="1" x14ac:dyDescent="0.25">
      <c r="A56" s="239"/>
      <c r="B56" s="239"/>
      <c r="C56" s="239"/>
      <c r="D56" s="240"/>
      <c r="E56" s="240"/>
      <c r="F56" s="240"/>
      <c r="G56" s="240"/>
      <c r="H56" s="240"/>
      <c r="I56" s="240"/>
      <c r="J56" s="180"/>
    </row>
    <row r="57" spans="1:19" ht="13.5" thickBot="1" x14ac:dyDescent="0.25">
      <c r="A57" s="289" t="s">
        <v>173</v>
      </c>
      <c r="B57" s="290"/>
      <c r="C57" s="290"/>
      <c r="D57" s="290"/>
      <c r="E57" s="290"/>
      <c r="F57" s="290"/>
      <c r="G57" s="290"/>
      <c r="H57" s="290"/>
      <c r="I57" s="290"/>
      <c r="J57" s="291"/>
    </row>
    <row r="58" spans="1:19" ht="13.5" thickBot="1" x14ac:dyDescent="0.25">
      <c r="A58" s="232" t="s">
        <v>294</v>
      </c>
      <c r="B58" s="194" t="s">
        <v>314</v>
      </c>
      <c r="C58" s="195" t="s">
        <v>297</v>
      </c>
      <c r="D58" s="195"/>
      <c r="E58" s="196"/>
      <c r="F58" s="197" t="s">
        <v>72</v>
      </c>
      <c r="G58" s="213" t="s">
        <v>106</v>
      </c>
      <c r="H58" s="199">
        <f>VLOOKUP(A58,'ACP Pilot'!$A$8:$O$35,15, FALSE)</f>
        <v>0</v>
      </c>
      <c r="I58" s="200"/>
      <c r="J58" s="201">
        <f>H58*I58</f>
        <v>0</v>
      </c>
    </row>
    <row r="59" spans="1:19" ht="13.5" thickTop="1" x14ac:dyDescent="0.2">
      <c r="A59" s="295" t="s">
        <v>187</v>
      </c>
      <c r="B59" s="296"/>
      <c r="C59" s="296"/>
      <c r="D59" s="296"/>
      <c r="E59" s="296"/>
      <c r="F59" s="296"/>
      <c r="G59" s="296"/>
      <c r="H59" s="296"/>
      <c r="I59" s="297"/>
      <c r="J59" s="263">
        <f>ROUND(J58,2)</f>
        <v>0</v>
      </c>
    </row>
    <row r="60" spans="1:19" ht="13.5" thickBot="1" x14ac:dyDescent="0.25">
      <c r="A60" s="206"/>
      <c r="B60" s="206"/>
      <c r="C60" s="206"/>
      <c r="D60" s="207"/>
      <c r="E60" s="207"/>
      <c r="F60" s="207"/>
      <c r="G60" s="207"/>
      <c r="H60" s="207"/>
      <c r="I60" s="207"/>
      <c r="J60" s="238"/>
    </row>
    <row r="61" spans="1:19" ht="13.5" thickBot="1" x14ac:dyDescent="0.25">
      <c r="A61" s="232" t="s">
        <v>301</v>
      </c>
      <c r="B61" s="194" t="s">
        <v>315</v>
      </c>
      <c r="C61" s="195" t="s">
        <v>297</v>
      </c>
      <c r="D61" s="195"/>
      <c r="E61" s="196"/>
      <c r="F61" s="197" t="s">
        <v>72</v>
      </c>
      <c r="G61" s="198" t="s">
        <v>105</v>
      </c>
      <c r="H61" s="199">
        <f>VLOOKUP(A61,'ACP Pilot'!$A$8:$O$35,15, FALSE)</f>
        <v>0</v>
      </c>
      <c r="I61" s="200"/>
      <c r="J61" s="201">
        <f>H61*I61</f>
        <v>0</v>
      </c>
    </row>
    <row r="62" spans="1:19" ht="13.5" thickTop="1" x14ac:dyDescent="0.2">
      <c r="A62" s="295" t="s">
        <v>187</v>
      </c>
      <c r="B62" s="296"/>
      <c r="C62" s="296"/>
      <c r="D62" s="296"/>
      <c r="E62" s="296"/>
      <c r="F62" s="296"/>
      <c r="G62" s="296"/>
      <c r="H62" s="296"/>
      <c r="I62" s="297"/>
      <c r="J62" s="263">
        <f>ROUND(J61,2)</f>
        <v>0</v>
      </c>
    </row>
    <row r="63" spans="1:19" x14ac:dyDescent="0.2">
      <c r="A63" s="209"/>
      <c r="B63" s="209"/>
      <c r="C63" s="209"/>
      <c r="D63" s="210"/>
      <c r="E63" s="210"/>
      <c r="F63" s="210"/>
      <c r="G63" s="210"/>
      <c r="H63" s="210"/>
      <c r="I63" s="210"/>
      <c r="J63" s="212"/>
      <c r="Q63" s="184"/>
      <c r="R63" s="185"/>
      <c r="S63" s="186"/>
    </row>
    <row r="64" spans="1:19" ht="13.5" thickBot="1" x14ac:dyDescent="0.25">
      <c r="A64" s="286" t="s">
        <v>73</v>
      </c>
      <c r="B64" s="287"/>
      <c r="C64" s="287"/>
      <c r="D64" s="287"/>
      <c r="E64" s="287"/>
      <c r="F64" s="287"/>
      <c r="G64" s="287"/>
      <c r="H64" s="287"/>
      <c r="I64" s="288"/>
      <c r="J64" s="244">
        <f>ROUND(SUM(J59,J62),2)</f>
        <v>0</v>
      </c>
    </row>
    <row r="65" spans="1:10" x14ac:dyDescent="0.2">
      <c r="A65" s="239"/>
      <c r="B65" s="239"/>
      <c r="C65" s="239"/>
      <c r="D65" s="240"/>
      <c r="E65" s="240"/>
      <c r="F65" s="240"/>
      <c r="G65" s="240"/>
      <c r="H65" s="240"/>
      <c r="I65" s="240"/>
      <c r="J65" s="180"/>
    </row>
    <row r="67" spans="1:10" x14ac:dyDescent="0.2">
      <c r="A67" s="241" t="s">
        <v>80</v>
      </c>
    </row>
  </sheetData>
  <sheetProtection formatCells="0" formatColumns="0" formatRows="0" insertColumns="0" insertRows="0" deleteColumns="0" deleteRows="0"/>
  <dataConsolidate/>
  <mergeCells count="24">
    <mergeCell ref="A64:I64"/>
    <mergeCell ref="A32:I32"/>
    <mergeCell ref="A49:I49"/>
    <mergeCell ref="A52:I52"/>
    <mergeCell ref="A54:I54"/>
    <mergeCell ref="A59:I59"/>
    <mergeCell ref="A62:I62"/>
    <mergeCell ref="A42:I42"/>
    <mergeCell ref="A39:I39"/>
    <mergeCell ref="A57:J57"/>
    <mergeCell ref="A7:J7"/>
    <mergeCell ref="A34:I34"/>
    <mergeCell ref="A44:I44"/>
    <mergeCell ref="A47:J47"/>
    <mergeCell ref="A14:I14"/>
    <mergeCell ref="A27:J27"/>
    <mergeCell ref="A17:J17"/>
    <mergeCell ref="A9:I9"/>
    <mergeCell ref="A12:I12"/>
    <mergeCell ref="A19:I19"/>
    <mergeCell ref="A24:I24"/>
    <mergeCell ref="A22:I22"/>
    <mergeCell ref="A37:J37"/>
    <mergeCell ref="A29:I29"/>
  </mergeCells>
  <phoneticPr fontId="11" type="noConversion"/>
  <dataValidations xWindow="162" yWindow="519" count="31">
    <dataValidation type="list" allowBlank="1" showInputMessage="1" showErrorMessage="1" error="Please choose from the drop down list." sqref="D18 D21 D28 D31 D38 D41 D48 D51 D58 D61" xr:uid="{987FBD24-94B0-4D54-8D8E-90CF25A4C241}">
      <formula1>"Voice, Bundled Voice, Bundled Broadband, Bundled Voice and Broadband"</formula1>
    </dataValidation>
    <dataValidation type="list" showDropDown="1" showInputMessage="1" showErrorMessage="1" error="N for Not Tribal_x000a_" sqref="G31 G61 G28 G48 G51" xr:uid="{A1DA8E2B-BFA3-4566-A8E1-A4CF7B4120CC}">
      <formula1>"N"</formula1>
    </dataValidation>
    <dataValidation type="list" showDropDown="1" showInputMessage="1" showErrorMessage="1" error="Y for Tribal customers" sqref="G18 G21 G38 G41 G58" xr:uid="{A1F5FA95-ECAB-478E-A615-D2E386031DB8}">
      <formula1>"Y"</formula1>
    </dataValidation>
    <dataValidation type="list" showDropDown="1" showInputMessage="1" showErrorMessage="1" error="Do not change Funding Type" sqref="F18 F21" xr:uid="{50BFDDB6-1586-41B0-9490-DE96681193B8}">
      <formula1>"F"</formula1>
    </dataValidation>
    <dataValidation type="list" showDropDown="1" showInputMessage="1" showErrorMessage="1" error="Do not change Funding Type" sqref="F28 F31 F38 F41 F48 F51 F58 F61" xr:uid="{ABA64763-82B6-456D-A732-68EBFBA4F1F7}">
      <formula1>"C"</formula1>
    </dataValidation>
    <dataValidation type="list" showDropDown="1" showInputMessage="1" showErrorMessage="1" errorTitle="ACP" error="Claim Form Line # 1.1j corresponds to ACP" sqref="C21" xr:uid="{2F85FE42-7434-41C6-AA18-F7E13B4EC782}">
      <formula1>"ACP Pilot"</formula1>
    </dataValidation>
    <dataValidation type="list" allowBlank="1" showInputMessage="1" showErrorMessage="1" sqref="B8 B11 B18 B21" xr:uid="{799CEBA1-BDE0-4FD2-81FA-1C12E9A4BCC7}">
      <formula1>"0,1,2,3,4,5,6,7,8,9,10,A,B"</formula1>
    </dataValidation>
    <dataValidation type="list" showDropDown="1" showInputMessage="1" showErrorMessage="1" prompt="Do not change the Line Numbers" sqref="A8" xr:uid="{57352402-E66C-4838-8E8F-746ABC4D776D}">
      <formula1>"1i"</formula1>
    </dataValidation>
    <dataValidation type="list" showDropDown="1" showInputMessage="1" showErrorMessage="1" prompt="Do not change the Line Numbers" sqref="A11" xr:uid="{4CE61CCD-0686-4B93-83B5-4A39992F4247}">
      <formula1>"1j"</formula1>
    </dataValidation>
    <dataValidation type="list" showDropDown="1" showInputMessage="1" showErrorMessage="1" prompt="Do not change the Line Numbers" sqref="A18" xr:uid="{ED8C74C8-3B35-4CF7-B5E4-A261595197D0}">
      <formula1>"1.1i"</formula1>
    </dataValidation>
    <dataValidation type="list" showDropDown="1" showInputMessage="1" showErrorMessage="1" prompt="Do not change the Line Numbers" sqref="A21" xr:uid="{63A3DB2B-BF54-47BE-854A-CF661287B8C7}">
      <formula1>"1.1j"</formula1>
    </dataValidation>
    <dataValidation type="list" showDropDown="1" showInputMessage="1" showErrorMessage="1" errorTitle="ACP" error="Claim Form Line # 1.1i corresponds to ACP" sqref="C18" xr:uid="{D2C7EE4D-8E39-4A40-87E7-F9C516BCD2CD}">
      <formula1>"ACP Pilot"</formula1>
    </dataValidation>
    <dataValidation type="list" allowBlank="1" showInputMessage="1" showErrorMessage="1" sqref="B28 B31 B38 B41" xr:uid="{D61275C5-0A23-4927-A08D-C2A2CF74C029}">
      <formula1>"1,2,3,4,5,6,7,8,9,10,0,A,B"</formula1>
    </dataValidation>
    <dataValidation type="list" showDropDown="1" showInputMessage="1" showErrorMessage="1" prompt="Do not change the Line Numbers" sqref="A28" xr:uid="{20973056-404B-4EBB-B92B-8478C97BAE13}">
      <formula1>"2i"</formula1>
    </dataValidation>
    <dataValidation type="list" showDropDown="1" showInputMessage="1" showErrorMessage="1" prompt="Do not change the Line Numbers" sqref="A31" xr:uid="{8DE1BB1E-27C8-498B-A86A-6514998B3DB8}">
      <formula1>"2j"</formula1>
    </dataValidation>
    <dataValidation type="list" showDropDown="1" showInputMessage="1" showErrorMessage="1" errorTitle="ACP" error="Claim Form Line # 2_x000a_i corresponds to ACP" sqref="C28" xr:uid="{E9D566A1-5C57-41F3-8533-8845CA116819}">
      <formula1>"ACP Pilot"</formula1>
    </dataValidation>
    <dataValidation type="list" showDropDown="1" showInputMessage="1" showErrorMessage="1" errorTitle="ACP" error="Claim Form Line # 2_x000a_j corresponds to ACP" sqref="C31" xr:uid="{B11E1B0C-D413-4C69-B99A-3DAD862586A7}">
      <formula1>"ACP Pilot"</formula1>
    </dataValidation>
    <dataValidation type="list" showDropDown="1" showInputMessage="1" showErrorMessage="1" prompt="Do not change the Line Numbers" sqref="A38" xr:uid="{EC14E8F1-CD44-4C47-B3A0-CA46499B95FE}">
      <formula1>"2.1i"</formula1>
    </dataValidation>
    <dataValidation type="list" showDropDown="1" showInputMessage="1" showErrorMessage="1" prompt="Do not change the Line Numbers" sqref="A41" xr:uid="{C2A5A61A-B5BA-45C7-8184-39DFFDF34E0B}">
      <formula1>"2.1j"</formula1>
    </dataValidation>
    <dataValidation type="list" showDropDown="1" showInputMessage="1" showErrorMessage="1" errorTitle="ACP" error="Claim Form Line # 2.1_x000a_i corresponds to ACP" sqref="C38" xr:uid="{E99C8C2E-6367-4096-83AF-DB49C6EE3A7E}">
      <formula1>"ACP Pilot"</formula1>
    </dataValidation>
    <dataValidation type="list" showDropDown="1" showInputMessage="1" showErrorMessage="1" errorTitle="ACP" error="Claim Form Line # 2.1_x000a_j corresponds to ACP" sqref="C41" xr:uid="{58326E64-2E58-432C-8BF5-791C8B07B78C}">
      <formula1>"ACP Pilot"</formula1>
    </dataValidation>
    <dataValidation type="list" allowBlank="1" showInputMessage="1" showErrorMessage="1" prompt="Service Tier numbers only 1 - 10." sqref="B48 B51" xr:uid="{BD6A7969-B3CE-42E9-BD92-410888C20D70}">
      <formula1>"1 (TTY),2 (TTY),3 (TTY),4 (TTY),5 (TTY),6 (TTY),7 (TTY),8 (TTY),9 (TTY),10 (TTY),0 (TTY), A (TTY), B (TTY)"</formula1>
    </dataValidation>
    <dataValidation type="list" showDropDown="1" showInputMessage="1" showErrorMessage="1" prompt="Do not change the Line Numbers" sqref="A48" xr:uid="{56151611-7B17-4F54-BBC8-9D74386B7919}">
      <formula1>"2.2i"</formula1>
    </dataValidation>
    <dataValidation type="list" showDropDown="1" showInputMessage="1" showErrorMessage="1" prompt="Do not change the Line Numbers" sqref="A51" xr:uid="{D39A2946-6F64-4838-8C7B-137B380144C4}">
      <formula1>"2.2j"</formula1>
    </dataValidation>
    <dataValidation type="list" showDropDown="1" showInputMessage="1" showErrorMessage="1" errorTitle="ACP" error="Claim Form Line # 2.2_x000a_i corresponds to ACP" sqref="C48" xr:uid="{48B0CDA5-3794-4205-A009-659BF3A67D14}">
      <formula1>"ACP Pilot"</formula1>
    </dataValidation>
    <dataValidation type="list" showDropDown="1" showInputMessage="1" showErrorMessage="1" errorTitle="ACP" error="Claim Form Line # 2.2_x000a_j corresponds to ACP" sqref="C51" xr:uid="{32C65677-721C-4347-9C58-E292140DDA1C}">
      <formula1>"ACP Pilot"</formula1>
    </dataValidation>
    <dataValidation type="list" allowBlank="1" showInputMessage="1" showErrorMessage="1" prompt="Service Tier numbers only 1 - 10." sqref="B58 B61" xr:uid="{5ABEA2AE-FEEE-4266-A6D3-97455634DDCC}">
      <formula1>"1 (TTY),2 (TTY),3 (TTY),4 (TTY),5 (TTY),6 (TTY),7 (TTY),8 (TTY),9 (TTY),10 (TTY), 0 (TTY), A (TTY),B (TTY)"</formula1>
    </dataValidation>
    <dataValidation type="list" showDropDown="1" showInputMessage="1" showErrorMessage="1" prompt="Do not change the Line Numbers" sqref="A58" xr:uid="{088F48FC-21E4-4FD8-A8E2-2B81FD57DE23}">
      <formula1>"2.3i"</formula1>
    </dataValidation>
    <dataValidation type="list" showDropDown="1" showInputMessage="1" showErrorMessage="1" prompt="Do not change the Line Numbers" sqref="A61" xr:uid="{8C7D9A99-E3A8-4D95-8B8A-D0BE6950307B}">
      <formula1>"2.3j"</formula1>
    </dataValidation>
    <dataValidation type="list" showDropDown="1" showInputMessage="1" showErrorMessage="1" errorTitle="ACP" error="Claim Form Line # 2.3_x000a_i corresponds to ACP" sqref="C58" xr:uid="{3EB0CD3D-35E9-4962-BEFD-E2B09658401A}">
      <formula1>"ACP Pilot"</formula1>
    </dataValidation>
    <dataValidation type="list" showDropDown="1" showInputMessage="1" showErrorMessage="1" errorTitle="ACP" error="Claim Form Line # 2.3_x000a_j corresponds to ACP" sqref="C61" xr:uid="{F8E95A86-5E5E-4AFB-8032-8A8D9253ED4F}">
      <formula1>"ACP Pilot"</formula1>
    </dataValidation>
  </dataValidations>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
  <sheetViews>
    <sheetView workbookViewId="0">
      <selection activeCell="A2" sqref="A2"/>
    </sheetView>
  </sheetViews>
  <sheetFormatPr defaultRowHeight="12.75" x14ac:dyDescent="0.2"/>
  <cols>
    <col min="1" max="1" width="11.42578125" customWidth="1"/>
    <col min="2" max="8" width="17.28515625" style="3" customWidth="1"/>
    <col min="9" max="9" width="17.28515625" customWidth="1"/>
    <col min="10" max="10" width="15.85546875" customWidth="1"/>
    <col min="11" max="11" width="18.85546875" bestFit="1" customWidth="1"/>
  </cols>
  <sheetData>
    <row r="1" spans="1:14" x14ac:dyDescent="0.2">
      <c r="A1" s="24" t="str">
        <f>'Data Fields'!A1</f>
        <v>California LifeLine Report and Claim Form For Wireless - ACP Pilot</v>
      </c>
    </row>
    <row r="2" spans="1:14" x14ac:dyDescent="0.2">
      <c r="A2" s="24" t="str">
        <f>'Claim Form Summary'!A5</f>
        <v>CPCN  _________</v>
      </c>
      <c r="B2" s="24" t="str">
        <f>'Claim Form Summary'!A2</f>
        <v>For Period of ______________</v>
      </c>
      <c r="C2" s="99"/>
      <c r="D2" s="99"/>
      <c r="E2" s="99"/>
      <c r="F2" s="99"/>
      <c r="G2" s="99"/>
      <c r="H2" s="99"/>
      <c r="I2" s="93"/>
      <c r="J2" s="93"/>
      <c r="K2" s="93"/>
    </row>
    <row r="3" spans="1:14" ht="15.75" x14ac:dyDescent="0.25">
      <c r="A3" s="39" t="s">
        <v>319</v>
      </c>
      <c r="B3" s="93"/>
      <c r="C3" s="93"/>
      <c r="D3" s="93"/>
      <c r="E3" s="93"/>
      <c r="F3" s="93"/>
      <c r="G3" s="93"/>
      <c r="H3" s="93"/>
      <c r="I3" s="93"/>
      <c r="J3" s="93"/>
      <c r="K3" s="93"/>
    </row>
    <row r="4" spans="1:14" ht="15.75" x14ac:dyDescent="0.25">
      <c r="A4" s="2"/>
      <c r="B4" s="99"/>
      <c r="C4" s="99"/>
      <c r="D4" s="99"/>
      <c r="E4" s="99"/>
      <c r="F4" s="99"/>
      <c r="G4" s="99"/>
      <c r="H4" s="99"/>
      <c r="I4" s="93"/>
      <c r="J4" s="93"/>
      <c r="K4" s="93"/>
    </row>
    <row r="5" spans="1:14" ht="15" x14ac:dyDescent="0.25">
      <c r="A5" s="301"/>
      <c r="B5" s="302"/>
      <c r="C5" s="302"/>
      <c r="D5" s="302"/>
      <c r="E5" s="302"/>
      <c r="F5" s="302"/>
      <c r="G5" s="302"/>
      <c r="H5" s="302"/>
      <c r="I5" s="302"/>
      <c r="J5" s="302"/>
      <c r="K5" s="40"/>
    </row>
    <row r="6" spans="1:14" x14ac:dyDescent="0.2">
      <c r="A6" s="53" t="s">
        <v>82</v>
      </c>
      <c r="B6" s="54" t="s">
        <v>83</v>
      </c>
      <c r="C6" s="53" t="s">
        <v>84</v>
      </c>
      <c r="D6" s="53" t="s">
        <v>85</v>
      </c>
      <c r="E6" s="53" t="s">
        <v>86</v>
      </c>
      <c r="F6" s="53" t="s">
        <v>87</v>
      </c>
      <c r="G6" s="53" t="s">
        <v>88</v>
      </c>
      <c r="H6" s="53" t="s">
        <v>89</v>
      </c>
      <c r="I6" s="53" t="s">
        <v>90</v>
      </c>
      <c r="J6" s="73" t="s">
        <v>91</v>
      </c>
      <c r="K6" s="53" t="s">
        <v>107</v>
      </c>
    </row>
    <row r="7" spans="1:14" ht="63.75" x14ac:dyDescent="0.2">
      <c r="A7" s="55" t="s">
        <v>92</v>
      </c>
      <c r="B7" s="55" t="s">
        <v>100</v>
      </c>
      <c r="C7" s="56" t="s">
        <v>68</v>
      </c>
      <c r="D7" s="56" t="s">
        <v>108</v>
      </c>
      <c r="E7" s="56" t="s">
        <v>109</v>
      </c>
      <c r="F7" s="56" t="s">
        <v>110</v>
      </c>
      <c r="G7" s="56" t="s">
        <v>111</v>
      </c>
      <c r="H7" s="56" t="s">
        <v>112</v>
      </c>
      <c r="I7" s="100" t="s">
        <v>337</v>
      </c>
      <c r="J7" s="74" t="s">
        <v>113</v>
      </c>
      <c r="K7" s="101" t="s">
        <v>114</v>
      </c>
    </row>
    <row r="8" spans="1:14" x14ac:dyDescent="0.2">
      <c r="A8" s="88">
        <v>3</v>
      </c>
      <c r="B8" s="102" t="s">
        <v>115</v>
      </c>
      <c r="C8" s="103" t="s">
        <v>95</v>
      </c>
      <c r="D8" s="104"/>
      <c r="E8" s="104"/>
      <c r="F8" s="104"/>
      <c r="G8" s="104">
        <f>D8-E8-F8</f>
        <v>0</v>
      </c>
      <c r="H8" s="104">
        <v>39</v>
      </c>
      <c r="I8" s="60">
        <f>MIN(G8:H8)</f>
        <v>0</v>
      </c>
      <c r="J8" s="75"/>
      <c r="K8" s="61">
        <f>I8*J8</f>
        <v>0</v>
      </c>
    </row>
    <row r="9" spans="1:14" ht="25.5" x14ac:dyDescent="0.2">
      <c r="A9" s="88">
        <v>3.1</v>
      </c>
      <c r="B9" s="102" t="s">
        <v>116</v>
      </c>
      <c r="C9" s="103" t="s">
        <v>95</v>
      </c>
      <c r="D9" s="104"/>
      <c r="E9" s="104"/>
      <c r="F9" s="104"/>
      <c r="G9" s="104">
        <f t="shared" ref="G9:G13" si="0">D9-E9-F9</f>
        <v>0</v>
      </c>
      <c r="H9" s="104">
        <v>39</v>
      </c>
      <c r="I9" s="60">
        <f t="shared" ref="I9:I13" si="1">MIN(G9:H9)</f>
        <v>0</v>
      </c>
      <c r="J9" s="28"/>
      <c r="K9" s="61">
        <f>I9*J9</f>
        <v>0</v>
      </c>
      <c r="N9" s="72"/>
    </row>
    <row r="10" spans="1:14" x14ac:dyDescent="0.2">
      <c r="A10" s="88">
        <v>4</v>
      </c>
      <c r="B10" s="102" t="s">
        <v>115</v>
      </c>
      <c r="C10" s="103" t="s">
        <v>72</v>
      </c>
      <c r="D10" s="104"/>
      <c r="E10" s="104"/>
      <c r="F10" s="104"/>
      <c r="G10" s="104">
        <f t="shared" si="0"/>
        <v>0</v>
      </c>
      <c r="H10" s="104">
        <v>39</v>
      </c>
      <c r="I10" s="60">
        <f t="shared" si="1"/>
        <v>0</v>
      </c>
      <c r="J10" s="28"/>
      <c r="K10" s="61">
        <f>I10*J10</f>
        <v>0</v>
      </c>
      <c r="N10" s="72"/>
    </row>
    <row r="11" spans="1:14" ht="25.5" x14ac:dyDescent="0.2">
      <c r="A11" s="88">
        <v>4.0999999999999996</v>
      </c>
      <c r="B11" s="102" t="s">
        <v>116</v>
      </c>
      <c r="C11" s="103" t="s">
        <v>72</v>
      </c>
      <c r="D11" s="104"/>
      <c r="E11" s="104"/>
      <c r="F11" s="104"/>
      <c r="G11" s="104">
        <f t="shared" si="0"/>
        <v>0</v>
      </c>
      <c r="H11" s="104">
        <v>39</v>
      </c>
      <c r="I11" s="60">
        <f t="shared" si="1"/>
        <v>0</v>
      </c>
      <c r="J11" s="28"/>
      <c r="K11" s="61">
        <f>I11*J11</f>
        <v>0</v>
      </c>
      <c r="N11" s="72"/>
    </row>
    <row r="12" spans="1:14" ht="25.5" x14ac:dyDescent="0.2">
      <c r="A12" s="88">
        <v>4.2</v>
      </c>
      <c r="B12" s="102" t="s">
        <v>117</v>
      </c>
      <c r="C12" s="103" t="s">
        <v>72</v>
      </c>
      <c r="D12" s="104"/>
      <c r="E12" s="104"/>
      <c r="F12" s="104"/>
      <c r="G12" s="104">
        <f t="shared" si="0"/>
        <v>0</v>
      </c>
      <c r="H12" s="104">
        <v>39</v>
      </c>
      <c r="I12" s="60">
        <f t="shared" si="1"/>
        <v>0</v>
      </c>
      <c r="J12" s="28"/>
      <c r="K12" s="61">
        <f t="shared" ref="K12:K13" si="2">I12*J12</f>
        <v>0</v>
      </c>
    </row>
    <row r="13" spans="1:14" ht="25.5" x14ac:dyDescent="0.2">
      <c r="A13" s="88">
        <v>4.3</v>
      </c>
      <c r="B13" s="102" t="s">
        <v>118</v>
      </c>
      <c r="C13" s="103" t="s">
        <v>72</v>
      </c>
      <c r="D13" s="104"/>
      <c r="E13" s="104"/>
      <c r="F13" s="104"/>
      <c r="G13" s="104">
        <f t="shared" si="0"/>
        <v>0</v>
      </c>
      <c r="H13" s="104">
        <v>39</v>
      </c>
      <c r="I13" s="60">
        <f t="shared" si="1"/>
        <v>0</v>
      </c>
      <c r="J13" s="28"/>
      <c r="K13" s="61">
        <f t="shared" si="2"/>
        <v>0</v>
      </c>
    </row>
    <row r="14" spans="1:14" ht="15" x14ac:dyDescent="0.25">
      <c r="A14" s="1"/>
      <c r="B14" s="99"/>
      <c r="C14" s="99"/>
      <c r="D14" s="99"/>
      <c r="E14" s="99"/>
      <c r="F14" s="99"/>
      <c r="G14" s="99"/>
      <c r="H14" s="99"/>
      <c r="I14" s="93"/>
      <c r="J14" s="93"/>
      <c r="K14" s="93"/>
    </row>
    <row r="15" spans="1:14" x14ac:dyDescent="0.2">
      <c r="A15" s="93"/>
      <c r="B15" s="99"/>
      <c r="C15" s="99"/>
      <c r="D15" s="99"/>
      <c r="E15" s="99"/>
      <c r="F15" s="99"/>
      <c r="G15" s="99"/>
      <c r="H15" s="99"/>
      <c r="I15" s="93"/>
      <c r="J15" s="93"/>
      <c r="K15" s="93"/>
    </row>
    <row r="16" spans="1:14" x14ac:dyDescent="0.2">
      <c r="A16" s="84" t="s">
        <v>80</v>
      </c>
      <c r="B16" s="99"/>
      <c r="C16" s="99"/>
      <c r="D16" s="99"/>
      <c r="E16" s="99"/>
      <c r="F16" s="99"/>
      <c r="G16" s="99"/>
      <c r="H16" s="99"/>
      <c r="I16" s="93"/>
      <c r="J16" s="93"/>
      <c r="K16" s="93"/>
    </row>
    <row r="17" spans="1:11" x14ac:dyDescent="0.2">
      <c r="A17" s="93"/>
      <c r="B17" s="99"/>
      <c r="C17" s="99"/>
      <c r="D17" s="99"/>
      <c r="E17" s="99"/>
      <c r="F17" s="99"/>
      <c r="G17" s="99"/>
      <c r="H17" s="99"/>
      <c r="I17" s="93"/>
      <c r="J17" s="93"/>
      <c r="K17" s="93"/>
    </row>
    <row r="18" spans="1:11" x14ac:dyDescent="0.2">
      <c r="A18" s="93"/>
      <c r="B18" s="99"/>
      <c r="C18" s="99"/>
      <c r="D18" s="99"/>
      <c r="E18" s="99"/>
      <c r="F18" s="99"/>
      <c r="G18" s="99"/>
      <c r="H18" s="99"/>
      <c r="I18" s="93"/>
      <c r="J18" s="93"/>
      <c r="K18" s="93"/>
    </row>
    <row r="19" spans="1:11" x14ac:dyDescent="0.2">
      <c r="A19" s="93"/>
      <c r="B19" s="99"/>
      <c r="C19" s="99"/>
      <c r="D19" s="99"/>
      <c r="E19" s="99"/>
      <c r="F19" s="99"/>
      <c r="G19" s="99"/>
      <c r="H19" s="99"/>
      <c r="I19" s="93"/>
      <c r="J19" s="93"/>
      <c r="K19" s="93"/>
    </row>
  </sheetData>
  <mergeCells count="1">
    <mergeCell ref="A5:J5"/>
  </mergeCells>
  <phoneticPr fontId="11" type="noConversion"/>
  <pageMargins left="0.75" right="0.75" top="1" bottom="1"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2"/>
  <sheetViews>
    <sheetView workbookViewId="0">
      <selection activeCell="A2" sqref="A2"/>
    </sheetView>
  </sheetViews>
  <sheetFormatPr defaultRowHeight="12.75" x14ac:dyDescent="0.2"/>
  <cols>
    <col min="1" max="1" width="15.7109375" style="13" customWidth="1"/>
    <col min="2" max="2" width="29.140625" style="3" customWidth="1"/>
    <col min="3" max="3" width="24" customWidth="1"/>
    <col min="4" max="4" width="14.5703125" style="3" customWidth="1"/>
    <col min="5" max="5" width="18.85546875" style="3" customWidth="1"/>
  </cols>
  <sheetData>
    <row r="1" spans="1:5" ht="14.25" x14ac:dyDescent="0.2">
      <c r="A1" s="45" t="s">
        <v>358</v>
      </c>
      <c r="B1" s="20"/>
      <c r="C1" s="19"/>
      <c r="D1" s="21"/>
      <c r="E1" s="21"/>
    </row>
    <row r="2" spans="1:5" x14ac:dyDescent="0.2">
      <c r="A2" s="24" t="str">
        <f>'Claim Form Summary'!A5</f>
        <v>CPCN  _________</v>
      </c>
      <c r="B2" s="24" t="str">
        <f>'Claim Form Summary'!A2</f>
        <v>For Period of ______________</v>
      </c>
      <c r="C2" s="19"/>
      <c r="D2" s="21"/>
      <c r="E2" s="21"/>
    </row>
    <row r="3" spans="1:5" ht="14.25" x14ac:dyDescent="0.2">
      <c r="A3" s="22"/>
      <c r="B3" s="20"/>
      <c r="C3" s="19"/>
      <c r="D3" s="21"/>
      <c r="E3" s="21"/>
    </row>
    <row r="4" spans="1:5" ht="15.75" x14ac:dyDescent="0.25">
      <c r="A4" s="303" t="s">
        <v>277</v>
      </c>
      <c r="B4" s="304"/>
    </row>
    <row r="5" spans="1:5" ht="13.5" thickBot="1" x14ac:dyDescent="0.25">
      <c r="A5" s="10"/>
    </row>
    <row r="6" spans="1:5" ht="24.75" thickBot="1" x14ac:dyDescent="0.25">
      <c r="A6" s="12" t="s">
        <v>92</v>
      </c>
      <c r="B6" s="6" t="s">
        <v>119</v>
      </c>
      <c r="C6" s="6" t="s">
        <v>120</v>
      </c>
    </row>
    <row r="7" spans="1:5" ht="15.75" customHeight="1" thickBot="1" x14ac:dyDescent="0.25">
      <c r="A7" s="305" t="s">
        <v>121</v>
      </c>
      <c r="B7" s="9" t="s">
        <v>122</v>
      </c>
      <c r="C7" s="62"/>
    </row>
    <row r="8" spans="1:5" ht="13.5" thickBot="1" x14ac:dyDescent="0.25">
      <c r="A8" s="306"/>
      <c r="B8" s="4" t="s">
        <v>123</v>
      </c>
      <c r="C8" s="63"/>
    </row>
    <row r="9" spans="1:5" ht="13.5" thickBot="1" x14ac:dyDescent="0.25">
      <c r="A9" s="306"/>
      <c r="B9" s="4" t="s">
        <v>124</v>
      </c>
      <c r="C9" s="63"/>
    </row>
    <row r="10" spans="1:5" ht="13.5" thickBot="1" x14ac:dyDescent="0.25">
      <c r="A10" s="307"/>
      <c r="B10" s="7" t="s">
        <v>125</v>
      </c>
      <c r="C10" s="64">
        <f>SUM(C7:C9)</f>
        <v>0</v>
      </c>
    </row>
    <row r="11" spans="1:5" x14ac:dyDescent="0.2">
      <c r="A11" s="10"/>
    </row>
    <row r="12" spans="1:5" ht="15" x14ac:dyDescent="0.25">
      <c r="A12" s="11"/>
    </row>
  </sheetData>
  <mergeCells count="2">
    <mergeCell ref="A4:B4"/>
    <mergeCell ref="A7:A10"/>
  </mergeCells>
  <phoneticPr fontId="11" type="noConversion"/>
  <pageMargins left="0.75" right="0.75" top="1" bottom="1" header="0.5" footer="0.5"/>
  <pageSetup orientation="landscape" r:id="rId1"/>
  <headerFooter alignWithMargins="0"/>
  <ignoredErrors>
    <ignoredError sqref="A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2"/>
  <sheetViews>
    <sheetView workbookViewId="0">
      <selection activeCell="A2" sqref="A2"/>
    </sheetView>
  </sheetViews>
  <sheetFormatPr defaultRowHeight="12.75" x14ac:dyDescent="0.2"/>
  <cols>
    <col min="1" max="1" width="28" customWidth="1"/>
    <col min="2" max="2" width="15.85546875" customWidth="1"/>
    <col min="3" max="3" width="19.140625" customWidth="1"/>
    <col min="4" max="4" width="21" customWidth="1"/>
    <col min="5" max="5" width="19" customWidth="1"/>
    <col min="6" max="6" width="21.7109375" customWidth="1"/>
    <col min="7" max="7" width="20.7109375" customWidth="1"/>
  </cols>
  <sheetData>
    <row r="1" spans="1:10" ht="15" x14ac:dyDescent="0.25">
      <c r="A1" s="312" t="str">
        <f>'Data Fields'!A1</f>
        <v>California LifeLine Report and Claim Form For Wireless - ACP Pilot</v>
      </c>
      <c r="B1" s="5"/>
    </row>
    <row r="2" spans="1:10" x14ac:dyDescent="0.2">
      <c r="A2" s="24" t="str">
        <f>'Claim Form Summary'!A5</f>
        <v>CPCN  _________</v>
      </c>
      <c r="B2" s="24" t="str">
        <f>'Claim Form Summary'!A2</f>
        <v>For Period of ______________</v>
      </c>
      <c r="C2" s="93"/>
      <c r="D2" s="93"/>
      <c r="E2" s="93"/>
      <c r="F2" s="93"/>
      <c r="G2" s="93"/>
      <c r="H2" s="93"/>
      <c r="I2" s="93"/>
      <c r="J2" s="93"/>
    </row>
    <row r="3" spans="1:10" x14ac:dyDescent="0.2">
      <c r="A3" s="93"/>
      <c r="B3" s="93"/>
      <c r="C3" s="93"/>
      <c r="D3" s="93"/>
      <c r="E3" s="93"/>
      <c r="F3" s="93"/>
      <c r="G3" s="93"/>
      <c r="H3" s="93"/>
      <c r="I3" s="93"/>
      <c r="J3" s="93"/>
    </row>
    <row r="4" spans="1:10" ht="15.75" x14ac:dyDescent="0.25">
      <c r="A4" s="26" t="s">
        <v>318</v>
      </c>
      <c r="B4" s="93"/>
      <c r="C4" s="93"/>
      <c r="D4" s="93"/>
      <c r="E4" s="93"/>
      <c r="F4" s="93"/>
      <c r="G4" s="93"/>
      <c r="H4" s="93"/>
      <c r="I4" s="93"/>
      <c r="J4" s="93"/>
    </row>
    <row r="5" spans="1:10" ht="15" x14ac:dyDescent="0.25">
      <c r="A5" s="25"/>
      <c r="B5" s="93"/>
      <c r="C5" s="93"/>
      <c r="D5" s="93"/>
      <c r="E5" s="93"/>
      <c r="F5" s="93"/>
      <c r="G5" s="93"/>
      <c r="H5" s="93"/>
      <c r="I5" s="93"/>
      <c r="J5" s="93"/>
    </row>
    <row r="6" spans="1:10" s="14" customFormat="1" ht="15.75" x14ac:dyDescent="0.25">
      <c r="A6" s="26" t="s">
        <v>126</v>
      </c>
      <c r="E6" s="105"/>
    </row>
    <row r="7" spans="1:10" ht="15.75" thickBot="1" x14ac:dyDescent="0.3">
      <c r="A7" s="8"/>
      <c r="B7" s="93"/>
      <c r="C7" s="93"/>
      <c r="D7" s="93"/>
      <c r="E7" s="93"/>
      <c r="F7" s="93"/>
      <c r="G7" s="93"/>
      <c r="H7" s="93"/>
      <c r="I7" s="93"/>
      <c r="J7" s="93"/>
    </row>
    <row r="8" spans="1:10" ht="13.5" thickBot="1" x14ac:dyDescent="0.25">
      <c r="A8" s="68" t="s">
        <v>119</v>
      </c>
      <c r="B8" s="69" t="s">
        <v>127</v>
      </c>
      <c r="C8" s="69" t="s">
        <v>128</v>
      </c>
      <c r="D8" s="24"/>
      <c r="E8" s="24"/>
      <c r="F8" s="24"/>
      <c r="G8" s="24"/>
      <c r="H8" s="24"/>
      <c r="I8" s="24"/>
      <c r="J8" s="93"/>
    </row>
    <row r="9" spans="1:10" ht="13.5" thickBot="1" x14ac:dyDescent="0.25">
      <c r="A9" s="123" t="s">
        <v>129</v>
      </c>
      <c r="B9" s="65"/>
      <c r="C9" s="66"/>
      <c r="D9" s="24"/>
      <c r="E9" s="24"/>
      <c r="F9" s="24"/>
      <c r="G9" s="24"/>
      <c r="H9" s="24"/>
      <c r="I9" s="24"/>
      <c r="J9" s="93"/>
    </row>
    <row r="10" spans="1:10" ht="26.25" thickBot="1" x14ac:dyDescent="0.25">
      <c r="A10" s="123" t="s">
        <v>130</v>
      </c>
      <c r="B10" s="67"/>
      <c r="C10" s="66"/>
      <c r="D10" s="24"/>
      <c r="E10" s="24"/>
      <c r="F10" s="24"/>
      <c r="G10" s="24"/>
      <c r="H10" s="24"/>
      <c r="I10" s="24"/>
      <c r="J10" s="93"/>
    </row>
    <row r="11" spans="1:10" ht="13.5" thickBot="1" x14ac:dyDescent="0.25">
      <c r="A11" s="123" t="s">
        <v>131</v>
      </c>
      <c r="B11" s="67"/>
      <c r="C11" s="66"/>
      <c r="D11" s="24"/>
      <c r="E11" s="24"/>
      <c r="F11" s="24"/>
      <c r="G11" s="24"/>
      <c r="H11" s="24"/>
      <c r="I11" s="24"/>
      <c r="J11" s="93"/>
    </row>
    <row r="12" spans="1:10" ht="13.5" thickBot="1" x14ac:dyDescent="0.25">
      <c r="A12" s="123" t="s">
        <v>132</v>
      </c>
      <c r="B12" s="67"/>
      <c r="C12" s="66"/>
      <c r="D12" s="24"/>
      <c r="E12" s="24"/>
      <c r="F12" s="24"/>
      <c r="G12" s="24"/>
      <c r="H12" s="24"/>
      <c r="I12" s="24"/>
      <c r="J12" s="93"/>
    </row>
    <row r="13" spans="1:10" ht="13.5" thickBot="1" x14ac:dyDescent="0.25">
      <c r="A13" s="123" t="s">
        <v>133</v>
      </c>
      <c r="B13" s="67"/>
      <c r="C13" s="66"/>
      <c r="D13" s="24"/>
      <c r="E13" s="24"/>
      <c r="F13" s="24"/>
      <c r="G13" s="24"/>
      <c r="H13" s="24"/>
      <c r="I13" s="24"/>
      <c r="J13" s="93"/>
    </row>
    <row r="14" spans="1:10" ht="18.399999999999999" customHeight="1" x14ac:dyDescent="0.2">
      <c r="A14" s="122" t="s">
        <v>134</v>
      </c>
      <c r="B14" s="76"/>
      <c r="C14" s="308"/>
      <c r="D14" s="24"/>
      <c r="E14" s="24"/>
      <c r="F14" s="24"/>
      <c r="G14" s="24"/>
      <c r="H14" s="24"/>
      <c r="I14" s="24"/>
      <c r="J14" s="93"/>
    </row>
    <row r="15" spans="1:10" ht="16.5" customHeight="1" x14ac:dyDescent="0.2">
      <c r="A15" s="122" t="s">
        <v>135</v>
      </c>
      <c r="B15" s="77"/>
      <c r="C15" s="309"/>
      <c r="D15" s="24"/>
      <c r="E15" s="24"/>
      <c r="F15" s="24"/>
      <c r="G15" s="24"/>
      <c r="H15" s="24"/>
      <c r="I15" s="24"/>
      <c r="J15" s="93"/>
    </row>
    <row r="16" spans="1:10" ht="21.75" customHeight="1" thickBot="1" x14ac:dyDescent="0.25">
      <c r="A16" s="70" t="s">
        <v>136</v>
      </c>
      <c r="B16" s="78"/>
      <c r="C16" s="310"/>
      <c r="D16" s="24"/>
      <c r="E16" s="24"/>
      <c r="F16" s="24"/>
      <c r="G16" s="24"/>
      <c r="H16" s="24"/>
      <c r="I16" s="24"/>
      <c r="J16" s="93"/>
    </row>
    <row r="17" spans="1:10" ht="13.5" thickBot="1" x14ac:dyDescent="0.25">
      <c r="A17" s="52" t="s">
        <v>125</v>
      </c>
      <c r="B17" s="65">
        <f>SUM(B9:B16)</f>
        <v>0</v>
      </c>
      <c r="C17" s="66"/>
      <c r="D17" s="24"/>
      <c r="E17" s="24"/>
      <c r="F17" s="24"/>
      <c r="G17" s="24"/>
      <c r="H17" s="24"/>
      <c r="I17" s="24"/>
      <c r="J17" s="93"/>
    </row>
    <row r="18" spans="1:10" ht="15" x14ac:dyDescent="0.25">
      <c r="A18" s="25"/>
      <c r="B18" s="24"/>
      <c r="C18" s="24"/>
      <c r="D18" s="24"/>
      <c r="E18" s="24"/>
      <c r="F18" s="24"/>
      <c r="G18" s="24"/>
      <c r="H18" s="24"/>
      <c r="I18" s="24"/>
      <c r="J18" s="93"/>
    </row>
    <row r="19" spans="1:10" x14ac:dyDescent="0.2">
      <c r="A19" s="24"/>
      <c r="B19" s="24"/>
      <c r="C19" s="24"/>
      <c r="D19" s="24"/>
      <c r="E19" s="24"/>
      <c r="F19" s="24"/>
      <c r="G19" s="24"/>
      <c r="H19" s="24"/>
      <c r="I19" s="24"/>
      <c r="J19" s="93"/>
    </row>
    <row r="20" spans="1:10" x14ac:dyDescent="0.2">
      <c r="A20" s="27" t="s">
        <v>137</v>
      </c>
      <c r="B20" s="24"/>
      <c r="C20" s="24"/>
      <c r="D20" s="24"/>
      <c r="E20" s="24"/>
      <c r="F20" s="24"/>
      <c r="G20" s="24"/>
      <c r="H20" s="24"/>
      <c r="I20" s="24"/>
      <c r="J20" s="93"/>
    </row>
    <row r="21" spans="1:10" x14ac:dyDescent="0.2">
      <c r="A21" s="24"/>
      <c r="B21" s="24"/>
      <c r="C21" s="24"/>
      <c r="D21" s="24"/>
      <c r="E21" s="24"/>
      <c r="F21" s="24"/>
      <c r="G21" s="24"/>
      <c r="H21" s="24"/>
      <c r="I21" s="24"/>
      <c r="J21" s="93"/>
    </row>
    <row r="22" spans="1:10" ht="13.5" thickBot="1" x14ac:dyDescent="0.25">
      <c r="A22" s="24" t="s">
        <v>82</v>
      </c>
      <c r="B22" s="24" t="s">
        <v>83</v>
      </c>
      <c r="C22" s="24" t="s">
        <v>84</v>
      </c>
      <c r="D22" s="24" t="s">
        <v>85</v>
      </c>
      <c r="E22" s="24" t="s">
        <v>86</v>
      </c>
      <c r="F22" s="24" t="s">
        <v>87</v>
      </c>
      <c r="G22" s="24" t="s">
        <v>88</v>
      </c>
      <c r="H22" s="24"/>
      <c r="I22" s="24"/>
      <c r="J22" s="93"/>
    </row>
    <row r="23" spans="1:10" s="3" customFormat="1" ht="65.25" customHeight="1" thickBot="1" x14ac:dyDescent="0.25">
      <c r="A23" s="46" t="s">
        <v>92</v>
      </c>
      <c r="B23" s="47" t="s">
        <v>138</v>
      </c>
      <c r="C23" s="47" t="s">
        <v>139</v>
      </c>
      <c r="D23" s="47" t="s">
        <v>140</v>
      </c>
      <c r="E23" s="47" t="s">
        <v>141</v>
      </c>
      <c r="F23" s="47" t="s">
        <v>142</v>
      </c>
      <c r="G23" s="47" t="s">
        <v>143</v>
      </c>
      <c r="H23" s="41"/>
      <c r="I23" s="41"/>
      <c r="J23" s="99"/>
    </row>
    <row r="24" spans="1:10" ht="13.5" thickBot="1" x14ac:dyDescent="0.25">
      <c r="A24" s="48">
        <v>6</v>
      </c>
      <c r="B24" s="49">
        <f>B17</f>
        <v>0</v>
      </c>
      <c r="C24" s="80">
        <f>'Weighted Avg'!H10</f>
        <v>0</v>
      </c>
      <c r="D24" s="49">
        <f>IFERROR(B24/C24,0)</f>
        <v>0</v>
      </c>
      <c r="E24" s="49">
        <v>0.5</v>
      </c>
      <c r="F24" s="49">
        <f>MIN(D24:E24)</f>
        <v>0</v>
      </c>
      <c r="G24" s="49">
        <f>F24*C24</f>
        <v>0</v>
      </c>
      <c r="H24" s="24"/>
      <c r="I24" s="24"/>
      <c r="J24" s="93"/>
    </row>
    <row r="25" spans="1:10" ht="15" x14ac:dyDescent="0.25">
      <c r="A25" s="50"/>
      <c r="B25" s="24"/>
      <c r="C25" s="24"/>
      <c r="D25" s="24"/>
      <c r="E25" s="24"/>
      <c r="F25" s="24"/>
      <c r="G25" s="24"/>
      <c r="H25" s="24"/>
      <c r="I25" s="24"/>
      <c r="J25" s="93"/>
    </row>
    <row r="26" spans="1:10" ht="15" x14ac:dyDescent="0.25">
      <c r="A26" s="25"/>
      <c r="B26" s="24"/>
      <c r="C26" s="24"/>
      <c r="D26" s="24"/>
      <c r="E26" s="24"/>
      <c r="F26" s="24"/>
      <c r="G26" s="24"/>
      <c r="H26" s="24"/>
      <c r="I26" s="24"/>
      <c r="J26" s="93"/>
    </row>
    <row r="27" spans="1:10" s="14" customFormat="1" ht="15.75" x14ac:dyDescent="0.25">
      <c r="A27" s="26" t="s">
        <v>144</v>
      </c>
      <c r="B27" s="26"/>
      <c r="C27" s="26"/>
      <c r="D27" s="26"/>
      <c r="E27" s="26"/>
      <c r="F27" s="26"/>
      <c r="G27" s="26"/>
      <c r="H27" s="26"/>
      <c r="I27" s="26"/>
    </row>
    <row r="28" spans="1:10" s="14" customFormat="1" ht="15.75" x14ac:dyDescent="0.25">
      <c r="A28" s="26"/>
      <c r="B28" s="26"/>
      <c r="C28" s="26"/>
      <c r="D28" s="26"/>
      <c r="E28" s="26"/>
      <c r="F28" s="26"/>
      <c r="G28" s="26"/>
      <c r="H28" s="26"/>
      <c r="I28" s="26"/>
    </row>
    <row r="29" spans="1:10" s="14" customFormat="1" ht="15.75" x14ac:dyDescent="0.25">
      <c r="A29" s="27" t="s">
        <v>145</v>
      </c>
      <c r="B29" s="26"/>
      <c r="C29" s="26"/>
      <c r="D29" s="26"/>
      <c r="E29" s="26" t="s">
        <v>23</v>
      </c>
      <c r="F29" s="26"/>
      <c r="G29" s="26"/>
      <c r="H29" s="26"/>
      <c r="I29" s="26"/>
    </row>
    <row r="30" spans="1:10" ht="15" x14ac:dyDescent="0.25">
      <c r="A30" s="51"/>
      <c r="B30" s="24"/>
      <c r="C30" s="24"/>
      <c r="D30" s="24"/>
      <c r="E30" s="24"/>
      <c r="F30" s="24"/>
      <c r="G30" s="24"/>
      <c r="H30" s="24"/>
      <c r="I30" s="24"/>
      <c r="J30" s="93"/>
    </row>
    <row r="31" spans="1:10" ht="13.5" thickBot="1" x14ac:dyDescent="0.25">
      <c r="A31" s="24" t="s">
        <v>82</v>
      </c>
      <c r="B31" s="24" t="s">
        <v>83</v>
      </c>
      <c r="C31" s="24" t="s">
        <v>84</v>
      </c>
      <c r="D31" s="24" t="s">
        <v>85</v>
      </c>
      <c r="E31" s="24"/>
      <c r="F31" s="24"/>
      <c r="G31" s="24"/>
      <c r="H31" s="24"/>
      <c r="I31" s="24"/>
      <c r="J31" s="93"/>
    </row>
    <row r="32" spans="1:10" ht="64.5" thickBot="1" x14ac:dyDescent="0.25">
      <c r="A32" s="46" t="s">
        <v>92</v>
      </c>
      <c r="B32" s="47" t="s">
        <v>139</v>
      </c>
      <c r="C32" s="47" t="s">
        <v>146</v>
      </c>
      <c r="D32" s="47" t="s">
        <v>147</v>
      </c>
      <c r="E32" s="24"/>
      <c r="F32" s="24"/>
      <c r="G32" s="24"/>
      <c r="H32" s="24"/>
      <c r="I32" s="24"/>
      <c r="J32" s="93"/>
    </row>
    <row r="33" spans="1:10" ht="13.5" thickBot="1" x14ac:dyDescent="0.25">
      <c r="A33" s="48">
        <v>7</v>
      </c>
      <c r="B33" s="79"/>
      <c r="C33" s="49">
        <v>0.03</v>
      </c>
      <c r="D33" s="49"/>
      <c r="E33" s="24"/>
      <c r="F33" s="24"/>
      <c r="G33" s="24"/>
      <c r="H33" s="24"/>
      <c r="I33" s="24"/>
      <c r="J33" s="93"/>
    </row>
    <row r="34" spans="1:10" ht="15" x14ac:dyDescent="0.25">
      <c r="A34" s="8"/>
      <c r="B34" s="93"/>
      <c r="C34" s="93"/>
      <c r="D34" s="93"/>
      <c r="E34" s="93"/>
      <c r="F34" s="93"/>
      <c r="G34" s="93"/>
      <c r="H34" s="93"/>
      <c r="I34" s="93"/>
      <c r="J34" s="93"/>
    </row>
    <row r="35" spans="1:10" ht="15" x14ac:dyDescent="0.25">
      <c r="A35" s="1"/>
      <c r="B35" s="93"/>
      <c r="C35" s="93"/>
      <c r="D35" s="93"/>
      <c r="E35" s="93"/>
      <c r="F35" s="93"/>
      <c r="G35" s="93"/>
      <c r="H35" s="93"/>
      <c r="I35" s="93"/>
      <c r="J35" s="93"/>
    </row>
    <row r="36" spans="1:10" x14ac:dyDescent="0.2">
      <c r="A36" s="93"/>
      <c r="B36" s="93"/>
      <c r="C36" s="93"/>
      <c r="D36" s="93"/>
      <c r="E36" s="93"/>
      <c r="F36" s="93"/>
      <c r="G36" s="93"/>
      <c r="H36" s="93"/>
      <c r="I36" s="93"/>
      <c r="J36" s="93"/>
    </row>
    <row r="37" spans="1:10" x14ac:dyDescent="0.2">
      <c r="A37" s="93"/>
      <c r="B37" s="93"/>
      <c r="C37" s="93"/>
      <c r="D37" s="93"/>
      <c r="E37" s="93"/>
      <c r="F37" s="93"/>
      <c r="G37" s="93"/>
      <c r="H37" s="93"/>
      <c r="I37" s="93"/>
      <c r="J37" s="93"/>
    </row>
    <row r="38" spans="1:10" x14ac:dyDescent="0.2">
      <c r="A38" s="93"/>
      <c r="B38" s="93"/>
      <c r="C38" s="93"/>
      <c r="D38" s="93"/>
      <c r="E38" s="93"/>
      <c r="F38" s="93"/>
      <c r="G38" s="93"/>
      <c r="H38" s="93"/>
      <c r="I38" s="93"/>
      <c r="J38" s="93"/>
    </row>
    <row r="39" spans="1:10" x14ac:dyDescent="0.2">
      <c r="A39" s="93"/>
      <c r="B39" s="93"/>
      <c r="C39" s="93"/>
      <c r="D39" s="93"/>
      <c r="E39" s="93"/>
      <c r="F39" s="93"/>
      <c r="G39" s="93"/>
      <c r="H39" s="93"/>
      <c r="I39" s="93"/>
      <c r="J39" s="93"/>
    </row>
    <row r="40" spans="1:10" x14ac:dyDescent="0.2">
      <c r="A40" s="93"/>
      <c r="B40" s="93"/>
      <c r="C40" s="93"/>
      <c r="D40" s="93"/>
      <c r="E40" s="93"/>
      <c r="F40" s="93"/>
      <c r="G40" s="93"/>
      <c r="H40" s="93"/>
      <c r="I40" s="93"/>
      <c r="J40" s="93"/>
    </row>
    <row r="41" spans="1:10" x14ac:dyDescent="0.2">
      <c r="A41" s="93"/>
      <c r="B41" s="93"/>
      <c r="C41" s="93"/>
      <c r="D41" s="93"/>
      <c r="E41" s="93"/>
      <c r="F41" s="93"/>
      <c r="G41" s="93"/>
      <c r="H41" s="93"/>
      <c r="I41" s="93"/>
      <c r="J41" s="93"/>
    </row>
    <row r="42" spans="1:10" x14ac:dyDescent="0.2">
      <c r="A42" s="93"/>
      <c r="B42" s="93"/>
      <c r="C42" s="93"/>
      <c r="D42" s="93"/>
      <c r="E42" s="93"/>
      <c r="F42" s="93"/>
      <c r="G42" s="93"/>
      <c r="H42" s="93"/>
      <c r="I42" s="93"/>
      <c r="J42" s="93"/>
    </row>
  </sheetData>
  <mergeCells count="1">
    <mergeCell ref="C14:C16"/>
  </mergeCells>
  <phoneticPr fontId="11" type="noConversion"/>
  <pageMargins left="0.75" right="0.75" top="1" bottom="1" header="0.5" footer="0.5"/>
  <pageSetup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workbookViewId="0"/>
  </sheetViews>
  <sheetFormatPr defaultRowHeight="12.75" x14ac:dyDescent="0.2"/>
  <cols>
    <col min="1" max="1" width="13.85546875" customWidth="1"/>
    <col min="2" max="2" width="36.42578125" customWidth="1"/>
    <col min="3" max="3" width="21.5703125" customWidth="1"/>
    <col min="4" max="4" width="37.85546875" customWidth="1"/>
  </cols>
  <sheetData>
    <row r="1" spans="1:7" ht="15" x14ac:dyDescent="0.25">
      <c r="A1" s="312" t="str">
        <f>'Data Fields'!A1</f>
        <v>California LifeLine Report and Claim Form For Wireless - ACP Pilot</v>
      </c>
      <c r="B1" s="5"/>
      <c r="C1" s="93"/>
      <c r="D1" s="93"/>
      <c r="E1" s="93"/>
      <c r="F1" s="93"/>
      <c r="G1" s="93"/>
    </row>
    <row r="2" spans="1:7" x14ac:dyDescent="0.2">
      <c r="A2" s="24" t="str">
        <f>'Claim Form Summary'!A5</f>
        <v>CPCN  _________</v>
      </c>
      <c r="B2" s="24" t="str">
        <f>'Claim Form Summary'!A2</f>
        <v>For Period of ______________</v>
      </c>
      <c r="C2" s="93"/>
      <c r="D2" s="93"/>
      <c r="E2" s="93"/>
      <c r="F2" s="93"/>
      <c r="G2" s="93"/>
    </row>
    <row r="3" spans="1:7" ht="15.75" x14ac:dyDescent="0.25">
      <c r="A3" s="121" t="s">
        <v>278</v>
      </c>
      <c r="B3" s="5"/>
      <c r="C3" s="93"/>
      <c r="D3" s="93"/>
      <c r="E3" s="93"/>
      <c r="F3" s="93"/>
      <c r="G3" s="93"/>
    </row>
    <row r="4" spans="1:7" ht="15" x14ac:dyDescent="0.25">
      <c r="A4" s="23"/>
      <c r="B4" s="5"/>
      <c r="C4" s="93"/>
      <c r="D4" s="93"/>
      <c r="E4" s="93"/>
      <c r="F4" s="93"/>
      <c r="G4" s="93"/>
    </row>
    <row r="5" spans="1:7" ht="16.5" thickBot="1" x14ac:dyDescent="0.3">
      <c r="A5" s="2"/>
      <c r="B5" s="93"/>
      <c r="C5" s="93"/>
      <c r="D5" s="93"/>
      <c r="E5" s="93"/>
      <c r="F5" s="93"/>
      <c r="G5" s="93"/>
    </row>
    <row r="6" spans="1:7" ht="30.75" thickBot="1" x14ac:dyDescent="0.3">
      <c r="A6" s="106" t="s">
        <v>92</v>
      </c>
      <c r="B6" s="107" t="s">
        <v>119</v>
      </c>
      <c r="C6" s="108" t="s">
        <v>127</v>
      </c>
      <c r="D6" s="108" t="s">
        <v>128</v>
      </c>
      <c r="E6" s="93"/>
      <c r="F6" s="93"/>
      <c r="G6" s="93"/>
    </row>
    <row r="7" spans="1:7" ht="21.2" customHeight="1" thickBot="1" x14ac:dyDescent="0.25">
      <c r="A7" s="311">
        <v>8</v>
      </c>
      <c r="B7" s="109" t="s">
        <v>129</v>
      </c>
      <c r="C7" s="110"/>
      <c r="D7" s="111"/>
      <c r="E7" s="93"/>
      <c r="F7" s="93"/>
      <c r="G7" s="93"/>
    </row>
    <row r="8" spans="1:7" ht="19.5" customHeight="1" thickBot="1" x14ac:dyDescent="0.25">
      <c r="A8" s="311"/>
      <c r="B8" s="109" t="s">
        <v>148</v>
      </c>
      <c r="C8" s="110"/>
      <c r="D8" s="111"/>
      <c r="E8" s="93"/>
      <c r="F8" s="93"/>
      <c r="G8" s="93"/>
    </row>
    <row r="9" spans="1:7" ht="23.25" customHeight="1" thickBot="1" x14ac:dyDescent="0.25">
      <c r="A9" s="311"/>
      <c r="B9" s="109" t="s">
        <v>131</v>
      </c>
      <c r="C9" s="110"/>
      <c r="D9" s="111"/>
      <c r="E9" s="93"/>
      <c r="F9" s="93"/>
      <c r="G9" s="93"/>
    </row>
    <row r="10" spans="1:7" ht="15.75" thickBot="1" x14ac:dyDescent="0.25">
      <c r="A10" s="311"/>
      <c r="B10" s="109" t="s">
        <v>132</v>
      </c>
      <c r="C10" s="110"/>
      <c r="D10" s="111"/>
      <c r="E10" s="93"/>
      <c r="F10" s="93"/>
      <c r="G10" s="93"/>
    </row>
    <row r="11" spans="1:7" ht="15.75" thickBot="1" x14ac:dyDescent="0.25">
      <c r="A11" s="311"/>
      <c r="B11" s="109" t="s">
        <v>133</v>
      </c>
      <c r="C11" s="110"/>
      <c r="D11" s="111"/>
      <c r="E11" s="93"/>
      <c r="F11" s="93"/>
      <c r="G11" s="93"/>
    </row>
    <row r="12" spans="1:7" ht="15.75" thickBot="1" x14ac:dyDescent="0.25">
      <c r="A12" s="311"/>
      <c r="B12" s="112" t="s">
        <v>73</v>
      </c>
      <c r="C12" s="113">
        <f>SUM(C7:C11)</f>
        <v>0</v>
      </c>
      <c r="D12" s="111"/>
      <c r="E12" s="93"/>
      <c r="F12" s="93"/>
      <c r="G12" s="93"/>
    </row>
    <row r="13" spans="1:7" ht="15" x14ac:dyDescent="0.25">
      <c r="A13" s="1"/>
      <c r="B13" s="1"/>
      <c r="C13" s="1"/>
      <c r="D13" s="1"/>
      <c r="E13" s="93"/>
      <c r="F13" s="93"/>
      <c r="G13" s="93"/>
    </row>
    <row r="14" spans="1:7" ht="15" x14ac:dyDescent="0.25">
      <c r="A14" s="1"/>
      <c r="B14" s="1"/>
      <c r="C14" s="1"/>
      <c r="D14" s="1"/>
      <c r="E14" s="93"/>
      <c r="F14" s="93"/>
      <c r="G14" s="93"/>
    </row>
    <row r="15" spans="1:7" ht="15" x14ac:dyDescent="0.25">
      <c r="A15" s="1"/>
      <c r="B15" s="1"/>
      <c r="C15" s="1"/>
      <c r="D15" s="1"/>
      <c r="E15" s="93"/>
      <c r="F15" s="93"/>
      <c r="G15" s="93"/>
    </row>
    <row r="16" spans="1:7" ht="15" x14ac:dyDescent="0.25">
      <c r="A16" s="5" t="s">
        <v>149</v>
      </c>
      <c r="B16" s="1"/>
      <c r="C16" s="1"/>
      <c r="D16" s="1"/>
      <c r="E16" s="93"/>
      <c r="F16" s="93"/>
      <c r="G16" s="93"/>
    </row>
    <row r="17" spans="1:7" ht="15.75" thickBot="1" x14ac:dyDescent="0.3">
      <c r="A17" s="1"/>
      <c r="B17" s="1"/>
      <c r="C17" s="1"/>
      <c r="D17" s="1"/>
      <c r="E17" s="93"/>
      <c r="F17" s="93"/>
      <c r="G17" s="93"/>
    </row>
    <row r="18" spans="1:7" ht="30.75" thickBot="1" x14ac:dyDescent="0.3">
      <c r="A18" s="106" t="s">
        <v>92</v>
      </c>
      <c r="B18" s="107" t="s">
        <v>150</v>
      </c>
      <c r="C18" s="108" t="s">
        <v>127</v>
      </c>
      <c r="D18" s="108" t="s">
        <v>128</v>
      </c>
      <c r="E18" s="93"/>
      <c r="F18" s="93"/>
      <c r="G18" s="93"/>
    </row>
    <row r="19" spans="1:7" ht="15.75" thickBot="1" x14ac:dyDescent="0.25">
      <c r="A19" s="311">
        <v>9</v>
      </c>
      <c r="B19" s="109"/>
      <c r="C19" s="110"/>
      <c r="D19" s="111"/>
      <c r="E19" s="93"/>
      <c r="F19" s="93"/>
      <c r="G19" s="93"/>
    </row>
    <row r="20" spans="1:7" ht="15.75" thickBot="1" x14ac:dyDescent="0.25">
      <c r="A20" s="311"/>
      <c r="B20" s="112" t="s">
        <v>73</v>
      </c>
      <c r="C20" s="113">
        <f>SUM(C19:C19)</f>
        <v>0</v>
      </c>
      <c r="D20" s="111"/>
      <c r="E20" s="93"/>
      <c r="F20" s="93"/>
      <c r="G20" s="93"/>
    </row>
    <row r="21" spans="1:7" x14ac:dyDescent="0.2">
      <c r="A21" s="83"/>
      <c r="B21" s="83"/>
      <c r="C21" s="83"/>
      <c r="D21" s="83"/>
      <c r="E21" s="93"/>
      <c r="F21" s="93"/>
      <c r="G21" s="93"/>
    </row>
    <row r="22" spans="1:7" x14ac:dyDescent="0.2">
      <c r="A22" s="83"/>
      <c r="B22" s="83"/>
      <c r="C22" s="83"/>
      <c r="D22" s="83"/>
      <c r="E22" s="93"/>
      <c r="F22" s="93"/>
      <c r="G22" s="93"/>
    </row>
    <row r="23" spans="1:7" x14ac:dyDescent="0.2">
      <c r="A23" s="93"/>
      <c r="B23" s="93"/>
      <c r="C23" s="93"/>
      <c r="D23" s="93"/>
      <c r="E23" s="93"/>
      <c r="F23" s="93"/>
      <c r="G23" s="93"/>
    </row>
  </sheetData>
  <mergeCells count="2">
    <mergeCell ref="A7:A12"/>
    <mergeCell ref="A19:A20"/>
  </mergeCells>
  <phoneticPr fontId="11"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2" ma:contentTypeDescription="Create a new document." ma:contentTypeScope="" ma:versionID="2c7ea44b9682ed332563563c45ae2638">
  <xsd:schema xmlns:xsd="http://www.w3.org/2001/XMLSchema" xmlns:xs="http://www.w3.org/2001/XMLSchema" xmlns:p="http://schemas.microsoft.com/office/2006/metadata/properties" xmlns:ns2="1f515989-4afe-4bfb-8869-4f44a11afb39" targetNamespace="http://schemas.microsoft.com/office/2006/metadata/properties" ma:root="true" ma:fieldsID="316846861b4c0cadfdcf73e1ce08bcb7" ns2:_="">
    <xsd:import namespace="1f515989-4afe-4bfb-8869-4f44a11afb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0BFDAA-B011-49BA-830A-908009C0E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15989-4afe-4bfb-8869-4f44a11af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E1C511-F9D0-4209-ADE3-C68140A27A77}">
  <ds:schemaRefs>
    <ds:schemaRef ds:uri="http://schemas.microsoft.com/office/2006/documentManagement/types"/>
    <ds:schemaRef ds:uri="http://purl.org/dc/term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1f515989-4afe-4bfb-8869-4f44a11afb39"/>
    <ds:schemaRef ds:uri="http://schemas.microsoft.com/office/2006/metadata/properties"/>
  </ds:schemaRefs>
</ds:datastoreItem>
</file>

<file path=customXml/itemProps3.xml><?xml version="1.0" encoding="utf-8"?>
<ds:datastoreItem xmlns:ds="http://schemas.openxmlformats.org/officeDocument/2006/customXml" ds:itemID="{CF26266D-E80C-4163-B8A8-DC79C8168A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Claim Form Summary</vt:lpstr>
      <vt:lpstr>Data Fields</vt:lpstr>
      <vt:lpstr>Weighted Avg</vt:lpstr>
      <vt:lpstr>ACP Pilot</vt:lpstr>
      <vt:lpstr>Lines 1 &amp; 2 </vt:lpstr>
      <vt:lpstr>Lines 3 &amp; 4</vt:lpstr>
      <vt:lpstr>Line 5</vt:lpstr>
      <vt:lpstr>Lines 6 or 7</vt:lpstr>
      <vt:lpstr>Lines 8 &amp; 9</vt:lpstr>
      <vt:lpstr>'Claim Form Summary'!Print_Area</vt:lpstr>
    </vt:vector>
  </TitlesOfParts>
  <Manager/>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revision/>
  <dcterms:created xsi:type="dcterms:W3CDTF">2011-11-29T07:41:33Z</dcterms:created>
  <dcterms:modified xsi:type="dcterms:W3CDTF">2023-07-27T20:01:09Z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0x0101006EDAF9F80FDE0E459E1A4ABBAD4741F7</vt:lpwstr>
  </property>
</Properties>
</file>