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E19CE1CA-1CA7-425E-A16B-4E6B0AA55636}" xr6:coauthVersionLast="47" xr6:coauthVersionMax="47" xr10:uidLastSave="{00000000-0000-0000-0000-000000000000}"/>
  <bookViews>
    <workbookView xWindow="-28920" yWindow="-120" windowWidth="29040" windowHeight="15720" xr2:uid="{1622CD74-D904-4E8A-A9EE-AAB46A9538A2}"/>
  </bookViews>
  <sheets>
    <sheet name="Claim Form Summary" sheetId="2" r:id="rId1"/>
    <sheet name="Data Fields" sheetId="1" r:id="rId2"/>
    <sheet name="Weighted Avg" sheetId="10" r:id="rId3"/>
    <sheet name="BB Pilot" sheetId="12" r:id="rId4"/>
    <sheet name="Lines 1 &amp; 2 " sheetId="5" r:id="rId5"/>
    <sheet name="Lines 3 &amp; 4" sheetId="6" r:id="rId6"/>
    <sheet name="Lines 6 or 7" sheetId="9" r:id="rId7"/>
    <sheet name="Line 5" sheetId="8" r:id="rId8"/>
    <sheet name="Lines 8 &amp; 9" sheetId="4" r:id="rId9"/>
  </sheets>
  <definedNames>
    <definedName name="_ftn1" localSheetId="1">'Data Fields'!#REF!</definedName>
    <definedName name="_ftnref1" localSheetId="1">'Lines 6 or 7'!#REF!</definedName>
    <definedName name="_xlnm.Print_Area" localSheetId="0">'Claim Form Summary'!$A$1:$B$42,'Claim Form Summary'!$A$45:$B$64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 l="1"/>
  <c r="C20" i="10"/>
  <c r="C19" i="10"/>
  <c r="C18" i="10"/>
  <c r="C17" i="10"/>
  <c r="C16" i="10"/>
  <c r="C9" i="10"/>
  <c r="C8" i="10"/>
  <c r="C7" i="10"/>
  <c r="C6" i="10"/>
  <c r="C5" i="10"/>
  <c r="C4" i="10"/>
  <c r="DT4" i="1" l="1"/>
  <c r="DI4" i="1"/>
  <c r="DH4" i="1"/>
  <c r="DB4" i="1"/>
  <c r="DA4" i="1"/>
  <c r="CZ4" i="1"/>
  <c r="A1" i="8"/>
  <c r="K34" i="12" l="1"/>
  <c r="L34" i="12" s="1"/>
  <c r="M34" i="12" s="1"/>
  <c r="I34" i="12"/>
  <c r="K33" i="12"/>
  <c r="L33" i="12" s="1"/>
  <c r="M33" i="12" s="1"/>
  <c r="I33" i="12"/>
  <c r="I27" i="12"/>
  <c r="K27" i="12" s="1"/>
  <c r="L27" i="12" s="1"/>
  <c r="M27" i="12" s="1"/>
  <c r="K26" i="12"/>
  <c r="L26" i="12" s="1"/>
  <c r="M26" i="12" s="1"/>
  <c r="I26" i="12"/>
  <c r="K20" i="12"/>
  <c r="L20" i="12" s="1"/>
  <c r="M20" i="12" s="1"/>
  <c r="I20" i="12"/>
  <c r="K19" i="12"/>
  <c r="L19" i="12" s="1"/>
  <c r="M19" i="12" s="1"/>
  <c r="I19" i="12"/>
  <c r="K18" i="12"/>
  <c r="L18" i="12" s="1"/>
  <c r="M18" i="12" s="1"/>
  <c r="I18" i="12"/>
  <c r="L17" i="12"/>
  <c r="M17" i="12" s="1"/>
  <c r="K17" i="12"/>
  <c r="I17" i="12"/>
  <c r="K11" i="12"/>
  <c r="L11" i="12" s="1"/>
  <c r="M11" i="12" s="1"/>
  <c r="I11" i="12"/>
  <c r="L10" i="12"/>
  <c r="M10" i="12" s="1"/>
  <c r="K10" i="12"/>
  <c r="I10" i="12"/>
  <c r="K9" i="12"/>
  <c r="L9" i="12" s="1"/>
  <c r="M9" i="12" s="1"/>
  <c r="I9" i="12"/>
  <c r="I8" i="12"/>
  <c r="K8" i="12" s="1"/>
  <c r="L8" i="12" s="1"/>
  <c r="M8" i="12" s="1"/>
  <c r="C2" i="4"/>
  <c r="C2" i="8"/>
  <c r="D2" i="9"/>
  <c r="A20" i="1"/>
  <c r="D2" i="6"/>
  <c r="D2" i="5"/>
  <c r="D2" i="12"/>
  <c r="C2" i="10"/>
  <c r="A46" i="2"/>
  <c r="A45" i="2"/>
  <c r="B61" i="2"/>
  <c r="B17" i="2" l="1"/>
  <c r="H20" i="5"/>
  <c r="J20" i="5" s="1"/>
  <c r="J21" i="5" s="1"/>
  <c r="R4" i="1" s="1"/>
  <c r="H17" i="5"/>
  <c r="J17" i="5" s="1"/>
  <c r="J18" i="5" s="1"/>
  <c r="Q4" i="1" s="1"/>
  <c r="H10" i="5"/>
  <c r="J10" i="5" s="1"/>
  <c r="J11" i="5" s="1"/>
  <c r="I4" i="1" s="1"/>
  <c r="H7" i="5"/>
  <c r="J7" i="5" s="1"/>
  <c r="J8" i="5" s="1"/>
  <c r="H4" i="1" s="1"/>
  <c r="B8" i="1" l="1"/>
  <c r="B9" i="1"/>
  <c r="J23" i="5"/>
  <c r="B9" i="2" s="1"/>
  <c r="J13" i="5"/>
  <c r="B8" i="2" s="1"/>
  <c r="I13" i="6" l="1"/>
  <c r="I12" i="6"/>
  <c r="I11" i="6"/>
  <c r="I10" i="6"/>
  <c r="I9" i="6"/>
  <c r="I8" i="6"/>
  <c r="B16" i="2" s="1"/>
  <c r="F13" i="6"/>
  <c r="F12" i="6"/>
  <c r="F11" i="6"/>
  <c r="F10" i="6"/>
  <c r="F9" i="6"/>
  <c r="F8" i="6"/>
  <c r="B55" i="2" l="1"/>
  <c r="A1" i="4" l="1"/>
  <c r="A1" i="9"/>
  <c r="A1" i="6"/>
  <c r="A1" i="5"/>
  <c r="A1" i="12"/>
  <c r="A1" i="10"/>
  <c r="DU4" i="1" l="1"/>
  <c r="B16" i="1" l="1"/>
  <c r="B19" i="1"/>
  <c r="CX4" i="1"/>
  <c r="CW4" i="1"/>
  <c r="CV4" i="1"/>
  <c r="CU4" i="1"/>
  <c r="CT4" i="1"/>
  <c r="CS4" i="1"/>
  <c r="H27" i="5" l="1"/>
  <c r="B2" i="12"/>
  <c r="A2" i="12"/>
  <c r="H40" i="5" l="1"/>
  <c r="J40" i="5" s="1"/>
  <c r="J41" i="5" s="1"/>
  <c r="AT4" i="1" s="1"/>
  <c r="H37" i="5"/>
  <c r="J37" i="5" s="1"/>
  <c r="J38" i="5" s="1"/>
  <c r="AS4" i="1" s="1"/>
  <c r="H60" i="5"/>
  <c r="J60" i="5" s="1"/>
  <c r="J61" i="5" s="1"/>
  <c r="BL4" i="1" s="1"/>
  <c r="H50" i="5"/>
  <c r="J50" i="5" s="1"/>
  <c r="J51" i="5" s="1"/>
  <c r="BC4" i="1" s="1"/>
  <c r="H30" i="5"/>
  <c r="J30" i="5" s="1"/>
  <c r="J31" i="5" s="1"/>
  <c r="AK4" i="1" s="1"/>
  <c r="J27" i="5"/>
  <c r="J28" i="5" s="1"/>
  <c r="AJ4" i="1" s="1"/>
  <c r="B2" i="4"/>
  <c r="A2" i="4"/>
  <c r="B2" i="9"/>
  <c r="A2" i="9"/>
  <c r="B2" i="8"/>
  <c r="A2" i="8"/>
  <c r="B2" i="6"/>
  <c r="A2" i="6"/>
  <c r="B2" i="5"/>
  <c r="A2" i="5"/>
  <c r="B2" i="10"/>
  <c r="A2" i="10"/>
  <c r="A22" i="1"/>
  <c r="H57" i="5" l="1"/>
  <c r="J57" i="5" s="1"/>
  <c r="J58" i="5" s="1"/>
  <c r="H47" i="5"/>
  <c r="J47" i="5" s="1"/>
  <c r="J48" i="5" s="1"/>
  <c r="B12" i="1"/>
  <c r="J43" i="5"/>
  <c r="J33" i="5"/>
  <c r="B11" i="2" s="1"/>
  <c r="A21" i="1"/>
  <c r="BK4" i="1" l="1"/>
  <c r="J63" i="5"/>
  <c r="BB4" i="1"/>
  <c r="B14" i="1" s="1"/>
  <c r="J53" i="5"/>
  <c r="B51" i="2"/>
  <c r="ER4" i="1" l="1"/>
  <c r="EQ4" i="1"/>
  <c r="EP4" i="1"/>
  <c r="EO4" i="1"/>
  <c r="EN4" i="1"/>
  <c r="EJ4" i="1"/>
  <c r="EI4" i="1"/>
  <c r="EH4" i="1"/>
  <c r="EG4" i="1"/>
  <c r="EF4" i="1"/>
  <c r="EE4" i="1"/>
  <c r="ED4" i="1"/>
  <c r="EC4" i="1"/>
  <c r="EB4" i="1"/>
  <c r="CY4" i="1"/>
  <c r="B17" i="1" l="1"/>
  <c r="B18" i="1"/>
  <c r="B10" i="1"/>
  <c r="B11" i="1" l="1"/>
  <c r="I10" i="10"/>
  <c r="H10" i="10"/>
  <c r="EA4" i="1" l="1"/>
  <c r="C24" i="9"/>
  <c r="CH4" i="1"/>
  <c r="CG4" i="1"/>
  <c r="B21" i="2" l="1"/>
  <c r="CK4" i="1" s="1"/>
  <c r="B20" i="2"/>
  <c r="CJ4" i="1" s="1"/>
  <c r="B22" i="2"/>
  <c r="CL4" i="1" s="1"/>
  <c r="B19" i="2"/>
  <c r="CI4" i="1" s="1"/>
  <c r="B15" i="1" l="1"/>
  <c r="C20" i="4"/>
  <c r="C12" i="4"/>
  <c r="B30" i="2" s="1"/>
  <c r="CP4" i="1" s="1"/>
  <c r="C10" i="8"/>
  <c r="B24" i="2"/>
  <c r="CM4" i="1" s="1"/>
  <c r="B14" i="2" l="1"/>
  <c r="B32" i="2"/>
  <c r="CQ4" i="1" s="1"/>
  <c r="ES4" i="1"/>
  <c r="B17" i="9"/>
  <c r="B24" i="9" s="1"/>
  <c r="B13" i="1" l="1"/>
  <c r="B12" i="2"/>
  <c r="B13" i="2"/>
  <c r="D24" i="9"/>
  <c r="EK4" i="1" l="1"/>
  <c r="F24" i="9"/>
  <c r="B29" i="2"/>
  <c r="G24" i="9" l="1"/>
  <c r="B28" i="2" s="1"/>
  <c r="EL4" i="1"/>
  <c r="EM4" i="1"/>
  <c r="CO4" i="1"/>
  <c r="CN4" i="1" l="1"/>
  <c r="B33" i="2"/>
  <c r="CR4" i="1" s="1"/>
</calcChain>
</file>

<file path=xl/sharedStrings.xml><?xml version="1.0" encoding="utf-8"?>
<sst xmlns="http://schemas.openxmlformats.org/spreadsheetml/2006/main" count="618" uniqueCount="355">
  <si>
    <t>3.1  Connection Charges, F (Tribal)</t>
  </si>
  <si>
    <t>4.1  Connection Charges, C (Tribal)</t>
  </si>
  <si>
    <t>4.2  Connection Charges, C (TTY)</t>
  </si>
  <si>
    <t>4.3  Connection Charge, C (TTY and Tribal)</t>
  </si>
  <si>
    <t>ADMINISTRATIVE EXPENSE RECOVERY</t>
  </si>
  <si>
    <t xml:space="preserve"> (Choose either Line 6 or Line 7 Methodology)</t>
  </si>
  <si>
    <t>6.  Incremental Administrative Expenses</t>
  </si>
  <si>
    <t xml:space="preserve">7.  Administrative Expense Cost Factor  </t>
  </si>
  <si>
    <t>8.  Implementation Costs -New Reporting Requirements (Non-Recurring):</t>
  </si>
  <si>
    <t xml:space="preserve">       By Commission Order: ____________________________   </t>
  </si>
  <si>
    <t>9.  Other expenses, true-ups and credits</t>
  </si>
  <si>
    <t xml:space="preserve">10.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</si>
  <si>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</si>
  <si>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</si>
  <si>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 xml:space="preserve"> </t>
  </si>
  <si>
    <t>Subscriber Statistics</t>
  </si>
  <si>
    <t>Type of Subscriber Data</t>
  </si>
  <si>
    <t>Count</t>
  </si>
  <si>
    <t>New Connections/Activations</t>
  </si>
  <si>
    <t>Total Weighted Average Subscribers</t>
  </si>
  <si>
    <t>Claim Form Line 3, Connection, F</t>
  </si>
  <si>
    <t>Claim Form Line 3.1, Connection, F, Tribal</t>
  </si>
  <si>
    <t>Claim Form Line 4, Connection, C</t>
  </si>
  <si>
    <t>Claim Form Line 4.1, Connection, C, Tribal</t>
  </si>
  <si>
    <t>Claim Form Line 4.2, Connection, C, TTY</t>
  </si>
  <si>
    <t>Claim Form Line 4.3, Connection, C, TTY and Tribal</t>
  </si>
  <si>
    <t>Claim Form Line 5, Surcharges/ Taxes</t>
  </si>
  <si>
    <t>Claim Form Line 6, Incremental Admin Expenses</t>
  </si>
  <si>
    <t>Claim Form Line 7, Admin Expense Cost Factor</t>
  </si>
  <si>
    <t>Claim Form Line 8, Implementation</t>
  </si>
  <si>
    <t>Claim Form Line 9 Other Charges, True-ups, Credits</t>
  </si>
  <si>
    <t>Claim Form Line 10 Total Claim</t>
  </si>
  <si>
    <t>New Connections</t>
  </si>
  <si>
    <t>EOM Subscribers, F</t>
  </si>
  <si>
    <t>EOM Subscribers, C</t>
  </si>
  <si>
    <t>EOM Total Subscribers</t>
  </si>
  <si>
    <t>Total Weighted Average</t>
  </si>
  <si>
    <t>Line 5 - Bill and Keep / Rate Case Surcharge</t>
  </si>
  <si>
    <t>Line 5 - Federal Excise Tax</t>
  </si>
  <si>
    <t>Line 5 - Local Tax</t>
  </si>
  <si>
    <t>Line 6 - Incremental Admin Expense - Data Processing</t>
  </si>
  <si>
    <t>Line 6 - Incremental Admin Expense - Notification</t>
  </si>
  <si>
    <t>Line 6 - Incremental Admin Expense - Accounting</t>
  </si>
  <si>
    <t>Line 6 - Incremental Admin Expense - Service Rep Costs</t>
  </si>
  <si>
    <t>Line 6 - Incremental Admin Expense - Legal</t>
  </si>
  <si>
    <t>Line 6 - Incremental Admin Expense - Deferred Payment Costs</t>
  </si>
  <si>
    <t>Line 6 - Actual Incremental Administrative Cost per subscriber</t>
  </si>
  <si>
    <t>Line 6 - Allowable Incremental Administrative Cost per subscriber</t>
  </si>
  <si>
    <t>Line 7 - Allowable Administrative Expense Cost Factor</t>
  </si>
  <si>
    <t>Line 8 - Implementation - Data Processing</t>
  </si>
  <si>
    <t>Line 8 - Implementation  - Notification</t>
  </si>
  <si>
    <t>Line 8 - Implementation  - Accounting</t>
  </si>
  <si>
    <t>Line 8 - Implementation  - Service Rep Costs</t>
  </si>
  <si>
    <t>Line 8 - Implementation  - Legal</t>
  </si>
  <si>
    <t>Line 9 - Other Expenses - true-ups and credits</t>
  </si>
  <si>
    <t>Rate Group</t>
  </si>
  <si>
    <t>LifeLine Funding Type*</t>
  </si>
  <si>
    <t>Tribal Lands (Y/N)</t>
  </si>
  <si>
    <t>TTY Indicator (Y/N)</t>
  </si>
  <si>
    <t>EOM Status Count</t>
  </si>
  <si>
    <t>C</t>
  </si>
  <si>
    <t>Total</t>
  </si>
  <si>
    <t>LifeLine Plans</t>
  </si>
  <si>
    <t>Lifeline Funding Type*</t>
  </si>
  <si>
    <t>Tribal Lands</t>
  </si>
  <si>
    <t>TTY Indicator</t>
  </si>
  <si>
    <t>Regular Rate</t>
  </si>
  <si>
    <t>LifeLine Rate</t>
  </si>
  <si>
    <t>*C=California Only, F=Federal and California</t>
  </si>
  <si>
    <t>Reimbursement for 1st LifeLine line</t>
  </si>
  <si>
    <t>(Col A)</t>
  </si>
  <si>
    <t>(Col B)</t>
  </si>
  <si>
    <t>(Col C)</t>
  </si>
  <si>
    <t>(Col D)</t>
  </si>
  <si>
    <t>(Col E)</t>
  </si>
  <si>
    <t>(Col F)</t>
  </si>
  <si>
    <t>(Col G)</t>
  </si>
  <si>
    <t>(Col H)</t>
  </si>
  <si>
    <t>(Col I)</t>
  </si>
  <si>
    <t>(Col J)</t>
  </si>
  <si>
    <t>Claim Form Line #</t>
  </si>
  <si>
    <t>Regular Basic Service Rate</t>
  </si>
  <si>
    <t>F</t>
  </si>
  <si>
    <t>Reimbursement for Tribal Subscribers</t>
  </si>
  <si>
    <t>Reimbursement for 2nd LifeLine Line for TTY</t>
  </si>
  <si>
    <t>Reimbursement for 2nd LifeLine Line for TTY for Tribal Subscribers</t>
  </si>
  <si>
    <t>Service Description</t>
  </si>
  <si>
    <t>Tribal</t>
  </si>
  <si>
    <t>Reimbursement Amount Per Subscriber</t>
  </si>
  <si>
    <t>Weighted Average Subscriber Count</t>
  </si>
  <si>
    <t>Total  
(Reimbursement Amount x Weighted Average)</t>
  </si>
  <si>
    <t>N</t>
  </si>
  <si>
    <t>Y</t>
  </si>
  <si>
    <t>(Col K)</t>
  </si>
  <si>
    <t>Regular Charge</t>
  </si>
  <si>
    <t>LifeLine Charge</t>
  </si>
  <si>
    <t>Lost Revenue 
(D-E-F)</t>
  </si>
  <si>
    <t>Maximum State Reimbursement Amount - $39</t>
  </si>
  <si>
    <t>Quantity</t>
  </si>
  <si>
    <t>Connection Charges</t>
  </si>
  <si>
    <t>Connection Charges (Tribal)</t>
  </si>
  <si>
    <t>Connection Charges (TTY)</t>
  </si>
  <si>
    <t>Connection Charges (TTY and Tribal)</t>
  </si>
  <si>
    <t>Type of Expense</t>
  </si>
  <si>
    <t>Amount Remitted to Taxing/Surcharge Authority</t>
  </si>
  <si>
    <t>5</t>
  </si>
  <si>
    <t>Bill and Keep / Rate Case Surcharge</t>
  </si>
  <si>
    <t>Federal Excise Tax</t>
  </si>
  <si>
    <t>Local Tax</t>
  </si>
  <si>
    <t xml:space="preserve">Total </t>
  </si>
  <si>
    <t>Line 6  - Incremental Administrative Expense</t>
  </si>
  <si>
    <t>Amount</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</si>
  <si>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</si>
  <si>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</si>
  <si>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</si>
  <si>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</si>
  <si>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</si>
  <si>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</si>
  <si>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</si>
  <si>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</si>
  <si>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</si>
  <si>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Incremental Administrative Expense calculation</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</si>
  <si>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</si>
  <si>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</si>
  <si>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</si>
  <si>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</si>
  <si>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</si>
  <si>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enter amount on Line 6  of Claim Form 
(Col C x Col F) ($)</t>
  </si>
  <si>
    <t>Line 7  - Administrative Expense Cost Factor</t>
  </si>
  <si>
    <t>Administrative Expense Cost Factor calculation</t>
  </si>
  <si>
    <t>Administrative Expense Cost Factor per subscriber</t>
  </si>
  <si>
    <t>Total Administrative Expense Cost Factor - enter amount on Line 7 of Claim Form 
(Col B x Col C)</t>
  </si>
  <si>
    <t>Subscriber Notifications</t>
  </si>
  <si>
    <t>7. Line 9 for Other Expenses</t>
  </si>
  <si>
    <t>Other expenses, true-ups and credits</t>
  </si>
  <si>
    <t>Weighted Average, F - Family Plan</t>
  </si>
  <si>
    <t>Weighted Average, C - Family Plan</t>
  </si>
  <si>
    <t>Plan Type</t>
  </si>
  <si>
    <t>Claim Form Line 1c, SSA, F -Family Plan</t>
  </si>
  <si>
    <t>Claim Form Line 1.1c, SSA, F, Tribal -Family  Plan</t>
  </si>
  <si>
    <t>Claim Form Line 2c, SSA, C - Family Plan</t>
  </si>
  <si>
    <t>Claim Form Line 2, SSA, C - Standard Plan</t>
  </si>
  <si>
    <t>Claim Form Line 2.1c, SSA, C, Tribal - Family Plan</t>
  </si>
  <si>
    <t>Claim Form Line 2.2, C, TTY - Standard Plan</t>
  </si>
  <si>
    <t>Claim Form Line 2.2c, C, TTY - Family Plan</t>
  </si>
  <si>
    <t>Claim Form Line 2.3, C, TTY and Tribal - Standard Plan</t>
  </si>
  <si>
    <t>Claim Form Line 2.3c, C, TTY and Tribal - Family Plan</t>
  </si>
  <si>
    <t>Weighted Average, F - Standard Plan</t>
  </si>
  <si>
    <t>Weighted Average, F - Do Not Meet Federal Broadband Standards - Standard Plan</t>
  </si>
  <si>
    <t>Weighted Average, C - Standard Plan</t>
  </si>
  <si>
    <t>Reimbursement for 1st LifeLine line - Funding Type C</t>
  </si>
  <si>
    <t>Reimbursement for Tribal Subscribers - Funding Type C</t>
  </si>
  <si>
    <t>Reimbursement for 2nd LifeLine Line for TTY - Funding Type C</t>
  </si>
  <si>
    <t>Reimbursement for 2nd LifeLine Line for TTY for Tribal Subscribers - Funding Type C</t>
  </si>
  <si>
    <t>2.1  Allowable SSA, C (Tribal)</t>
  </si>
  <si>
    <t>2.2  Allowable SSA, C (TTY)</t>
  </si>
  <si>
    <t>2.3  Allowable SSA, C (TTY and Tribal)</t>
  </si>
  <si>
    <t>Subtotal</t>
  </si>
  <si>
    <t>Claim Form Line 1, SSA, F - Standard Plan</t>
  </si>
  <si>
    <t>Claim Form Line 1e, SSA, F - Basic Plan $9.25</t>
  </si>
  <si>
    <t>Claim Form Line 1.1, SSA, F, Tribal - Standard Plan</t>
  </si>
  <si>
    <t>Claim Form Line 1.4, SSA, F - Do Not Meet Federal Broadband Standards - Standard Plan</t>
  </si>
  <si>
    <t>Claim Form Line 1.4b, SSA, F - Does Not Meet Federal Broadband Standards - Basic Plan $5.25</t>
  </si>
  <si>
    <t>Claim Form Line 1.4e, SSA, F - Does Not Meet Federal Broadband Standards - Basic Plan $9.25</t>
  </si>
  <si>
    <t>Claim Form Line 1.5, SSA, F, Tribal - Do Not Meet Federal Broadband Standards - Standard Plan</t>
  </si>
  <si>
    <t>Claim Form Line 1.5b, SSA, F, Tribal - Does Not Meet Federal Broadband Standards - Basic Plan $5.25</t>
  </si>
  <si>
    <t>Claim Form Line 1.5e, SSA, F, Tribal - Does Not Meet Federal Broadband Standards - Basic Plan $9.25</t>
  </si>
  <si>
    <t>Claim Form Line 2e, SSA, C - Basic Plan $9.25</t>
  </si>
  <si>
    <t>Claim Form Line 2.1, SSA, C, Tribal - Standard Plan</t>
  </si>
  <si>
    <t>Claim Form Line 2.1e, SSA, C, Tribal - Basic Plan $9.25</t>
  </si>
  <si>
    <t>Claim Form Line 2.2e, C, TTY - Basic Plan $9.25</t>
  </si>
  <si>
    <t>Claim Form Line 2.3e, C, TTY and Tribal - Basic Plan $9.25</t>
  </si>
  <si>
    <t>Claim Form Line 2.4, SSA, C - Do Not Meet Federal Broadband Standards - Standard Plan</t>
  </si>
  <si>
    <t>Claim Form Line 2.4b, SSA, C - Does Not Meet Federal Broadband Standards - Basic Plan $5.25</t>
  </si>
  <si>
    <t>Claim Form Line 2.4e, SSA, C - Does Not Meet Federal Broadband Standards - Basic Plan $9.25</t>
  </si>
  <si>
    <t>Claim Form Line 2.5, SSA, C, Tribal - Do Not Meet Federal Broadband Standards - Standard Plan</t>
  </si>
  <si>
    <t>Claim Form Line 2.5b, SSA, C, Tribal - Does Not Meet Federal Broadband Standards - Basic Plan $5.25</t>
  </si>
  <si>
    <t>Claim Form Line 2.5e, SSA, C, Tribal - Does Not Meet Federal Broadband Standards - Basic Plan $9.25</t>
  </si>
  <si>
    <t>Claim Form Line 2.6, C, TTY - Do Not Meet Federal Broadband Standards - Standard Plan</t>
  </si>
  <si>
    <t>Claim Form Line 2.6b, C, TTY - Does Not Meet Federal Broadband Standards - Basic Plan $5.25</t>
  </si>
  <si>
    <t>Claim Form Line 2.6e, C, TTY - Does Not Meet Federal Broadband Standards - Basic Plan $9.25</t>
  </si>
  <si>
    <t>Claim Form Line 2.7, C, TTY and Tribal - Do Not Meet Federal Broadband Standards - Standard Plan</t>
  </si>
  <si>
    <t>Claim Form Line 2.7b, C, TTY and Tribal - Does Not Meet Federal Broadband Standards - Basic Plan $5.25</t>
  </si>
  <si>
    <t>Weighted Average, F - Basic Plan $9.25</t>
  </si>
  <si>
    <t>Weighted Average, F - Do Not Meet Federal Broadband Standards - Basic Plan $5.25</t>
  </si>
  <si>
    <t>Weighted Average, F - Do Not Meet Federal Broadband Standards - Basic Plan $9.25</t>
  </si>
  <si>
    <t>Weighted Average, C - Basic Plan $9.25</t>
  </si>
  <si>
    <t>Weighted Average, C - Do Not Meet Federal Broadband Standards - Basic Plan $5.25</t>
  </si>
  <si>
    <t>Weighted Average, C - Do Not Meet Federal Broadband Standards - Basic Plan $9.25</t>
  </si>
  <si>
    <t>Service Tier</t>
  </si>
  <si>
    <t>Claim Form Line 1f, SSA, F - Promotional</t>
  </si>
  <si>
    <t>Claim Form Line 1.1f, SSA, F, Tribal - Promotional</t>
  </si>
  <si>
    <t>Claim Form Line 2f, SSA, C - Promotional</t>
  </si>
  <si>
    <t>Claim Form Line 2.1f, SSA, C, Tribal - Promotional</t>
  </si>
  <si>
    <t>Claim Form Line 2.2f, C, TTY - Promotional</t>
  </si>
  <si>
    <t>Claim Form Line 2.3f, C, TTY and Tribal - Promotional</t>
  </si>
  <si>
    <t>Weighted Average, F - Promotional</t>
  </si>
  <si>
    <t>Weighted Average, C - Promotional</t>
  </si>
  <si>
    <t>Claim Form Line 1.1e, SSA, F, Tribal - Basic Plan $9.25</t>
  </si>
  <si>
    <t>Weighted Average, F - Do Not Meet Federal Broadband Standards - Voice</t>
  </si>
  <si>
    <t>Weighted Average, C - Do Not Meet Federal Broadband Standards - Voice</t>
  </si>
  <si>
    <t>Claim Form Line 1.4h, SSA, F - Does Not Meet Federal Broadband Standards - Voice</t>
  </si>
  <si>
    <t>Claim Form Line 2.4h, SSA, C - Does Not Meet Federal Broadband Standards - Voice</t>
  </si>
  <si>
    <t>Claim Form Line 2.5h, SSA, C, Tribal - Does Not Meet Federal Broadband Standards - Voice</t>
  </si>
  <si>
    <t>Claim Form Line 1.5h, SSA, F, Tribal - Does Not Meet Federal Broadband Standards - Voice</t>
  </si>
  <si>
    <t>Claim Form Line 2.6h, C, TTY - Does Not Meet Federal Broadband Standards - Voice</t>
  </si>
  <si>
    <t>Claim Form Line 2.7h, C, TTY and Tribal - Does Not Meet Federal Broadband Standards - Voice</t>
  </si>
  <si>
    <t xml:space="preserve">State Reimbursement Amount per Subscriber                   </t>
  </si>
  <si>
    <t>Review with the "Claim Form Summary" Tab</t>
  </si>
  <si>
    <t>Lines 1</t>
  </si>
  <si>
    <t>Lines 1.1</t>
  </si>
  <si>
    <t>Lines 1.4</t>
  </si>
  <si>
    <t>Lines 1.5</t>
  </si>
  <si>
    <t>Lines 2</t>
  </si>
  <si>
    <t>Lines 2.1</t>
  </si>
  <si>
    <t>Lines 2.2</t>
  </si>
  <si>
    <t>Lines 2.3</t>
  </si>
  <si>
    <t>Lines 2.4</t>
  </si>
  <si>
    <t>Lines 2.5</t>
  </si>
  <si>
    <t>Lines 2.6</t>
  </si>
  <si>
    <t>Lines 2.7</t>
  </si>
  <si>
    <t>Lines 1 - 2</t>
  </si>
  <si>
    <t>Claim Form Line 2.7e, C, TTY and Tribal - Does Not Meet Federal Broadband Standards - Basic Plan $9.25</t>
  </si>
  <si>
    <t>6. Line 5 for Surcharges and Taxes</t>
  </si>
  <si>
    <t>8. Line 8 for Implementation costs</t>
  </si>
  <si>
    <t>Claim Form Line 1g, SSA, F - ACP</t>
  </si>
  <si>
    <t>Claim Form Line 1.1g, SSA, F, Tribal - ACP</t>
  </si>
  <si>
    <t>Claim Form Line 1.4g, SSA, F - Does Not Meet Federal Broadband Standards - ACP</t>
  </si>
  <si>
    <t>Claim Form Line 1.5g, SSA, F, Tribal - Does Not Meet Federal Broadband Standards - ACP</t>
  </si>
  <si>
    <t>Claim Form Line 2g, SSA, C - ACP</t>
  </si>
  <si>
    <t>Claim Form Line 2.1g, SSA, C, Tribal - ACP</t>
  </si>
  <si>
    <t>Claim Form Line 2.2g, C, TTY - ACP</t>
  </si>
  <si>
    <t>Claim Form Line 2.3g, C, TTY and Tribal - ACP</t>
  </si>
  <si>
    <t>Claim Form Line 2.4g, SSA, C - Does Not Meet Federal Broadband Standards - ACP</t>
  </si>
  <si>
    <t>Claim Form Line 2.5g, SSA, C, Tribal - Does Not Meet Federal Broadband Standards - ACP</t>
  </si>
  <si>
    <t>Claim Form Line 2.6g, C, TTY - Does Not Meet Federal Broadband Standards - ACP</t>
  </si>
  <si>
    <t>Claim Form Line 2.7g, C, TTY and Tribal - Does Not Meet Federal Broadband Standards - ACP</t>
  </si>
  <si>
    <t>Claim Form Line 1i, SSA, F - ACP(A)</t>
  </si>
  <si>
    <t>Claim Form Line 1j, SSA, F - ACP(B)</t>
  </si>
  <si>
    <t>Claim Form Line 1.1i, SSA, F, Tribal - ACP(A)</t>
  </si>
  <si>
    <t>Claim Form Line 1.1j, SSA, F, Tribal - ACP(B)</t>
  </si>
  <si>
    <t>Claim Form Line 2i, SSA, C - ACP(A)</t>
  </si>
  <si>
    <t>Claim Form Line 2j, SSA, C - ACP(B)</t>
  </si>
  <si>
    <t>Claim Form Line 2.1i, SSA, C, Tribal - ACP(A)</t>
  </si>
  <si>
    <t>Claim Form Line 2.1j, SSA, C, Tribal - ACP(B)</t>
  </si>
  <si>
    <t>Claim Form Line 2.2i, C, TTY - ACP(A)</t>
  </si>
  <si>
    <t>Claim Form Line 2.2j, C, TTY - ACP(B)</t>
  </si>
  <si>
    <t>Claim Form Line 2.3i, C, TTY and Tribal - ACP(A)</t>
  </si>
  <si>
    <t>Claim Form Line 2.3j, C, TTY and Tribal - ACP(B)</t>
  </si>
  <si>
    <t>Weighted Average, F - ACP</t>
  </si>
  <si>
    <t>Connections - F</t>
  </si>
  <si>
    <t>Connections - F (Tribal)</t>
  </si>
  <si>
    <t>Connections - C</t>
  </si>
  <si>
    <t>Connections - C (Tribal)</t>
  </si>
  <si>
    <t>Connections - C (TTY)</t>
  </si>
  <si>
    <t>Connections - C (TTY and Tribal)</t>
  </si>
  <si>
    <t>Weighted Average, F - Do Not Meet Federal Broadband Standards - ACP</t>
  </si>
  <si>
    <t>Weighted Average, C - ACP</t>
  </si>
  <si>
    <t>Weighted Average, C - Do Not Meet Federal Broadband Standards - ACP</t>
  </si>
  <si>
    <t>Weighted Average, C - Do Not Meet Federal Broadband Standards - Standard Plan</t>
  </si>
  <si>
    <t>BASIC SERVICE RECOVERY - BB Pilot</t>
  </si>
  <si>
    <r>
      <t>Plan Type  (BB Pilot)</t>
    </r>
    <r>
      <rPr>
        <b/>
        <vertAlign val="superscript"/>
        <sz val="10"/>
        <rFont val="Calibri"/>
        <family val="2"/>
        <scheme val="minor"/>
      </rPr>
      <t>1</t>
    </r>
  </si>
  <si>
    <t>California LifeLine Report and Claim Form For Wireless - BB Pilot</t>
  </si>
  <si>
    <t>3.  BB Pilot</t>
  </si>
  <si>
    <t>5.  Lines 3 and 4 for non-recurring charges - BB Pilot</t>
  </si>
  <si>
    <t>7. Line 6 and 7 for Administrative Expense for BB Pilot</t>
  </si>
  <si>
    <t>2l</t>
  </si>
  <si>
    <t>2.1k</t>
  </si>
  <si>
    <t>2.1l</t>
  </si>
  <si>
    <t>2.2k</t>
  </si>
  <si>
    <t>2.2l</t>
  </si>
  <si>
    <t>2.3k</t>
  </si>
  <si>
    <t>2.3l</t>
  </si>
  <si>
    <t>2k</t>
  </si>
  <si>
    <t>Lost Revenue (Col D-H)</t>
  </si>
  <si>
    <t>Home BB</t>
  </si>
  <si>
    <t>Home BB w/Voice</t>
  </si>
  <si>
    <t xml:space="preserve">Amount of SSA Eligible for Reimbursement (Maximum $30.00) </t>
  </si>
  <si>
    <t>C=California Only</t>
  </si>
  <si>
    <t>2.  Connection Charges, F</t>
  </si>
  <si>
    <t>3.  Connection Charges, CA-only eligibility</t>
  </si>
  <si>
    <t xml:space="preserve">4.  Surcharges and Taxes </t>
  </si>
  <si>
    <t>End-of-Month Count</t>
  </si>
  <si>
    <t>End-of-month Total Subscribers</t>
  </si>
  <si>
    <t>Weighted Average Count</t>
  </si>
  <si>
    <t>Total State Reimbursement Amount (H x J)</t>
  </si>
  <si>
    <r>
      <t>1</t>
    </r>
    <r>
      <rPr>
        <sz val="10"/>
        <rFont val="Calibri"/>
        <family val="2"/>
        <scheme val="minor"/>
      </rPr>
      <t xml:space="preserve"> C=California Only, F=Federal and California</t>
    </r>
  </si>
  <si>
    <t>1k</t>
  </si>
  <si>
    <t>1.1l</t>
  </si>
  <si>
    <t>1l</t>
  </si>
  <si>
    <t>1.1k</t>
  </si>
  <si>
    <t>Reimbursement for 1st LifeLine line - Funding Type F</t>
  </si>
  <si>
    <t>Reimbursement for Tribal Subscribers - Funding Type F</t>
  </si>
  <si>
    <t>4. BB Pilot Lines 1, 1.1, 2, 2.1, 2.2, and 2.3 for monthly recurring charges</t>
  </si>
  <si>
    <t xml:space="preserve">2.  Allowable SSA for Cellular, CA-only eligibility </t>
  </si>
  <si>
    <t>1. Allowable SSA for Cellular</t>
  </si>
  <si>
    <t>1.1 Allowable SSA for (Tribal)</t>
  </si>
  <si>
    <t xml:space="preserve">End-of-month Flat Rate subscribers, C - Home Broadband Pilot </t>
  </si>
  <si>
    <t>End-of-month Flat Rate subscribers, F - Home Broadband Pilot</t>
  </si>
  <si>
    <t>F=Federal and California</t>
  </si>
  <si>
    <r>
      <t>Plan Type</t>
    </r>
    <r>
      <rPr>
        <b/>
        <vertAlign val="superscript"/>
        <sz val="10"/>
        <rFont val="Calibri"/>
        <family val="2"/>
        <scheme val="minor"/>
      </rPr>
      <t>1</t>
    </r>
  </si>
  <si>
    <r>
      <t xml:space="preserve">LifeLine Funding Type </t>
    </r>
    <r>
      <rPr>
        <b/>
        <vertAlign val="superscript"/>
        <sz val="9"/>
        <rFont val="Calibri"/>
        <family val="2"/>
        <scheme val="minor"/>
      </rPr>
      <t>1</t>
    </r>
  </si>
  <si>
    <t>SAMPLECalifornia LifeLine Report and Claim Form For Wireless- Home Broadband Pilot (BB Pilot)</t>
  </si>
  <si>
    <t>For CPUC Use Only</t>
  </si>
  <si>
    <r>
      <t>1</t>
    </r>
    <r>
      <rPr>
        <sz val="10"/>
        <rFont val="Calibri"/>
        <family val="2"/>
        <scheme val="minor"/>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</si>
  <si>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t>(Col L)</t>
  </si>
  <si>
    <t>(Col M)</t>
  </si>
  <si>
    <t>USAC Service Type</t>
  </si>
  <si>
    <r>
      <t>Federal Support 
up to $9.25 (ETC Only</t>
    </r>
    <r>
      <rPr>
        <b/>
        <vertAlign val="superscript"/>
        <sz val="9"/>
        <rFont val="Calibri"/>
        <family val="2"/>
        <scheme val="minor"/>
      </rPr>
      <t>2</t>
    </r>
    <r>
      <rPr>
        <b/>
        <sz val="9"/>
        <rFont val="Calibri"/>
        <family val="2"/>
        <scheme val="minor"/>
      </rPr>
      <t>)</t>
    </r>
  </si>
  <si>
    <r>
      <t>Maximum SSA - BB Pilot ($20 Home BB or $30 for Home BB w/Voice)</t>
    </r>
    <r>
      <rPr>
        <b/>
        <vertAlign val="superscript"/>
        <sz val="10"/>
        <rFont val="Calibri"/>
        <family val="2"/>
        <scheme val="minor"/>
      </rPr>
      <t>3</t>
    </r>
  </si>
  <si>
    <t>Subscriber Payment</t>
  </si>
  <si>
    <t>Federal Support 
up to  ($9.25 + $25) (ETC Only)</t>
  </si>
  <si>
    <r>
      <t>Maximum SSA - BB Pilot ($20 Home BB or $30 for Home BB w/Voice)</t>
    </r>
    <r>
      <rPr>
        <b/>
        <vertAlign val="superscript"/>
        <sz val="10"/>
        <rFont val="Calibri"/>
        <family val="2"/>
        <scheme val="minor"/>
      </rPr>
      <t>2</t>
    </r>
  </si>
  <si>
    <t>Federal Support 
up to $9.25 (ETC Only)</t>
  </si>
  <si>
    <r>
      <t>2</t>
    </r>
    <r>
      <rPr>
        <sz val="10"/>
        <rFont val="Calibri"/>
        <family val="2"/>
        <scheme val="minor"/>
      </rPr>
      <t>Eligible Telecommunications Carrier (ETC) - A common carrier designated by a state commission pursuant to Subpart C of Title 47 of the Code of Federal Regulation (47 C.F.R.) §54.201. An ETC is required to provide to qualified low-income customers, the services described in Subpart E of 47 C.F.R. §54.401, and to comply with additional conditions imposed by the Commission as part of the ETC approval process. The ETC is eligible to receive the federal financial support for the provision of such services.</t>
    </r>
  </si>
  <si>
    <r>
      <t>3</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</si>
  <si>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t>OR</t>
  </si>
  <si>
    <t>For Period of ____05.2026__________</t>
  </si>
  <si>
    <r>
      <rPr>
        <b/>
        <sz val="12"/>
        <rFont val="Calibri"/>
        <family val="2"/>
        <scheme val="minor"/>
      </rPr>
      <t>Signature</t>
    </r>
    <r>
      <rPr>
        <sz val="12"/>
        <rFont val="Calibri"/>
        <family val="2"/>
        <scheme val="minor"/>
      </rPr>
      <t>: Sample Sample</t>
    </r>
  </si>
  <si>
    <r>
      <rPr>
        <b/>
        <sz val="12"/>
        <rFont val="Calibri"/>
        <family val="2"/>
        <scheme val="minor"/>
      </rPr>
      <t>Preparer</t>
    </r>
    <r>
      <rPr>
        <sz val="12"/>
        <rFont val="Calibri"/>
        <family val="2"/>
        <scheme val="minor"/>
      </rPr>
      <t>: Sample Sample</t>
    </r>
  </si>
  <si>
    <r>
      <rPr>
        <b/>
        <sz val="12"/>
        <rFont val="Calibri"/>
        <family val="2"/>
        <scheme val="minor"/>
      </rPr>
      <t>Address</t>
    </r>
    <r>
      <rPr>
        <sz val="12"/>
        <rFont val="Calibri"/>
        <family val="2"/>
        <scheme val="minor"/>
      </rPr>
      <t>: 505 Van Ness Avenue</t>
    </r>
  </si>
  <si>
    <t>San Francisco, CA 94102</t>
  </si>
  <si>
    <t>California LifeLine Service Provider ___Test Wireless____________</t>
  </si>
  <si>
    <r>
      <rPr>
        <b/>
        <sz val="12"/>
        <rFont val="Calibri"/>
        <family val="2"/>
        <scheme val="minor"/>
      </rPr>
      <t>Phone</t>
    </r>
    <r>
      <rPr>
        <sz val="12"/>
        <rFont val="Calibri"/>
        <family val="2"/>
        <scheme val="minor"/>
      </rPr>
      <t>: 415-123-4567</t>
    </r>
  </si>
  <si>
    <r>
      <rPr>
        <b/>
        <sz val="12"/>
        <rFont val="Calibri"/>
        <family val="2"/>
        <scheme val="minor"/>
      </rPr>
      <t>Emai</t>
    </r>
    <r>
      <rPr>
        <sz val="12"/>
        <rFont val="Calibri"/>
        <family val="2"/>
        <scheme val="minor"/>
      </rPr>
      <t>l: Sample.Sample@TestWireless.com</t>
    </r>
  </si>
  <si>
    <r>
      <rPr>
        <b/>
        <sz val="12"/>
        <rFont val="Calibri"/>
        <family val="2"/>
        <scheme val="minor"/>
      </rPr>
      <t>Date</t>
    </r>
    <r>
      <rPr>
        <sz val="12"/>
        <rFont val="Calibri"/>
        <family val="2"/>
        <scheme val="minor"/>
      </rPr>
      <t>: 06.16.2025</t>
    </r>
  </si>
  <si>
    <r>
      <rPr>
        <b/>
        <sz val="12"/>
        <rFont val="Calibri"/>
        <family val="2"/>
        <scheme val="minor"/>
      </rPr>
      <t>Title</t>
    </r>
    <r>
      <rPr>
        <sz val="12"/>
        <rFont val="Calibri"/>
        <family val="2"/>
        <scheme val="minor"/>
      </rPr>
      <t>: Analyst</t>
    </r>
  </si>
  <si>
    <t>Bundled Voice and Broadband</t>
  </si>
  <si>
    <t>USPS letters</t>
  </si>
  <si>
    <t>Customer Service</t>
  </si>
  <si>
    <t>CPCN  ___####______</t>
  </si>
  <si>
    <t>Claim Form Effective 03.01.2026</t>
  </si>
  <si>
    <t>Claim Form Line 1k, SSA, F - BB(J)</t>
  </si>
  <si>
    <t>Claim Form Line 1l, SSA, F - BB(K)</t>
  </si>
  <si>
    <t>Claim Form Line 1.1k, SSA, C - BB(J)</t>
  </si>
  <si>
    <t>Claim Form Line 1.1l, SSA, C - BB(K)</t>
  </si>
  <si>
    <t>Claim Form Line 2k, SSA, C - BB(J)</t>
  </si>
  <si>
    <t>Claim Form Line 2l, SSA, C - BB(K)</t>
  </si>
  <si>
    <t>Claim Form Line 2.1k, SSA, C, Tribal - BB(J)</t>
  </si>
  <si>
    <t>Claim Form Line 2.1l, SSA, C, Tribal - BB(K)</t>
  </si>
  <si>
    <t>Claim Form Line 2.2k, C, TTY - BB(J)</t>
  </si>
  <si>
    <t>Claim Form Line 2.2l, C, TTY - BB(K)</t>
  </si>
  <si>
    <t>Claim Form Line 2.3k, C, TTY and Tribal - BB(J)</t>
  </si>
  <si>
    <t>Claim Form Line 2.3l, C, TTY and Tribal - BB(K)</t>
  </si>
  <si>
    <t>Weighted Average, F - BB Pilot (Tier J)</t>
  </si>
  <si>
    <t>Weighted Average, F - BB Pilot (Tier K)</t>
  </si>
  <si>
    <t>Weighted Average, C - BB Pilot (Tier J)</t>
  </si>
  <si>
    <t>Weighted Average, C - BB Pilot (Tier K)</t>
  </si>
  <si>
    <t>J</t>
  </si>
  <si>
    <t>K</t>
  </si>
  <si>
    <t>Weighted Average Subscribers, F -  Standalone BB Pilot (Tier J)</t>
  </si>
  <si>
    <t>Weighted Average Subscribers, F - Standalone w/Voice BB Pilot (Tier K)</t>
  </si>
  <si>
    <t>Weighted Average Subscribers, C -  Standalone BB Pilot (Tier J)</t>
  </si>
  <si>
    <t>Weighted Average Subscribers, C - Standalone w/Voice BB Pilot (Tier K)</t>
  </si>
  <si>
    <t>Broadband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</si>
</sst>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40" x14ac:knownFonts="1">
    <font>
      <sz val="10"/>
      <name val="Arial"/>
    </font>
    <font>
      <sz val="12"/>
      <name val="Times New Roman"/>
      <family val="1"/>
    </font>
    <font>
      <sz val="11"/>
      <name val="Calibri"/>
      <family val="2"/>
    </font>
    <font>
      <u/>
      <sz val="11"/>
      <name val="Calibri"/>
      <family val="2"/>
    </font>
    <font>
      <b/>
      <sz val="11"/>
      <name val="Calibri"/>
      <family val="2"/>
    </font>
    <font>
      <sz val="9"/>
      <name val="Calibri"/>
      <family val="2"/>
    </font>
    <font>
      <sz val="10"/>
      <name val="Calibri"/>
      <family val="2"/>
    </font>
    <font>
      <b/>
      <u/>
      <sz val="11"/>
      <name val="Calibri"/>
      <family val="2"/>
    </font>
    <font>
      <sz val="10"/>
      <name val="Arial"/>
      <family val="2"/>
    </font>
    <font>
      <b/>
      <sz val="9"/>
      <name val="Calibri"/>
      <family val="2"/>
    </font>
    <font>
      <b/>
      <sz val="12"/>
      <name val="Arial"/>
      <family val="2"/>
    </font>
    <font>
      <sz val="8"/>
      <name val="Arial"/>
      <family val="2"/>
    </font>
    <font>
      <b/>
      <sz val="10"/>
      <name val="Calibri"/>
      <family val="2"/>
    </font>
    <font>
      <b/>
      <sz val="11"/>
      <name val="Cambria"/>
      <family val="1"/>
    </font>
    <font>
      <strike/>
      <sz val="10"/>
      <color rgb="FFFF0000"/>
      <name val="Cambria"/>
      <family val="1"/>
    </font>
    <font>
      <b/>
      <strike/>
      <sz val="11"/>
      <color rgb="FFFF0000"/>
      <name val="Cambria"/>
      <family val="1"/>
    </font>
    <font>
      <sz val="10"/>
      <name val="Calibri"/>
      <family val="2"/>
      <scheme val="minor"/>
    </font>
    <font>
      <sz val="9"/>
      <name val="Calibri"/>
      <family val="2"/>
      <scheme val="minor"/>
    </font>
    <font>
      <sz val="11"/>
      <name val="Calibri"/>
      <family val="2"/>
      <scheme val="minor"/>
    </font>
    <font>
      <b/>
      <sz val="12"/>
      <name val="Calibri"/>
      <family val="2"/>
      <scheme val="minor"/>
    </font>
    <font>
      <b/>
      <sz val="9"/>
      <name val="Calibri"/>
      <family val="2"/>
      <scheme val="minor"/>
    </font>
    <font>
      <b/>
      <sz val="10"/>
      <name val="Calibri"/>
      <family val="2"/>
      <scheme val="minor"/>
    </font>
    <font>
      <sz val="10"/>
      <color rgb="FFFF0000"/>
      <name val="Calibri"/>
      <family val="2"/>
      <scheme val="minor"/>
    </font>
    <font>
      <sz val="12"/>
      <name val="Calibri"/>
      <family val="2"/>
      <scheme val="minor"/>
    </font>
    <font>
      <sz val="10"/>
      <name val="Arial"/>
      <family val="2"/>
    </font>
    <font>
      <vertAlign val="superscript"/>
      <sz val="10"/>
      <name val="Calibri"/>
      <family val="2"/>
      <scheme val="minor"/>
    </font>
    <font>
      <u/>
      <sz val="10"/>
      <color theme="10"/>
      <name val="Arial"/>
      <family val="2"/>
    </font>
    <font>
      <sz val="10"/>
      <color rgb="FF7030A0"/>
      <name val="Arial"/>
      <family val="2"/>
    </font>
    <font>
      <sz val="11"/>
      <name val="Arial"/>
      <family val="2"/>
    </font>
    <font>
      <b/>
      <vertAlign val="superscript"/>
      <sz val="10"/>
      <name val="Calibri"/>
      <family val="2"/>
      <scheme val="minor"/>
    </font>
    <font>
      <b/>
      <sz val="16"/>
      <name val="Calibri"/>
      <family val="2"/>
    </font>
    <font>
      <sz val="10"/>
      <color rgb="FFFF0000"/>
      <name val="Arial"/>
      <family val="2"/>
    </font>
    <font>
      <b/>
      <sz val="10"/>
      <name val="Arial"/>
      <family val="2"/>
    </font>
    <font>
      <b/>
      <sz val="12"/>
      <name val="Calibri"/>
      <family val="2"/>
    </font>
    <font>
      <sz val="10"/>
      <color rgb="FF020202"/>
      <name val="Calibri"/>
      <family val="2"/>
      <scheme val="minor"/>
    </font>
    <font>
      <b/>
      <sz val="14"/>
      <name val="Times New Roman"/>
      <family val="1"/>
    </font>
    <font>
      <b/>
      <sz val="14"/>
      <name val="Calibri"/>
      <family val="2"/>
    </font>
    <font>
      <b/>
      <vertAlign val="superscript"/>
      <sz val="9"/>
      <name val="Calibri"/>
      <family val="2"/>
      <scheme val="minor"/>
    </font>
    <font>
      <sz val="10"/>
      <name val="Cambria"/>
      <family val="1"/>
    </font>
    <font>
      <sz val="12"/>
      <name val="Calibri"/>
      <family val="2"/>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s>
  <cellStyleXfs count="8">
    <xf numFmtId="0" fontId="0" fillId="0" borderId="0"/>
    <xf numFmtId="0" fontId="8" fillId="0" borderId="0"/>
    <xf numFmtId="44" fontId="24" fillId="0" borderId="0" applyFont="0" applyFill="0" applyBorder="0" applyAlignment="0" applyProtection="0"/>
    <xf numFmtId="0" fontId="26" fillId="0" borderId="0" applyNumberForma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325">
    <xf numFmtId="0" fontId="0" fillId="0" borderId="0" xfId="0"/>
    <xf numFmtId="0" fontId="2" fillId="0" borderId="0" xfId="0" applyFont="1"/>
    <xf numFmtId="0" fontId="1" fillId="0" borderId="0" xfId="0" applyFont="1"/>
    <xf numFmtId="0" fontId="0" fillId="0" borderId="0" xfId="0" applyAlignment="1">
      <alignment wrapText="1"/>
    </xf>
    <xf numFmtId="0" fontId="5" fillId="0" borderId="4" xfId="0" applyFont="1" applyBorder="1" applyAlignment="1">
      <alignment vertical="top" wrapText="1"/>
    </xf>
    <xf numFmtId="0" fontId="4" fillId="0" borderId="0" xfId="0" applyFont="1"/>
    <xf numFmtId="0" fontId="9" fillId="0" borderId="2" xfId="0" applyFont="1" applyBorder="1" applyAlignment="1">
      <alignment vertical="top" wrapText="1"/>
    </xf>
    <xf numFmtId="0" fontId="9" fillId="0" borderId="4" xfId="0" applyFont="1" applyBorder="1" applyAlignment="1">
      <alignment vertical="top" wrapText="1"/>
    </xf>
    <xf numFmtId="0" fontId="2" fillId="0" borderId="0" xfId="0" applyFont="1" applyAlignment="1">
      <alignment horizontal="left" indent="4"/>
    </xf>
    <xf numFmtId="0" fontId="5" fillId="0" borderId="1" xfId="0" applyFont="1" applyBorder="1" applyAlignment="1">
      <alignment vertical="top" wrapText="1"/>
    </xf>
    <xf numFmtId="49" fontId="5" fillId="0" borderId="0" xfId="0" applyNumberFormat="1" applyFont="1"/>
    <xf numFmtId="49" fontId="2" fillId="0" borderId="0" xfId="0" applyNumberFormat="1" applyFont="1"/>
    <xf numFmtId="49" fontId="9" fillId="0" borderId="1" xfId="0" applyNumberFormat="1" applyFont="1" applyBorder="1" applyAlignment="1">
      <alignment vertical="top" wrapText="1"/>
    </xf>
    <xf numFmtId="49" fontId="0" fillId="0" borderId="0" xfId="0" applyNumberFormat="1"/>
    <xf numFmtId="0" fontId="10" fillId="0" borderId="0" xfId="0" applyFont="1"/>
    <xf numFmtId="2" fontId="0" fillId="0" borderId="0" xfId="0" applyNumberFormat="1"/>
    <xf numFmtId="4" fontId="0" fillId="0" borderId="0" xfId="0" applyNumberFormat="1"/>
    <xf numFmtId="8" fontId="0" fillId="0" borderId="0" xfId="0" applyNumberFormat="1"/>
    <xf numFmtId="3" fontId="0" fillId="0" borderId="0" xfId="0" applyNumberFormat="1"/>
    <xf numFmtId="0" fontId="14" fillId="0" borderId="0" xfId="0" applyFont="1"/>
    <xf numFmtId="0" fontId="15" fillId="0" borderId="0" xfId="0" applyFont="1" applyAlignment="1">
      <alignment horizontal="left" wrapText="1"/>
    </xf>
    <xf numFmtId="0" fontId="14" fillId="0" borderId="0" xfId="0" applyFont="1" applyAlignment="1">
      <alignment wrapText="1"/>
    </xf>
    <xf numFmtId="49" fontId="13" fillId="0" borderId="0" xfId="0" applyNumberFormat="1" applyFont="1" applyAlignment="1">
      <alignment horizontal="left"/>
    </xf>
    <xf numFmtId="49" fontId="8" fillId="0" borderId="0" xfId="0" applyNumberFormat="1" applyFont="1" applyAlignment="1">
      <alignment horizontal="left"/>
    </xf>
    <xf numFmtId="0" fontId="16" fillId="0" borderId="0" xfId="0" applyFont="1"/>
    <xf numFmtId="0" fontId="18" fillId="0" borderId="0" xfId="0" applyFont="1"/>
    <xf numFmtId="0" fontId="19" fillId="0" borderId="0" xfId="0" applyFont="1"/>
    <xf numFmtId="0" fontId="21" fillId="0" borderId="0" xfId="0" applyFont="1"/>
    <xf numFmtId="2" fontId="16" fillId="0" borderId="10" xfId="0" applyNumberFormat="1" applyFont="1" applyBorder="1" applyAlignment="1">
      <alignment horizontal="right"/>
    </xf>
    <xf numFmtId="49" fontId="16" fillId="0" borderId="10" xfId="0" applyNumberFormat="1" applyFont="1" applyBorder="1" applyAlignment="1">
      <alignment horizontal="center"/>
    </xf>
    <xf numFmtId="0" fontId="22" fillId="0" borderId="0" xfId="0" applyFont="1"/>
    <xf numFmtId="0" fontId="17" fillId="0" borderId="2" xfId="0" applyFont="1" applyBorder="1" applyAlignment="1">
      <alignment horizontal="center"/>
    </xf>
    <xf numFmtId="0" fontId="19" fillId="0" borderId="0" xfId="0" applyFont="1" applyAlignment="1">
      <alignment horizontal="left"/>
    </xf>
    <xf numFmtId="0" fontId="18" fillId="0" borderId="0" xfId="0" applyFont="1" applyAlignment="1">
      <alignment wrapText="1"/>
    </xf>
    <xf numFmtId="0" fontId="16" fillId="0" borderId="0" xfId="0" applyFont="1" applyAlignment="1">
      <alignment wrapText="1"/>
    </xf>
    <xf numFmtId="0" fontId="21" fillId="0" borderId="12" xfId="0" applyFont="1" applyBorder="1"/>
    <xf numFmtId="0" fontId="21" fillId="0" borderId="11" xfId="0" applyFont="1" applyBorder="1"/>
    <xf numFmtId="49" fontId="16" fillId="0" borderId="10" xfId="0" applyNumberFormat="1" applyFont="1" applyBorder="1"/>
    <xf numFmtId="0" fontId="20" fillId="0" borderId="1" xfId="0" applyFont="1" applyBorder="1" applyAlignment="1">
      <alignment horizontal="center" wrapText="1"/>
    </xf>
    <xf numFmtId="0" fontId="16" fillId="0" borderId="1" xfId="0" applyFont="1" applyBorder="1" applyAlignment="1">
      <alignment wrapText="1"/>
    </xf>
    <xf numFmtId="0" fontId="21" fillId="0" borderId="1" xfId="0" applyFont="1" applyBorder="1" applyAlignment="1">
      <alignment horizontal="center"/>
    </xf>
    <xf numFmtId="44" fontId="16" fillId="0" borderId="1" xfId="0" applyNumberFormat="1" applyFont="1" applyBorder="1"/>
    <xf numFmtId="0" fontId="18" fillId="0" borderId="0" xfId="0" applyFont="1" applyAlignment="1">
      <alignment horizontal="left" indent="6"/>
    </xf>
    <xf numFmtId="0" fontId="18" fillId="0" borderId="0" xfId="0" applyFont="1" applyAlignment="1">
      <alignment horizontal="left" indent="4"/>
    </xf>
    <xf numFmtId="0" fontId="21" fillId="0" borderId="3" xfId="0" applyFont="1" applyBorder="1" applyAlignment="1">
      <alignment vertical="top" wrapText="1"/>
    </xf>
    <xf numFmtId="0" fontId="17" fillId="0" borderId="10" xfId="0" applyFont="1" applyBorder="1" applyAlignment="1">
      <alignment horizontal="center"/>
    </xf>
    <xf numFmtId="0" fontId="17" fillId="0" borderId="10" xfId="0" applyFont="1" applyBorder="1" applyAlignment="1">
      <alignment horizontal="center" wrapText="1"/>
    </xf>
    <xf numFmtId="0" fontId="21" fillId="0" borderId="18" xfId="0" applyFont="1" applyBorder="1" applyAlignment="1">
      <alignment horizontal="center" vertical="center" wrapText="1"/>
    </xf>
    <xf numFmtId="0" fontId="21" fillId="0" borderId="10" xfId="0" applyFont="1" applyBorder="1" applyAlignment="1">
      <alignment horizontal="center" vertical="center" wrapText="1"/>
    </xf>
    <xf numFmtId="164" fontId="16" fillId="0" borderId="10" xfId="0" applyNumberFormat="1" applyFont="1" applyBorder="1" applyAlignment="1">
      <alignment horizontal="right"/>
    </xf>
    <xf numFmtId="164" fontId="16" fillId="2" borderId="10" xfId="2" applyNumberFormat="1" applyFont="1" applyFill="1" applyBorder="1"/>
    <xf numFmtId="164" fontId="5" fillId="0" borderId="1" xfId="0" applyNumberFormat="1" applyFont="1" applyBorder="1" applyAlignment="1">
      <alignment horizontal="right" wrapText="1"/>
    </xf>
    <xf numFmtId="164" fontId="5" fillId="0" borderId="4" xfId="0" applyNumberFormat="1" applyFont="1" applyBorder="1" applyAlignment="1">
      <alignment horizontal="right" wrapText="1"/>
    </xf>
    <xf numFmtId="164" fontId="5" fillId="2" borderId="4" xfId="0" applyNumberFormat="1" applyFont="1" applyFill="1" applyBorder="1" applyAlignment="1">
      <alignment horizontal="right" wrapText="1"/>
    </xf>
    <xf numFmtId="44" fontId="16" fillId="0" borderId="4" xfId="0" applyNumberFormat="1" applyFont="1" applyBorder="1" applyAlignment="1">
      <alignment vertical="top" wrapText="1"/>
    </xf>
    <xf numFmtId="0" fontId="16" fillId="0" borderId="4" xfId="0" applyFont="1" applyBorder="1" applyAlignment="1">
      <alignment vertical="top" wrapText="1"/>
    </xf>
    <xf numFmtId="44" fontId="16" fillId="0" borderId="4" xfId="0" applyNumberFormat="1" applyFont="1" applyBorder="1" applyAlignment="1">
      <alignment horizontal="right" vertical="top" wrapText="1"/>
    </xf>
    <xf numFmtId="0" fontId="21" fillId="0" borderId="1" xfId="0" applyFont="1" applyBorder="1" applyAlignment="1">
      <alignment vertical="top" wrapText="1"/>
    </xf>
    <xf numFmtId="0" fontId="21" fillId="0" borderId="2" xfId="0" applyFont="1" applyBorder="1" applyAlignment="1">
      <alignment vertical="top" wrapText="1"/>
    </xf>
    <xf numFmtId="0" fontId="16" fillId="0" borderId="3" xfId="0" applyFont="1" applyBorder="1" applyAlignment="1">
      <alignment horizontal="left" vertical="top" wrapText="1" indent="1"/>
    </xf>
    <xf numFmtId="0" fontId="27" fillId="0" borderId="0" xfId="0" applyFont="1"/>
    <xf numFmtId="0" fontId="17" fillId="0" borderId="18" xfId="0" applyFont="1" applyBorder="1" applyAlignment="1">
      <alignment horizontal="center"/>
    </xf>
    <xf numFmtId="0" fontId="21" fillId="0" borderId="10" xfId="1" applyFont="1" applyBorder="1" applyAlignment="1">
      <alignment horizontal="center" vertical="center" wrapText="1"/>
    </xf>
    <xf numFmtId="2" fontId="16" fillId="0" borderId="22" xfId="0" applyNumberFormat="1" applyFont="1" applyBorder="1" applyAlignment="1">
      <alignment horizontal="right"/>
    </xf>
    <xf numFmtId="44" fontId="16" fillId="0" borderId="5" xfId="0" applyNumberFormat="1" applyFont="1" applyBorder="1" applyAlignment="1">
      <alignment vertical="top" wrapText="1"/>
    </xf>
    <xf numFmtId="44" fontId="16" fillId="0" borderId="7" xfId="0" applyNumberFormat="1" applyFont="1" applyBorder="1" applyAlignment="1">
      <alignment vertical="top" wrapText="1"/>
    </xf>
    <xf numFmtId="44" fontId="16" fillId="0" borderId="3" xfId="0" applyNumberFormat="1" applyFont="1" applyBorder="1" applyAlignment="1">
      <alignment vertical="top" wrapText="1"/>
    </xf>
    <xf numFmtId="2" fontId="16" fillId="0" borderId="1" xfId="0" applyNumberFormat="1" applyFont="1" applyBorder="1"/>
    <xf numFmtId="4" fontId="16" fillId="0" borderId="4" xfId="0" applyNumberFormat="1" applyFont="1" applyBorder="1" applyAlignment="1">
      <alignment vertical="top" wrapText="1"/>
    </xf>
    <xf numFmtId="44" fontId="16" fillId="0" borderId="0" xfId="0" applyNumberFormat="1" applyFont="1"/>
    <xf numFmtId="0" fontId="16" fillId="0" borderId="0" xfId="0" applyFont="1" applyAlignment="1">
      <alignment horizontal="left"/>
    </xf>
    <xf numFmtId="0" fontId="6" fillId="0" borderId="0" xfId="0" applyFont="1"/>
    <xf numFmtId="0" fontId="16" fillId="0" borderId="0" xfId="1" applyFont="1"/>
    <xf numFmtId="4" fontId="17" fillId="0" borderId="0" xfId="0" applyNumberFormat="1" applyFont="1" applyAlignment="1">
      <alignment wrapText="1"/>
    </xf>
    <xf numFmtId="0" fontId="21" fillId="0" borderId="10" xfId="0" applyFont="1" applyBorder="1" applyAlignment="1">
      <alignment wrapText="1"/>
    </xf>
    <xf numFmtId="0" fontId="21" fillId="0" borderId="10" xfId="0" applyFont="1" applyBorder="1" applyAlignment="1">
      <alignment horizontal="center" wrapText="1"/>
    </xf>
    <xf numFmtId="0" fontId="16" fillId="0" borderId="10" xfId="0" applyFont="1" applyBorder="1" applyAlignment="1">
      <alignment horizontal="center"/>
    </xf>
    <xf numFmtId="2" fontId="16" fillId="2" borderId="1" xfId="0" applyNumberFormat="1" applyFont="1" applyFill="1" applyBorder="1" applyAlignment="1">
      <alignment horizontal="right"/>
    </xf>
    <xf numFmtId="164" fontId="16" fillId="0" borderId="10" xfId="0" applyNumberFormat="1" applyFont="1" applyBorder="1" applyAlignment="1">
      <alignment horizontal="left" wrapText="1"/>
    </xf>
    <xf numFmtId="0" fontId="8" fillId="0" borderId="0" xfId="0" applyFont="1"/>
    <xf numFmtId="0" fontId="8" fillId="0" borderId="0" xfId="0" applyFont="1" applyAlignment="1">
      <alignment wrapText="1"/>
    </xf>
    <xf numFmtId="0" fontId="21" fillId="0" borderId="21" xfId="0" applyFont="1" applyBorder="1" applyAlignment="1">
      <alignment horizontal="center" vertical="center" wrapText="1"/>
    </xf>
    <xf numFmtId="0" fontId="16" fillId="0" borderId="10" xfId="0" applyFont="1" applyBorder="1" applyAlignment="1">
      <alignment wrapText="1"/>
    </xf>
    <xf numFmtId="164" fontId="16" fillId="0" borderId="10" xfId="0" applyNumberFormat="1" applyFont="1" applyBorder="1" applyAlignment="1">
      <alignment horizontal="right" wrapText="1"/>
    </xf>
    <xf numFmtId="0" fontId="28" fillId="0" borderId="0" xfId="0" applyFont="1"/>
    <xf numFmtId="0" fontId="4" fillId="0" borderId="5" xfId="0" applyFont="1" applyBorder="1" applyAlignment="1">
      <alignment wrapText="1"/>
    </xf>
    <xf numFmtId="0" fontId="4" fillId="0" borderId="1" xfId="0" applyFont="1" applyBorder="1" applyAlignment="1">
      <alignment vertical="top" wrapText="1"/>
    </xf>
    <xf numFmtId="0" fontId="4" fillId="0" borderId="2" xfId="0" applyFont="1" applyBorder="1" applyAlignment="1">
      <alignment vertical="top" wrapText="1"/>
    </xf>
    <xf numFmtId="0" fontId="2" fillId="0" borderId="3" xfId="0" applyFont="1" applyBorder="1" applyAlignment="1">
      <alignment vertical="top" wrapText="1"/>
    </xf>
    <xf numFmtId="164" fontId="2" fillId="0" borderId="4" xfId="0" applyNumberFormat="1" applyFont="1" applyBorder="1" applyAlignment="1">
      <alignment vertical="top" wrapText="1"/>
    </xf>
    <xf numFmtId="0" fontId="2" fillId="0" borderId="4" xfId="0" applyFont="1" applyBorder="1" applyAlignment="1">
      <alignment vertical="top" wrapText="1"/>
    </xf>
    <xf numFmtId="0" fontId="4" fillId="0" borderId="3" xfId="0" applyFont="1" applyBorder="1" applyAlignment="1">
      <alignment vertical="top" wrapText="1"/>
    </xf>
    <xf numFmtId="164" fontId="2" fillId="2" borderId="4" xfId="0" applyNumberFormat="1" applyFont="1" applyFill="1" applyBorder="1" applyAlignment="1">
      <alignment vertical="top" wrapText="1"/>
    </xf>
    <xf numFmtId="0" fontId="21" fillId="0" borderId="11" xfId="0" applyFont="1" applyBorder="1" applyAlignment="1">
      <alignment horizontal="center"/>
    </xf>
    <xf numFmtId="0" fontId="17" fillId="0" borderId="0" xfId="0" applyFont="1" applyAlignment="1">
      <alignment wrapText="1"/>
    </xf>
    <xf numFmtId="49" fontId="19" fillId="0" borderId="0" xfId="0" applyNumberFormat="1" applyFont="1" applyAlignment="1">
      <alignment horizontal="left"/>
    </xf>
    <xf numFmtId="0" fontId="16" fillId="0" borderId="7" xfId="0" applyFont="1" applyBorder="1" applyAlignment="1">
      <alignment vertical="top" wrapText="1"/>
    </xf>
    <xf numFmtId="0" fontId="16" fillId="0" borderId="3" xfId="0" applyFont="1" applyBorder="1" applyAlignment="1">
      <alignment vertical="top" wrapText="1"/>
    </xf>
    <xf numFmtId="0" fontId="16" fillId="0" borderId="0" xfId="1" applyFont="1" applyAlignment="1">
      <alignment vertical="top" wrapText="1"/>
    </xf>
    <xf numFmtId="0" fontId="31" fillId="0" borderId="9" xfId="0" applyFont="1" applyBorder="1"/>
    <xf numFmtId="44" fontId="31" fillId="0" borderId="23" xfId="0" applyNumberFormat="1" applyFont="1" applyBorder="1"/>
    <xf numFmtId="0" fontId="31" fillId="0" borderId="32" xfId="0" applyFont="1" applyBorder="1"/>
    <xf numFmtId="44" fontId="31" fillId="0" borderId="4" xfId="0" applyNumberFormat="1" applyFont="1" applyBorder="1"/>
    <xf numFmtId="2" fontId="17" fillId="0" borderId="0" xfId="0" applyNumberFormat="1" applyFont="1" applyAlignment="1">
      <alignment wrapText="1"/>
    </xf>
    <xf numFmtId="8" fontId="17" fillId="0" borderId="0" xfId="0" applyNumberFormat="1" applyFont="1" applyAlignment="1">
      <alignment wrapText="1"/>
    </xf>
    <xf numFmtId="3" fontId="17" fillId="0" borderId="0" xfId="0" applyNumberFormat="1" applyFont="1" applyAlignment="1">
      <alignment wrapText="1"/>
    </xf>
    <xf numFmtId="2" fontId="16" fillId="0" borderId="0" xfId="0" applyNumberFormat="1" applyFont="1"/>
    <xf numFmtId="4" fontId="17" fillId="3" borderId="0" xfId="0" applyNumberFormat="1" applyFont="1" applyFill="1" applyAlignment="1">
      <alignment wrapText="1"/>
    </xf>
    <xf numFmtId="4" fontId="20" fillId="9" borderId="0" xfId="0" applyNumberFormat="1" applyFont="1" applyFill="1" applyAlignment="1">
      <alignment wrapText="1"/>
    </xf>
    <xf numFmtId="0" fontId="0" fillId="0" borderId="0" xfId="0" applyProtection="1">
      <protection locked="0"/>
    </xf>
    <xf numFmtId="0" fontId="2"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indent="4"/>
      <protection locked="0"/>
    </xf>
    <xf numFmtId="0" fontId="6" fillId="0" borderId="0" xfId="0" applyFont="1" applyProtection="1">
      <protection locked="0"/>
    </xf>
    <xf numFmtId="0" fontId="1" fillId="0" borderId="0" xfId="0" applyFont="1" applyProtection="1">
      <protection locked="0"/>
    </xf>
    <xf numFmtId="0" fontId="17" fillId="0" borderId="0" xfId="0" applyFont="1" applyAlignment="1" applyProtection="1">
      <alignment horizontal="justify"/>
      <protection locked="0"/>
    </xf>
    <xf numFmtId="0" fontId="17" fillId="0" borderId="0" xfId="0" applyFont="1" applyProtection="1">
      <protection locked="0"/>
    </xf>
    <xf numFmtId="0" fontId="23" fillId="0" borderId="42" xfId="0" applyFont="1" applyBorder="1" applyAlignment="1" applyProtection="1">
      <alignment horizontal="justify"/>
      <protection locked="0"/>
    </xf>
    <xf numFmtId="0" fontId="23" fillId="0" borderId="43" xfId="0" applyFont="1" applyBorder="1" applyAlignment="1" applyProtection="1">
      <alignment horizontal="justify"/>
      <protection locked="0"/>
    </xf>
    <xf numFmtId="0" fontId="23" fillId="0" borderId="44" xfId="0" applyFont="1" applyBorder="1" applyAlignment="1" applyProtection="1">
      <alignment horizontal="justify"/>
      <protection locked="0"/>
    </xf>
    <xf numFmtId="0" fontId="23" fillId="0" borderId="45" xfId="0" applyFont="1" applyBorder="1" applyAlignment="1" applyProtection="1">
      <alignment horizontal="justify"/>
      <protection locked="0"/>
    </xf>
    <xf numFmtId="0" fontId="23" fillId="0" borderId="46" xfId="0" applyFont="1" applyBorder="1" applyProtection="1">
      <protection locked="0"/>
    </xf>
    <xf numFmtId="0" fontId="23" fillId="0" borderId="45" xfId="0" applyFont="1" applyBorder="1" applyProtection="1">
      <protection locked="0"/>
    </xf>
    <xf numFmtId="0" fontId="23" fillId="0" borderId="47" xfId="0" applyFont="1" applyBorder="1" applyProtection="1">
      <protection locked="0"/>
    </xf>
    <xf numFmtId="0" fontId="18" fillId="0" borderId="0" xfId="0" applyFont="1" applyProtection="1">
      <protection locked="0"/>
    </xf>
    <xf numFmtId="0" fontId="16" fillId="0" borderId="0" xfId="0" applyFont="1" applyProtection="1">
      <protection locked="0"/>
    </xf>
    <xf numFmtId="0" fontId="28" fillId="0" borderId="0" xfId="0" applyFont="1" applyProtection="1">
      <protection locked="0"/>
    </xf>
    <xf numFmtId="0" fontId="7" fillId="0" borderId="0" xfId="0" applyFont="1" applyProtection="1">
      <protection locked="0"/>
    </xf>
    <xf numFmtId="0" fontId="33" fillId="0" borderId="35" xfId="0" applyFont="1" applyBorder="1" applyAlignment="1" applyProtection="1">
      <alignment vertical="top" wrapText="1"/>
      <protection locked="0"/>
    </xf>
    <xf numFmtId="0" fontId="33" fillId="0" borderId="36" xfId="0" applyFont="1" applyBorder="1" applyAlignment="1" applyProtection="1">
      <alignment vertical="top" wrapText="1"/>
      <protection locked="0"/>
    </xf>
    <xf numFmtId="0" fontId="2" fillId="7" borderId="37" xfId="0" applyFont="1" applyFill="1" applyBorder="1" applyAlignment="1" applyProtection="1">
      <alignment vertical="top" wrapText="1"/>
      <protection locked="0"/>
    </xf>
    <xf numFmtId="0" fontId="30" fillId="8" borderId="39" xfId="0" applyFont="1" applyFill="1" applyBorder="1" applyAlignment="1" applyProtection="1">
      <alignment horizontal="center" vertical="top" wrapText="1"/>
      <protection locked="0"/>
    </xf>
    <xf numFmtId="0" fontId="33" fillId="8" borderId="33" xfId="0" applyFont="1" applyFill="1" applyBorder="1" applyAlignment="1" applyProtection="1">
      <alignment vertical="top" wrapText="1"/>
      <protection locked="0"/>
    </xf>
    <xf numFmtId="0" fontId="4" fillId="0" borderId="3" xfId="1" applyFont="1" applyBorder="1" applyAlignment="1" applyProtection="1">
      <alignment vertical="top" wrapText="1"/>
      <protection locked="0"/>
    </xf>
    <xf numFmtId="0" fontId="8" fillId="0" borderId="0" xfId="0" applyFont="1" applyProtection="1">
      <protection locked="0"/>
    </xf>
    <xf numFmtId="164" fontId="6" fillId="6" borderId="0" xfId="0" applyNumberFormat="1" applyFont="1" applyFill="1" applyAlignment="1" applyProtection="1">
      <alignment horizontal="right" wrapText="1"/>
      <protection locked="0"/>
    </xf>
    <xf numFmtId="0" fontId="16" fillId="0" borderId="0" xfId="0" applyFont="1" applyAlignment="1" applyProtection="1">
      <alignment horizontal="left"/>
      <protection locked="0"/>
    </xf>
    <xf numFmtId="0" fontId="12" fillId="0" borderId="0" xfId="0" applyFont="1" applyAlignment="1" applyProtection="1">
      <alignment horizontal="left"/>
      <protection locked="0"/>
    </xf>
    <xf numFmtId="0" fontId="12" fillId="0" borderId="0" xfId="0" applyFont="1" applyProtection="1">
      <protection locked="0"/>
    </xf>
    <xf numFmtId="4" fontId="12" fillId="0" borderId="0" xfId="0" applyNumberFormat="1" applyFont="1" applyAlignment="1" applyProtection="1">
      <alignment wrapText="1"/>
      <protection locked="0"/>
    </xf>
    <xf numFmtId="0" fontId="12" fillId="0" borderId="0" xfId="0" applyFont="1" applyAlignment="1" applyProtection="1">
      <alignment horizontal="right" wrapText="1"/>
      <protection locked="0"/>
    </xf>
    <xf numFmtId="4" fontId="12" fillId="0" borderId="0" xfId="0" applyNumberFormat="1" applyFont="1" applyAlignment="1" applyProtection="1">
      <alignment horizontal="right" wrapText="1"/>
      <protection locked="0"/>
    </xf>
    <xf numFmtId="49" fontId="19" fillId="0" borderId="0" xfId="0" applyNumberFormat="1" applyFont="1" applyAlignment="1" applyProtection="1">
      <alignment horizontal="left"/>
      <protection locked="0"/>
    </xf>
    <xf numFmtId="4" fontId="12" fillId="0" borderId="0" xfId="0" applyNumberFormat="1" applyFont="1" applyProtection="1">
      <protection locked="0"/>
    </xf>
    <xf numFmtId="0" fontId="12" fillId="0" borderId="0" xfId="0" applyFont="1" applyAlignment="1" applyProtection="1">
      <alignment horizontal="right"/>
      <protection locked="0"/>
    </xf>
    <xf numFmtId="49" fontId="12" fillId="0" borderId="0" xfId="0" applyNumberFormat="1" applyFont="1" applyAlignment="1" applyProtection="1">
      <alignment horizontal="left"/>
      <protection locked="0"/>
    </xf>
    <xf numFmtId="0" fontId="12" fillId="0" borderId="1" xfId="0" applyFont="1" applyBorder="1" applyAlignment="1" applyProtection="1">
      <alignment horizontal="center" wrapText="1"/>
      <protection locked="0"/>
    </xf>
    <xf numFmtId="4" fontId="12" fillId="0" borderId="1" xfId="0" applyNumberFormat="1" applyFont="1" applyBorder="1" applyAlignment="1" applyProtection="1">
      <alignment horizontal="center" wrapText="1"/>
      <protection locked="0"/>
    </xf>
    <xf numFmtId="8" fontId="17" fillId="0" borderId="4" xfId="0" applyNumberFormat="1" applyFont="1" applyBorder="1" applyAlignment="1" applyProtection="1">
      <alignment horizontal="left"/>
      <protection locked="0"/>
    </xf>
    <xf numFmtId="49" fontId="6" fillId="0" borderId="26" xfId="0" applyNumberFormat="1" applyFont="1" applyBorder="1" applyAlignment="1" applyProtection="1">
      <alignment horizontal="center" vertical="top" wrapText="1"/>
      <protection locked="0"/>
    </xf>
    <xf numFmtId="49" fontId="6" fillId="0" borderId="26" xfId="0" applyNumberFormat="1" applyFont="1" applyBorder="1" applyAlignment="1" applyProtection="1">
      <alignment horizontal="center" wrapText="1"/>
      <protection locked="0"/>
    </xf>
    <xf numFmtId="2" fontId="6" fillId="0" borderId="26" xfId="0" applyNumberFormat="1" applyFont="1" applyBorder="1" applyAlignment="1" applyProtection="1">
      <alignment horizontal="right" wrapText="1"/>
      <protection locked="0"/>
    </xf>
    <xf numFmtId="0" fontId="6" fillId="0" borderId="27" xfId="0" applyFont="1" applyBorder="1" applyAlignment="1" applyProtection="1">
      <alignment horizontal="center"/>
      <protection locked="0"/>
    </xf>
    <xf numFmtId="164" fontId="6" fillId="6" borderId="29" xfId="0" applyNumberFormat="1" applyFont="1" applyFill="1" applyBorder="1" applyAlignment="1" applyProtection="1">
      <alignment horizontal="right" wrapText="1"/>
      <protection locked="0"/>
    </xf>
    <xf numFmtId="0" fontId="6" fillId="0" borderId="30" xfId="0" applyFont="1" applyBorder="1" applyAlignment="1" applyProtection="1">
      <alignment horizontal="left"/>
      <protection locked="0"/>
    </xf>
    <xf numFmtId="0" fontId="6" fillId="0" borderId="30" xfId="0" applyFon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164" fontId="6" fillId="6" borderId="33" xfId="0" applyNumberFormat="1" applyFont="1" applyFill="1" applyBorder="1" applyAlignment="1" applyProtection="1">
      <alignment horizontal="right" wrapText="1"/>
      <protection locked="0"/>
    </xf>
    <xf numFmtId="0" fontId="6" fillId="0" borderId="25" xfId="0" applyFont="1" applyBorder="1" applyAlignment="1" applyProtection="1">
      <alignment horizontal="center" vertical="top" wrapText="1"/>
      <protection locked="0"/>
    </xf>
    <xf numFmtId="0" fontId="12" fillId="0" borderId="9" xfId="0" applyFont="1" applyBorder="1" applyProtection="1">
      <protection locked="0"/>
    </xf>
    <xf numFmtId="49" fontId="6" fillId="0" borderId="0" xfId="0" applyNumberFormat="1" applyFont="1" applyAlignment="1" applyProtection="1">
      <alignment horizontal="center" vertical="top" wrapText="1"/>
      <protection locked="0"/>
    </xf>
    <xf numFmtId="4" fontId="6" fillId="0" borderId="0" xfId="0" applyNumberFormat="1" applyFont="1" applyAlignment="1" applyProtection="1">
      <alignment horizontal="right" wrapText="1"/>
      <protection locked="0"/>
    </xf>
    <xf numFmtId="49" fontId="6" fillId="0" borderId="25" xfId="0" applyNumberFormat="1"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4" fontId="6" fillId="0" borderId="30" xfId="0" applyNumberFormat="1" applyFont="1" applyBorder="1" applyAlignment="1" applyProtection="1">
      <alignment horizontal="right" wrapText="1"/>
      <protection locked="0"/>
    </xf>
    <xf numFmtId="0" fontId="6" fillId="0" borderId="30" xfId="0" applyFont="1" applyBorder="1" applyAlignment="1" applyProtection="1">
      <alignment horizontal="right" wrapText="1"/>
      <protection locked="0"/>
    </xf>
    <xf numFmtId="164" fontId="6" fillId="0" borderId="4" xfId="0" applyNumberFormat="1" applyFont="1" applyBorder="1" applyAlignment="1" applyProtection="1">
      <alignment horizontal="right" wrapText="1"/>
      <protection locked="0"/>
    </xf>
    <xf numFmtId="49" fontId="17" fillId="6" borderId="4" xfId="0" applyNumberFormat="1" applyFont="1" applyFill="1" applyBorder="1" applyAlignment="1" applyProtection="1">
      <alignment horizontal="left"/>
      <protection locked="0"/>
    </xf>
    <xf numFmtId="49" fontId="6" fillId="0" borderId="25" xfId="0" applyNumberFormat="1" applyFont="1" applyBorder="1" applyAlignment="1" applyProtection="1">
      <alignment horizontal="center" wrapText="1"/>
      <protection locked="0"/>
    </xf>
    <xf numFmtId="2" fontId="6" fillId="0" borderId="25" xfId="0" applyNumberFormat="1" applyFont="1" applyBorder="1" applyAlignment="1" applyProtection="1">
      <alignment horizontal="right" wrapText="1"/>
      <protection locked="0"/>
    </xf>
    <xf numFmtId="0" fontId="6" fillId="0" borderId="0" xfId="0" applyFont="1" applyAlignment="1" applyProtection="1">
      <alignment horizontal="right" wrapText="1"/>
      <protection locked="0"/>
    </xf>
    <xf numFmtId="164" fontId="6" fillId="0" borderId="13" xfId="0" applyNumberFormat="1" applyFont="1" applyBorder="1" applyAlignment="1" applyProtection="1">
      <alignment horizontal="right" wrapText="1"/>
      <protection locked="0"/>
    </xf>
    <xf numFmtId="4" fontId="6" fillId="0" borderId="0" xfId="0" applyNumberFormat="1" applyFont="1" applyAlignment="1" applyProtection="1">
      <alignment wrapText="1"/>
      <protection locked="0"/>
    </xf>
    <xf numFmtId="164" fontId="6" fillId="6" borderId="4" xfId="0" applyNumberFormat="1" applyFont="1" applyFill="1" applyBorder="1" applyAlignment="1" applyProtection="1">
      <alignment horizontal="right" wrapText="1"/>
      <protection locked="0"/>
    </xf>
    <xf numFmtId="0" fontId="12" fillId="6" borderId="0" xfId="0" applyFont="1" applyFill="1" applyAlignment="1" applyProtection="1">
      <alignment horizontal="left"/>
      <protection locked="0"/>
    </xf>
    <xf numFmtId="0" fontId="12" fillId="6" borderId="0" xfId="0" applyFont="1" applyFill="1" applyAlignment="1" applyProtection="1">
      <alignment horizontal="center"/>
      <protection locked="0"/>
    </xf>
    <xf numFmtId="0" fontId="16" fillId="0" borderId="0" xfId="1" applyFont="1" applyAlignment="1" applyProtection="1">
      <alignment horizontal="left"/>
      <protection locked="0"/>
    </xf>
    <xf numFmtId="0" fontId="6" fillId="0" borderId="0" xfId="0" applyFont="1" applyAlignment="1" applyProtection="1">
      <alignment horizontal="left" indent="2"/>
      <protection locked="0"/>
    </xf>
    <xf numFmtId="0" fontId="2" fillId="0" borderId="40" xfId="0" applyFont="1" applyBorder="1" applyAlignment="1" applyProtection="1">
      <alignment vertical="top" wrapText="1"/>
      <protection locked="0"/>
    </xf>
    <xf numFmtId="3" fontId="2" fillId="0" borderId="41" xfId="0" applyNumberFormat="1" applyFont="1" applyBorder="1" applyAlignment="1">
      <alignment vertical="top" wrapText="1"/>
    </xf>
    <xf numFmtId="4" fontId="17" fillId="7" borderId="0" xfId="0" applyNumberFormat="1" applyFont="1" applyFill="1" applyAlignment="1">
      <alignment wrapText="1"/>
    </xf>
    <xf numFmtId="44" fontId="16" fillId="7" borderId="0" xfId="0" applyNumberFormat="1" applyFont="1" applyFill="1"/>
    <xf numFmtId="0" fontId="34" fillId="0" borderId="10" xfId="0" applyFont="1" applyBorder="1" applyAlignment="1">
      <alignment vertical="center"/>
    </xf>
    <xf numFmtId="0" fontId="21" fillId="0" borderId="10" xfId="0" applyFont="1" applyBorder="1" applyAlignment="1">
      <alignment vertical="center" wrapText="1"/>
    </xf>
    <xf numFmtId="44" fontId="16" fillId="4" borderId="0" xfId="0" applyNumberFormat="1" applyFont="1" applyFill="1"/>
    <xf numFmtId="2" fontId="16" fillId="4" borderId="0" xfId="0" applyNumberFormat="1" applyFont="1" applyFill="1"/>
    <xf numFmtId="8" fontId="17" fillId="0" borderId="4" xfId="0" applyNumberFormat="1" applyFont="1" applyBorder="1" applyAlignment="1">
      <alignment horizontal="right" wrapText="1"/>
    </xf>
    <xf numFmtId="8" fontId="17" fillId="0" borderId="4" xfId="0" applyNumberFormat="1" applyFont="1" applyBorder="1" applyAlignment="1">
      <alignment horizontal="right"/>
    </xf>
    <xf numFmtId="8" fontId="17" fillId="0" borderId="4" xfId="0" applyNumberFormat="1" applyFont="1" applyBorder="1" applyAlignment="1">
      <alignment horizontal="left"/>
    </xf>
    <xf numFmtId="0" fontId="16" fillId="0" borderId="0" xfId="0" applyFont="1" applyAlignment="1">
      <alignment horizontal="center"/>
    </xf>
    <xf numFmtId="8" fontId="17" fillId="0" borderId="0" xfId="0" applyNumberFormat="1" applyFont="1" applyAlignment="1">
      <alignment horizontal="right"/>
    </xf>
    <xf numFmtId="49" fontId="17" fillId="0" borderId="0" xfId="0" applyNumberFormat="1" applyFont="1" applyAlignment="1">
      <alignment horizontal="left"/>
    </xf>
    <xf numFmtId="164" fontId="17" fillId="0" borderId="0" xfId="0" applyNumberFormat="1" applyFont="1"/>
    <xf numFmtId="0" fontId="26" fillId="0" borderId="0" xfId="3" applyProtection="1">
      <protection locked="0"/>
    </xf>
    <xf numFmtId="0" fontId="8" fillId="7" borderId="9" xfId="0" applyFont="1" applyFill="1" applyBorder="1"/>
    <xf numFmtId="44" fontId="8" fillId="7" borderId="23" xfId="0" applyNumberFormat="1" applyFont="1" applyFill="1" applyBorder="1"/>
    <xf numFmtId="0" fontId="36" fillId="10" borderId="34" xfId="0" applyFont="1" applyFill="1" applyBorder="1" applyAlignment="1" applyProtection="1">
      <alignment horizontal="center" vertical="top" wrapText="1"/>
      <protection locked="0"/>
    </xf>
    <xf numFmtId="0" fontId="6" fillId="10" borderId="6" xfId="0" applyFont="1" applyFill="1" applyBorder="1" applyAlignment="1" applyProtection="1">
      <alignment vertical="top" wrapText="1"/>
      <protection locked="0"/>
    </xf>
    <xf numFmtId="3" fontId="2" fillId="0" borderId="49" xfId="0" applyNumberFormat="1" applyFont="1" applyBorder="1" applyAlignment="1" applyProtection="1">
      <alignment vertical="top" wrapText="1"/>
      <protection locked="0"/>
    </xf>
    <xf numFmtId="3" fontId="2" fillId="0" borderId="51" xfId="0" applyNumberFormat="1" applyFont="1" applyBorder="1" applyAlignment="1" applyProtection="1">
      <alignment vertical="top" wrapText="1"/>
      <protection locked="0"/>
    </xf>
    <xf numFmtId="3" fontId="4" fillId="3" borderId="4" xfId="0" applyNumberFormat="1" applyFont="1" applyFill="1" applyBorder="1" applyAlignment="1">
      <alignment vertical="top" wrapText="1"/>
    </xf>
    <xf numFmtId="8" fontId="17" fillId="0" borderId="4" xfId="0" applyNumberFormat="1" applyFont="1" applyBorder="1" applyAlignment="1">
      <alignment horizontal="left" wrapText="1"/>
    </xf>
    <xf numFmtId="49" fontId="17" fillId="0" borderId="4" xfId="0" applyNumberFormat="1" applyFont="1" applyBorder="1" applyAlignment="1" applyProtection="1">
      <alignment horizontal="center"/>
      <protection locked="0"/>
    </xf>
    <xf numFmtId="0" fontId="6" fillId="0" borderId="32" xfId="0" applyFont="1" applyBorder="1" applyAlignment="1" applyProtection="1">
      <alignment horizontal="left"/>
      <protection locked="0"/>
    </xf>
    <xf numFmtId="0" fontId="6" fillId="0" borderId="9" xfId="0" applyFont="1" applyBorder="1" applyAlignment="1" applyProtection="1">
      <alignment horizontal="left"/>
      <protection locked="0"/>
    </xf>
    <xf numFmtId="0" fontId="6" fillId="0" borderId="13" xfId="0" applyFont="1" applyBorder="1" applyAlignment="1" applyProtection="1">
      <alignment horizontal="center"/>
      <protection locked="0"/>
    </xf>
    <xf numFmtId="0" fontId="6" fillId="0" borderId="9" xfId="0" applyFont="1" applyBorder="1" applyAlignment="1" applyProtection="1">
      <alignment horizontal="center"/>
      <protection locked="0"/>
    </xf>
    <xf numFmtId="164" fontId="6" fillId="0" borderId="33" xfId="0" applyNumberFormat="1" applyFont="1" applyBorder="1" applyAlignment="1" applyProtection="1">
      <alignment horizontal="right" wrapText="1"/>
      <protection locked="0"/>
    </xf>
    <xf numFmtId="0" fontId="12" fillId="0" borderId="0" xfId="0" applyFont="1" applyAlignment="1" applyProtection="1">
      <alignment horizontal="center"/>
      <protection locked="0"/>
    </xf>
    <xf numFmtId="164" fontId="6" fillId="0" borderId="0" xfId="0" applyNumberFormat="1" applyFont="1" applyAlignment="1">
      <alignment horizontal="right" wrapText="1"/>
    </xf>
    <xf numFmtId="0" fontId="12" fillId="0" borderId="0" xfId="0" applyFont="1" applyAlignment="1" applyProtection="1">
      <alignment horizontal="center" wrapText="1"/>
      <protection locked="0"/>
    </xf>
    <xf numFmtId="4" fontId="12" fillId="0" borderId="0" xfId="0" applyNumberFormat="1" applyFont="1" applyAlignment="1" applyProtection="1">
      <alignment horizontal="center" wrapText="1"/>
      <protection locked="0"/>
    </xf>
    <xf numFmtId="49" fontId="17" fillId="0" borderId="3" xfId="0" applyNumberFormat="1" applyFont="1" applyBorder="1" applyAlignment="1" applyProtection="1">
      <alignment horizontal="left"/>
      <protection locked="0"/>
    </xf>
    <xf numFmtId="0" fontId="6" fillId="0" borderId="28" xfId="0" applyFont="1" applyBorder="1" applyAlignment="1" applyProtection="1">
      <alignment horizontal="center"/>
      <protection locked="0"/>
    </xf>
    <xf numFmtId="164" fontId="6" fillId="6" borderId="52" xfId="0" applyNumberFormat="1" applyFont="1" applyFill="1" applyBorder="1" applyAlignment="1" applyProtection="1">
      <alignment horizontal="right" wrapText="1"/>
      <protection locked="0"/>
    </xf>
    <xf numFmtId="44" fontId="17" fillId="0" borderId="4" xfId="0" applyNumberFormat="1" applyFont="1" applyBorder="1"/>
    <xf numFmtId="44" fontId="17" fillId="0" borderId="4" xfId="0" applyNumberFormat="1" applyFont="1" applyBorder="1" applyAlignment="1">
      <alignment horizontal="right"/>
    </xf>
    <xf numFmtId="44" fontId="17" fillId="0" borderId="4" xfId="0" applyNumberFormat="1" applyFont="1" applyBorder="1" applyAlignment="1">
      <alignment horizontal="left" vertical="top"/>
    </xf>
    <xf numFmtId="49" fontId="17" fillId="0" borderId="4" xfId="0" applyNumberFormat="1" applyFont="1" applyBorder="1" applyAlignment="1">
      <alignment horizontal="center" vertical="top"/>
    </xf>
    <xf numFmtId="0" fontId="17" fillId="0" borderId="4" xfId="0" applyFont="1" applyBorder="1" applyAlignment="1">
      <alignment horizontal="center" vertical="top"/>
    </xf>
    <xf numFmtId="44" fontId="6" fillId="0" borderId="26" xfId="0" applyNumberFormat="1" applyFont="1" applyBorder="1" applyAlignment="1" applyProtection="1">
      <alignment horizontal="right" wrapText="1"/>
      <protection locked="0"/>
    </xf>
    <xf numFmtId="44" fontId="6" fillId="0" borderId="15" xfId="0" applyNumberFormat="1" applyFont="1" applyBorder="1" applyAlignment="1" applyProtection="1">
      <alignment horizontal="right" wrapText="1"/>
      <protection locked="0"/>
    </xf>
    <xf numFmtId="44" fontId="6" fillId="0" borderId="14" xfId="0" applyNumberFormat="1" applyFont="1" applyBorder="1" applyAlignment="1" applyProtection="1">
      <alignment horizontal="right" wrapText="1"/>
      <protection locked="0"/>
    </xf>
    <xf numFmtId="44" fontId="6" fillId="3" borderId="4" xfId="0" applyNumberFormat="1" applyFont="1" applyFill="1" applyBorder="1" applyAlignment="1">
      <alignment horizontal="right" wrapText="1"/>
    </xf>
    <xf numFmtId="44" fontId="6" fillId="0" borderId="48" xfId="0" applyNumberFormat="1" applyFont="1" applyBorder="1" applyAlignment="1" applyProtection="1">
      <alignment horizontal="right" wrapText="1"/>
      <protection locked="0"/>
    </xf>
    <xf numFmtId="44" fontId="6" fillId="3" borderId="31" xfId="0" applyNumberFormat="1" applyFont="1" applyFill="1" applyBorder="1" applyAlignment="1">
      <alignment horizontal="right" wrapText="1"/>
    </xf>
    <xf numFmtId="44" fontId="6" fillId="3" borderId="3" xfId="0" applyNumberFormat="1" applyFont="1" applyFill="1" applyBorder="1" applyAlignment="1">
      <alignment horizontal="right" wrapText="1"/>
    </xf>
    <xf numFmtId="49" fontId="17" fillId="3" borderId="4" xfId="0" applyNumberFormat="1" applyFont="1" applyFill="1" applyBorder="1" applyAlignment="1">
      <alignment horizontal="center"/>
    </xf>
    <xf numFmtId="0" fontId="17" fillId="3" borderId="4" xfId="0" applyFont="1" applyFill="1" applyBorder="1" applyAlignment="1">
      <alignment horizontal="center" vertical="center" wrapText="1"/>
    </xf>
    <xf numFmtId="49" fontId="17" fillId="7" borderId="2" xfId="0" applyNumberFormat="1" applyFont="1" applyFill="1" applyBorder="1" applyAlignment="1">
      <alignment horizontal="center"/>
    </xf>
    <xf numFmtId="0" fontId="16" fillId="3" borderId="10" xfId="0" applyFont="1" applyFill="1" applyBorder="1" applyAlignment="1">
      <alignment horizontal="center" wrapText="1"/>
    </xf>
    <xf numFmtId="0" fontId="16" fillId="7" borderId="10" xfId="0" applyFont="1" applyFill="1" applyBorder="1" applyAlignment="1">
      <alignment horizontal="center" wrapText="1"/>
    </xf>
    <xf numFmtId="0" fontId="2" fillId="3" borderId="37" xfId="0" applyFont="1" applyFill="1" applyBorder="1" applyAlignment="1" applyProtection="1">
      <alignment vertical="top" wrapText="1"/>
      <protection locked="0"/>
    </xf>
    <xf numFmtId="0" fontId="2" fillId="3" borderId="48" xfId="1" applyFont="1" applyFill="1" applyBorder="1" applyAlignment="1" applyProtection="1">
      <alignment vertical="top" wrapText="1"/>
      <protection locked="0"/>
    </xf>
    <xf numFmtId="0" fontId="2" fillId="7" borderId="50" xfId="1" applyFont="1" applyFill="1" applyBorder="1" applyAlignment="1" applyProtection="1">
      <alignment vertical="top" wrapText="1"/>
      <protection locked="0"/>
    </xf>
    <xf numFmtId="44" fontId="0" fillId="0" borderId="8" xfId="0" applyNumberFormat="1" applyBorder="1" applyProtection="1">
      <protection locked="0"/>
    </xf>
    <xf numFmtId="4" fontId="4" fillId="3" borderId="4" xfId="0" applyNumberFormat="1" applyFont="1" applyFill="1" applyBorder="1" applyAlignment="1">
      <alignment vertical="top" wrapText="1"/>
    </xf>
    <xf numFmtId="0" fontId="8" fillId="3" borderId="0" xfId="0" applyFont="1" applyFill="1" applyProtection="1">
      <protection locked="0"/>
    </xf>
    <xf numFmtId="0" fontId="8" fillId="7" borderId="0" xfId="0" applyFont="1" applyFill="1" applyProtection="1">
      <protection locked="0"/>
    </xf>
    <xf numFmtId="0" fontId="8" fillId="3" borderId="9" xfId="0" applyFont="1" applyFill="1" applyBorder="1"/>
    <xf numFmtId="44" fontId="8" fillId="3" borderId="23" xfId="0" applyNumberFormat="1" applyFont="1" applyFill="1" applyBorder="1"/>
    <xf numFmtId="44" fontId="16" fillId="3" borderId="0" xfId="0" applyNumberFormat="1" applyFont="1" applyFill="1"/>
    <xf numFmtId="4" fontId="17" fillId="4" borderId="0" xfId="0" applyNumberFormat="1" applyFont="1" applyFill="1" applyAlignment="1">
      <alignment wrapText="1"/>
    </xf>
    <xf numFmtId="0" fontId="21" fillId="0" borderId="1" xfId="0" applyFont="1" applyBorder="1" applyAlignment="1">
      <alignment horizontal="center" vertical="top" wrapText="1"/>
    </xf>
    <xf numFmtId="0" fontId="20" fillId="0" borderId="1" xfId="0" applyFont="1" applyBorder="1" applyAlignment="1">
      <alignment horizontal="center" vertical="top" wrapText="1"/>
    </xf>
    <xf numFmtId="0" fontId="20" fillId="0" borderId="2" xfId="0" applyFont="1" applyBorder="1" applyAlignment="1">
      <alignment horizontal="center" vertical="top" wrapText="1"/>
    </xf>
    <xf numFmtId="0" fontId="20" fillId="0" borderId="4" xfId="0" applyFont="1" applyBorder="1" applyAlignment="1">
      <alignment horizontal="center" vertical="top" wrapText="1"/>
    </xf>
    <xf numFmtId="0" fontId="21" fillId="0" borderId="4" xfId="0" applyFont="1" applyBorder="1" applyAlignment="1">
      <alignment horizontal="center" vertical="top" wrapText="1"/>
    </xf>
    <xf numFmtId="0" fontId="5" fillId="0" borderId="0" xfId="0" applyFont="1" applyAlignment="1" applyProtection="1">
      <alignment horizontal="left" wrapText="1" indent="4"/>
      <protection locked="0"/>
    </xf>
    <xf numFmtId="0" fontId="17" fillId="0" borderId="4" xfId="0" applyFont="1" applyBorder="1" applyAlignment="1">
      <alignment horizontal="center"/>
    </xf>
    <xf numFmtId="0" fontId="32" fillId="0" borderId="0" xfId="0" applyFont="1"/>
    <xf numFmtId="0" fontId="17" fillId="0" borderId="4" xfId="0" applyFont="1" applyBorder="1" applyAlignment="1">
      <alignment horizontal="center" vertical="top" wrapText="1"/>
    </xf>
    <xf numFmtId="44" fontId="31" fillId="0" borderId="0" xfId="0" applyNumberFormat="1" applyFont="1"/>
    <xf numFmtId="0" fontId="38" fillId="0" borderId="0" xfId="0" applyFont="1"/>
    <xf numFmtId="0" fontId="16" fillId="0" borderId="11" xfId="0" applyFont="1" applyBorder="1"/>
    <xf numFmtId="0" fontId="16" fillId="0" borderId="2" xfId="0" applyFont="1" applyBorder="1"/>
    <xf numFmtId="0" fontId="17" fillId="0" borderId="3" xfId="0" applyFont="1" applyBorder="1" applyAlignment="1">
      <alignment horizontal="center" wrapText="1"/>
    </xf>
    <xf numFmtId="44" fontId="8" fillId="0" borderId="1" xfId="0" applyNumberFormat="1" applyFont="1" applyBorder="1"/>
    <xf numFmtId="164" fontId="17" fillId="4" borderId="1" xfId="0" applyNumberFormat="1" applyFont="1" applyFill="1" applyBorder="1"/>
    <xf numFmtId="44" fontId="8" fillId="0" borderId="3" xfId="0" applyNumberFormat="1" applyFont="1" applyBorder="1"/>
    <xf numFmtId="4" fontId="2" fillId="0" borderId="38" xfId="0" applyNumberFormat="1" applyFont="1" applyBorder="1" applyAlignment="1" applyProtection="1">
      <alignment vertical="top" wrapText="1"/>
      <protection locked="0"/>
    </xf>
    <xf numFmtId="0" fontId="39" fillId="0" borderId="33" xfId="0" applyFont="1" applyBorder="1" applyAlignment="1" applyProtection="1">
      <alignment vertical="top" wrapText="1"/>
      <protection locked="0"/>
    </xf>
    <xf numFmtId="2" fontId="39" fillId="0" borderId="33" xfId="0" applyNumberFormat="1" applyFont="1" applyBorder="1" applyAlignment="1" applyProtection="1">
      <alignment vertical="top" wrapText="1"/>
      <protection locked="0"/>
    </xf>
    <xf numFmtId="4" fontId="2" fillId="0" borderId="41" xfId="0" applyNumberFormat="1" applyFont="1" applyBorder="1" applyAlignment="1" applyProtection="1">
      <alignment vertical="top" wrapText="1"/>
      <protection locked="0"/>
    </xf>
    <xf numFmtId="44" fontId="8" fillId="0" borderId="13" xfId="0" applyNumberFormat="1" applyFont="1" applyBorder="1" applyProtection="1">
      <protection locked="0"/>
    </xf>
    <xf numFmtId="44" fontId="16" fillId="0" borderId="0" xfId="2" applyFont="1" applyFill="1" applyBorder="1" applyAlignment="1" applyProtection="1"/>
    <xf numFmtId="44" fontId="16" fillId="0" borderId="13" xfId="2" applyFont="1" applyFill="1" applyBorder="1" applyAlignment="1" applyProtection="1"/>
    <xf numFmtId="44" fontId="16" fillId="0" borderId="0" xfId="2" applyFont="1" applyFill="1" applyBorder="1" applyAlignment="1" applyProtection="1">
      <protection locked="0"/>
    </xf>
    <xf numFmtId="44" fontId="16" fillId="0" borderId="0" xfId="2" applyFont="1" applyFill="1" applyAlignment="1" applyProtection="1"/>
    <xf numFmtId="44" fontId="16" fillId="0" borderId="0" xfId="2" applyFont="1" applyFill="1" applyAlignment="1" applyProtection="1">
      <protection locked="0"/>
    </xf>
    <xf numFmtId="44" fontId="16" fillId="0" borderId="8" xfId="2" applyFont="1" applyFill="1" applyBorder="1" applyAlignment="1" applyProtection="1"/>
    <xf numFmtId="44" fontId="16" fillId="0" borderId="8" xfId="2" applyFont="1" applyFill="1" applyBorder="1" applyProtection="1"/>
    <xf numFmtId="44" fontId="16" fillId="0" borderId="0" xfId="2" applyFont="1" applyFill="1" applyProtection="1">
      <protection locked="0"/>
    </xf>
    <xf numFmtId="0" fontId="17" fillId="0" borderId="0" xfId="0" applyFont="1" applyAlignment="1" applyProtection="1">
      <alignment horizontal="justify" wrapText="1"/>
      <protection locked="0"/>
    </xf>
    <xf numFmtId="0" fontId="17" fillId="0" borderId="0" xfId="0" applyFont="1" applyAlignment="1" applyProtection="1">
      <alignment wrapText="1"/>
      <protection locked="0"/>
    </xf>
    <xf numFmtId="0" fontId="35" fillId="3" borderId="0" xfId="0" applyFont="1" applyFill="1" applyAlignment="1" applyProtection="1">
      <alignment horizontal="center" wrapText="1"/>
      <protection locked="0"/>
    </xf>
    <xf numFmtId="0" fontId="32" fillId="3" borderId="0" xfId="0" applyFont="1" applyFill="1" applyAlignment="1" applyProtection="1">
      <alignment wrapText="1"/>
      <protection locked="0"/>
    </xf>
    <xf numFmtId="0" fontId="2" fillId="0" borderId="0" xfId="0" applyFont="1" applyAlignment="1" applyProtection="1">
      <alignment horizontal="center"/>
      <protection locked="0"/>
    </xf>
    <xf numFmtId="0" fontId="0" fillId="0" borderId="0" xfId="0" applyProtection="1">
      <protection locked="0"/>
    </xf>
    <xf numFmtId="0" fontId="32" fillId="0" borderId="32" xfId="0" applyFont="1" applyBorder="1" applyAlignment="1">
      <alignment horizontal="center"/>
    </xf>
    <xf numFmtId="0" fontId="32" fillId="0" borderId="4" xfId="0" applyFont="1" applyBorder="1" applyAlignment="1">
      <alignment horizontal="center"/>
    </xf>
    <xf numFmtId="0" fontId="32" fillId="0" borderId="12" xfId="0" applyFont="1" applyBorder="1" applyAlignment="1">
      <alignment horizontal="center" wrapText="1"/>
    </xf>
    <xf numFmtId="0" fontId="32" fillId="0" borderId="2" xfId="0" applyFont="1" applyBorder="1" applyAlignment="1">
      <alignment horizontal="center" wrapText="1"/>
    </xf>
    <xf numFmtId="0" fontId="21" fillId="0" borderId="19" xfId="0" applyFont="1" applyBorder="1" applyAlignment="1">
      <alignment horizontal="center"/>
    </xf>
    <xf numFmtId="0" fontId="21" fillId="0" borderId="20" xfId="0" applyFont="1" applyBorder="1" applyAlignment="1">
      <alignment horizontal="center"/>
    </xf>
    <xf numFmtId="0" fontId="25"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8" fillId="0" borderId="0" xfId="0" applyFont="1" applyAlignment="1">
      <alignment horizontal="left" vertical="top" wrapText="1"/>
    </xf>
    <xf numFmtId="0" fontId="12" fillId="3" borderId="12"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6" fillId="0" borderId="24"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12" fillId="5" borderId="28" xfId="0" applyFont="1" applyFill="1" applyBorder="1" applyAlignment="1" applyProtection="1">
      <alignment horizontal="center"/>
      <protection locked="0"/>
    </xf>
    <xf numFmtId="0" fontId="12" fillId="5" borderId="27" xfId="0" applyFont="1" applyFill="1" applyBorder="1" applyAlignment="1" applyProtection="1">
      <alignment horizontal="center"/>
      <protection locked="0"/>
    </xf>
    <xf numFmtId="0" fontId="12" fillId="5" borderId="29" xfId="0" applyFont="1" applyFill="1" applyBorder="1" applyAlignment="1" applyProtection="1">
      <alignment horizontal="center"/>
      <protection locked="0"/>
    </xf>
    <xf numFmtId="0" fontId="12" fillId="3" borderId="12" xfId="0" applyFont="1" applyFill="1" applyBorder="1" applyAlignment="1" applyProtection="1">
      <alignment horizontal="left" wrapText="1"/>
      <protection locked="0"/>
    </xf>
    <xf numFmtId="0" fontId="12" fillId="3" borderId="11" xfId="0" applyFont="1" applyFill="1" applyBorder="1" applyAlignment="1" applyProtection="1">
      <alignment horizontal="left" wrapText="1"/>
      <protection locked="0"/>
    </xf>
    <xf numFmtId="0" fontId="12" fillId="3" borderId="2" xfId="0" applyFont="1" applyFill="1" applyBorder="1" applyAlignment="1" applyProtection="1">
      <alignment horizontal="left" wrapText="1"/>
      <protection locked="0"/>
    </xf>
    <xf numFmtId="0" fontId="21" fillId="7" borderId="12" xfId="0" applyFont="1" applyFill="1" applyBorder="1" applyAlignment="1" applyProtection="1">
      <alignment horizontal="left"/>
      <protection locked="0"/>
    </xf>
    <xf numFmtId="0" fontId="21" fillId="7" borderId="11" xfId="0" applyFont="1" applyFill="1" applyBorder="1" applyAlignment="1" applyProtection="1">
      <alignment horizontal="left"/>
      <protection locked="0"/>
    </xf>
    <xf numFmtId="0" fontId="21" fillId="7" borderId="2" xfId="0" applyFont="1" applyFill="1" applyBorder="1" applyAlignment="1" applyProtection="1">
      <alignment horizontal="left"/>
      <protection locked="0"/>
    </xf>
    <xf numFmtId="0" fontId="6" fillId="0" borderId="8" xfId="0" applyFont="1" applyBorder="1" applyAlignment="1" applyProtection="1">
      <alignment horizontal="center"/>
      <protection locked="0"/>
    </xf>
    <xf numFmtId="0" fontId="12" fillId="7" borderId="12" xfId="0" applyFont="1" applyFill="1" applyBorder="1" applyAlignment="1" applyProtection="1">
      <alignment horizontal="left"/>
      <protection locked="0"/>
    </xf>
    <xf numFmtId="0" fontId="12" fillId="7" borderId="11" xfId="0" applyFont="1" applyFill="1" applyBorder="1" applyAlignment="1" applyProtection="1">
      <alignment horizontal="left"/>
      <protection locked="0"/>
    </xf>
    <xf numFmtId="0" fontId="12" fillId="7" borderId="2" xfId="0" applyFont="1" applyFill="1" applyBorder="1" applyAlignment="1" applyProtection="1">
      <alignment horizontal="left"/>
      <protection locked="0"/>
    </xf>
    <xf numFmtId="0" fontId="17" fillId="0" borderId="9" xfId="0" applyFont="1" applyBorder="1" applyAlignment="1">
      <alignment horizontal="center"/>
    </xf>
    <xf numFmtId="0" fontId="17" fillId="0" borderId="0" xfId="0" applyFont="1" applyAlignment="1">
      <alignment horizontal="center"/>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3" xfId="0" applyFont="1" applyBorder="1" applyAlignment="1">
      <alignment vertical="top" wrapText="1"/>
    </xf>
    <xf numFmtId="49" fontId="19" fillId="0" borderId="0" xfId="0" applyNumberFormat="1" applyFont="1" applyAlignment="1">
      <alignment horizontal="left"/>
    </xf>
    <xf numFmtId="0" fontId="23" fillId="0" borderId="0" xfId="0" applyFont="1" applyAlignment="1">
      <alignment horizontal="left"/>
    </xf>
    <xf numFmtId="49" fontId="9" fillId="0" borderId="5"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4" fillId="0" borderId="1" xfId="0" applyFont="1" applyBorder="1" applyAlignment="1">
      <alignment horizontal="center" vertical="center"/>
    </xf>
    <xf numFmtId="8" fontId="17" fillId="0" borderId="10" xfId="0" applyNumberFormat="1" applyFont="1" applyBorder="1" applyAlignment="1">
      <alignment horizontal="left"/>
    </xf>
    <xf numFmtId="8" fontId="17" fillId="0" borderId="5" xfId="0" applyNumberFormat="1" applyFont="1" applyBorder="1" applyAlignment="1">
      <alignment horizontal="left"/>
    </xf>
    <xf numFmtId="8" fontId="17" fillId="0" borderId="1" xfId="0" applyNumberFormat="1" applyFont="1" applyBorder="1" applyAlignment="1">
      <alignment horizontal="left"/>
    </xf>
    <xf numFmtId="8" fontId="17" fillId="0" borderId="3" xfId="0" applyNumberFormat="1" applyFont="1" applyBorder="1" applyAlignment="1">
      <alignment horizontal="left"/>
    </xf>
  </cellXfs>
  <cellStyles count="8">
    <cellStyle name="Comma 2" xfId="6" xr:uid="{00000000-0005-0000-0000-000000000000}"/>
    <cellStyle name="Currency" xfId="2" builtinId="4"/>
    <cellStyle name="Currency 2" xfId="7" xr:uid="{00000000-0005-0000-0000-000002000000}"/>
    <cellStyle name="Currency 3" xfId="5" xr:uid="{00000000-0005-0000-0000-000003000000}"/>
    <cellStyle name="Hyperlink" xfId="3" builtinId="8"/>
    <cellStyle name="Normal" xfId="0" builtinId="0"/>
    <cellStyle name="Normal 2" xfId="1" xr:uid="{00000000-0005-0000-0000-000006000000}"/>
    <cellStyle name="Normal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
  <sheetViews>
    <sheetView tabSelected="1" workbookViewId="0">
      <selection activeCell="A15" sqref="A15"/>
    </sheetView>
  </sheetViews>
  <sheetFormatPr defaultRowHeight="12.75" x14ac:dyDescent="0.2"/>
  <cols>
    <col min="1" max="1" width="85.5703125" style="109" customWidth="1"/>
    <col min="2" max="2" width="30.28515625" style="109" customWidth="1"/>
    <col min="3" max="16384" width="9.140625" style="109"/>
  </cols>
  <sheetData>
    <row r="1" spans="1:2" ht="14.25" x14ac:dyDescent="0.3">
      <c r="A1" s="277" t="s">
        <v>302</v>
      </c>
      <c r="B1" s="278"/>
    </row>
    <row r="2" spans="1:2" ht="15" x14ac:dyDescent="0.25">
      <c r="A2" s="279" t="s">
        <v>317</v>
      </c>
      <c r="B2" s="280"/>
    </row>
    <row r="3" spans="1:2" ht="15" x14ac:dyDescent="0.25">
      <c r="A3" s="110"/>
    </row>
    <row r="4" spans="1:2" ht="15" x14ac:dyDescent="0.25">
      <c r="A4" s="110" t="s">
        <v>322</v>
      </c>
    </row>
    <row r="5" spans="1:2" ht="15" x14ac:dyDescent="0.25">
      <c r="A5" s="110" t="s">
        <v>330</v>
      </c>
    </row>
    <row r="6" spans="1:2" ht="15" x14ac:dyDescent="0.25">
      <c r="A6" s="110"/>
    </row>
    <row r="7" spans="1:2" ht="15" x14ac:dyDescent="0.25">
      <c r="A7" s="111" t="s">
        <v>260</v>
      </c>
    </row>
    <row r="8" spans="1:2" x14ac:dyDescent="0.2">
      <c r="A8" s="112" t="s">
        <v>295</v>
      </c>
      <c r="B8" s="237">
        <f>'Lines 1 &amp; 2 '!J13</f>
        <v>201</v>
      </c>
    </row>
    <row r="9" spans="1:2" x14ac:dyDescent="0.2">
      <c r="A9" s="113" t="s">
        <v>296</v>
      </c>
      <c r="B9" s="266">
        <f>'Lines 1 &amp; 2 '!J23</f>
        <v>0</v>
      </c>
    </row>
    <row r="10" spans="1:2" ht="15" x14ac:dyDescent="0.25">
      <c r="A10" s="111"/>
      <c r="B10" s="135"/>
    </row>
    <row r="11" spans="1:2" x14ac:dyDescent="0.2">
      <c r="A11" s="112" t="s">
        <v>294</v>
      </c>
      <c r="B11" s="267">
        <f>'Lines 1 &amp; 2 '!J33</f>
        <v>0</v>
      </c>
    </row>
    <row r="12" spans="1:2" x14ac:dyDescent="0.2">
      <c r="A12" s="113" t="s">
        <v>154</v>
      </c>
      <c r="B12" s="268">
        <f>'Lines 1 &amp; 2 '!J43</f>
        <v>0</v>
      </c>
    </row>
    <row r="13" spans="1:2" x14ac:dyDescent="0.2">
      <c r="A13" s="113" t="s">
        <v>155</v>
      </c>
      <c r="B13" s="268">
        <f>'Lines 1 &amp; 2 '!J53</f>
        <v>0</v>
      </c>
    </row>
    <row r="14" spans="1:2" x14ac:dyDescent="0.2">
      <c r="A14" s="113" t="s">
        <v>156</v>
      </c>
      <c r="B14" s="268">
        <f>'Lines 1 &amp; 2 '!J63</f>
        <v>0</v>
      </c>
    </row>
    <row r="15" spans="1:2" x14ac:dyDescent="0.2">
      <c r="A15" s="113"/>
      <c r="B15" s="269"/>
    </row>
    <row r="16" spans="1:2" x14ac:dyDescent="0.2">
      <c r="A16" s="112" t="s">
        <v>279</v>
      </c>
      <c r="B16" s="270">
        <f>'Lines 3 &amp; 4'!I8</f>
        <v>39</v>
      </c>
    </row>
    <row r="17" spans="1:2" x14ac:dyDescent="0.2">
      <c r="A17" s="250" t="s">
        <v>0</v>
      </c>
      <c r="B17" s="268">
        <f>'Lines 3 &amp; 4'!I9</f>
        <v>0</v>
      </c>
    </row>
    <row r="18" spans="1:2" x14ac:dyDescent="0.2">
      <c r="A18" s="113"/>
      <c r="B18" s="269"/>
    </row>
    <row r="19" spans="1:2" x14ac:dyDescent="0.2">
      <c r="A19" s="112" t="s">
        <v>280</v>
      </c>
      <c r="B19" s="270">
        <f>'Lines 3 &amp; 4'!I10</f>
        <v>78</v>
      </c>
    </row>
    <row r="20" spans="1:2" x14ac:dyDescent="0.2">
      <c r="A20" s="113" t="s">
        <v>1</v>
      </c>
      <c r="B20" s="268">
        <f>'Lines 3 &amp; 4'!I11</f>
        <v>0</v>
      </c>
    </row>
    <row r="21" spans="1:2" x14ac:dyDescent="0.2">
      <c r="A21" s="113" t="s">
        <v>2</v>
      </c>
      <c r="B21" s="268">
        <f>'Lines 3 &amp; 4'!I12</f>
        <v>0</v>
      </c>
    </row>
    <row r="22" spans="1:2" x14ac:dyDescent="0.2">
      <c r="A22" s="113" t="s">
        <v>3</v>
      </c>
      <c r="B22" s="268">
        <f>'Lines 3 &amp; 4'!I13</f>
        <v>0</v>
      </c>
    </row>
    <row r="23" spans="1:2" x14ac:dyDescent="0.2">
      <c r="A23" s="112"/>
      <c r="B23" s="271"/>
    </row>
    <row r="24" spans="1:2" x14ac:dyDescent="0.2">
      <c r="A24" s="112" t="s">
        <v>281</v>
      </c>
      <c r="B24" s="272">
        <f>'Line 5'!C10</f>
        <v>0</v>
      </c>
    </row>
    <row r="25" spans="1:2" x14ac:dyDescent="0.2">
      <c r="A25" s="179"/>
      <c r="B25" s="271"/>
    </row>
    <row r="26" spans="1:2" ht="15" x14ac:dyDescent="0.25">
      <c r="A26" s="111" t="s">
        <v>4</v>
      </c>
      <c r="B26" s="271"/>
    </row>
    <row r="27" spans="1:2" x14ac:dyDescent="0.2">
      <c r="A27" s="112" t="s">
        <v>5</v>
      </c>
      <c r="B27" s="271"/>
    </row>
    <row r="28" spans="1:2" x14ac:dyDescent="0.2">
      <c r="A28" s="112" t="s">
        <v>6</v>
      </c>
      <c r="B28" s="270">
        <f>ROUND('Lines 6 or 7'!G24,2)</f>
        <v>3.9</v>
      </c>
    </row>
    <row r="29" spans="1:2" x14ac:dyDescent="0.2">
      <c r="A29" s="112" t="s">
        <v>7</v>
      </c>
      <c r="B29" s="268">
        <f>ROUND('Lines 6 or 7'!D33,2)</f>
        <v>0</v>
      </c>
    </row>
    <row r="30" spans="1:2" x14ac:dyDescent="0.2">
      <c r="A30" s="112" t="s">
        <v>8</v>
      </c>
      <c r="B30" s="273">
        <f>'Lines 8 &amp; 9'!C12</f>
        <v>0</v>
      </c>
    </row>
    <row r="31" spans="1:2" x14ac:dyDescent="0.2">
      <c r="A31" s="112" t="s">
        <v>9</v>
      </c>
      <c r="B31" s="274"/>
    </row>
    <row r="32" spans="1:2" x14ac:dyDescent="0.2">
      <c r="A32" s="112" t="s">
        <v>10</v>
      </c>
      <c r="B32" s="273">
        <f>'Lines 8 &amp; 9'!C20</f>
        <v>0</v>
      </c>
    </row>
    <row r="33" spans="1:2" ht="19.5" customHeight="1" x14ac:dyDescent="0.2">
      <c r="A33" s="114" t="s">
        <v>11</v>
      </c>
      <c r="B33" s="273">
        <f>SUM(B11:B32)</f>
        <v>120.9</v>
      </c>
    </row>
    <row r="34" spans="1:2" ht="15.75" x14ac:dyDescent="0.25">
      <c r="A34" s="115"/>
    </row>
    <row r="35" spans="1:2" ht="42" customHeight="1" x14ac:dyDescent="0.2">
      <c r="A35" s="275" t="s">
        <v>12</v>
      </c>
      <c r="B35" s="276"/>
    </row>
    <row r="36" spans="1:2" x14ac:dyDescent="0.2">
      <c r="A36" s="116"/>
      <c r="B36" s="117"/>
    </row>
    <row r="37" spans="1:2" ht="16.5" thickBot="1" x14ac:dyDescent="0.3">
      <c r="A37" s="118" t="s">
        <v>318</v>
      </c>
      <c r="B37" s="119" t="s">
        <v>326</v>
      </c>
    </row>
    <row r="38" spans="1:2" ht="19.149999999999999" customHeight="1" thickTop="1" thickBot="1" x14ac:dyDescent="0.3">
      <c r="A38" s="120" t="s">
        <v>319</v>
      </c>
      <c r="B38" s="121" t="s">
        <v>325</v>
      </c>
    </row>
    <row r="39" spans="1:2" ht="17.25" thickTop="1" thickBot="1" x14ac:dyDescent="0.3">
      <c r="A39" s="122" t="s">
        <v>320</v>
      </c>
      <c r="B39" s="123" t="s">
        <v>323</v>
      </c>
    </row>
    <row r="40" spans="1:2" ht="17.25" thickTop="1" thickBot="1" x14ac:dyDescent="0.3">
      <c r="A40" s="124" t="s">
        <v>321</v>
      </c>
      <c r="B40" s="123" t="s">
        <v>324</v>
      </c>
    </row>
    <row r="41" spans="1:2" ht="15.75" thickTop="1" x14ac:dyDescent="0.25">
      <c r="A41" s="125"/>
      <c r="B41" s="126"/>
    </row>
    <row r="42" spans="1:2" x14ac:dyDescent="0.2">
      <c r="A42" s="195" t="s">
        <v>13</v>
      </c>
      <c r="B42" s="126"/>
    </row>
    <row r="45" spans="1:2" ht="15" x14ac:dyDescent="0.25">
      <c r="A45" s="110" t="str">
        <f>A4</f>
        <v>California LifeLine Service Provider ___Test Wireless____________</v>
      </c>
      <c r="B45" s="127"/>
    </row>
    <row r="46" spans="1:2" ht="15" x14ac:dyDescent="0.25">
      <c r="A46" s="110" t="str">
        <f>A5</f>
        <v>CPCN  ___####______</v>
      </c>
      <c r="B46" s="127"/>
    </row>
    <row r="47" spans="1:2" ht="14.25" x14ac:dyDescent="0.2">
      <c r="A47" s="127"/>
      <c r="B47" s="127" t="s">
        <v>14</v>
      </c>
    </row>
    <row r="48" spans="1:2" ht="15" x14ac:dyDescent="0.25">
      <c r="A48" s="128" t="s">
        <v>15</v>
      </c>
      <c r="B48" s="127"/>
    </row>
    <row r="49" spans="1:11" ht="15.75" thickBot="1" x14ac:dyDescent="0.3">
      <c r="A49" s="110"/>
    </row>
    <row r="50" spans="1:11" ht="15.75" x14ac:dyDescent="0.2">
      <c r="A50" s="129" t="s">
        <v>16</v>
      </c>
      <c r="B50" s="130" t="s">
        <v>17</v>
      </c>
    </row>
    <row r="51" spans="1:11" ht="15.75" thickBot="1" x14ac:dyDescent="0.25">
      <c r="A51" s="180" t="s">
        <v>18</v>
      </c>
      <c r="B51" s="181">
        <f>SUM('Lines 3 &amp; 4'!H8:H13)</f>
        <v>3</v>
      </c>
    </row>
    <row r="52" spans="1:11" ht="20.25" thickTop="1" thickBot="1" x14ac:dyDescent="0.25">
      <c r="A52" s="198" t="s">
        <v>282</v>
      </c>
      <c r="B52" s="199"/>
    </row>
    <row r="53" spans="1:11" ht="15" x14ac:dyDescent="0.2">
      <c r="A53" s="235" t="s">
        <v>298</v>
      </c>
      <c r="B53" s="200">
        <v>4</v>
      </c>
    </row>
    <row r="54" spans="1:11" ht="15.75" thickBot="1" x14ac:dyDescent="0.25">
      <c r="A54" s="236" t="s">
        <v>297</v>
      </c>
      <c r="B54" s="201">
        <v>8</v>
      </c>
    </row>
    <row r="55" spans="1:11" ht="16.5" thickTop="1" thickBot="1" x14ac:dyDescent="0.25">
      <c r="A55" s="134" t="s">
        <v>283</v>
      </c>
      <c r="B55" s="202">
        <f>SUM(B53,B54)</f>
        <v>12</v>
      </c>
    </row>
    <row r="56" spans="1:11" ht="23.25" customHeight="1" x14ac:dyDescent="0.2">
      <c r="A56" s="132" t="s">
        <v>284</v>
      </c>
      <c r="B56" s="133"/>
    </row>
    <row r="57" spans="1:11" ht="15.75" x14ac:dyDescent="0.2">
      <c r="A57" s="234" t="s">
        <v>350</v>
      </c>
      <c r="B57" s="263"/>
    </row>
    <row r="58" spans="1:11" ht="15.75" x14ac:dyDescent="0.2">
      <c r="A58" s="234" t="s">
        <v>351</v>
      </c>
      <c r="B58" s="264">
        <v>4.5</v>
      </c>
    </row>
    <row r="59" spans="1:11" ht="15" x14ac:dyDescent="0.2">
      <c r="A59" s="131" t="s">
        <v>352</v>
      </c>
      <c r="B59" s="262">
        <v>3.3</v>
      </c>
    </row>
    <row r="60" spans="1:11" ht="15.75" thickBot="1" x14ac:dyDescent="0.25">
      <c r="A60" s="131" t="s">
        <v>353</v>
      </c>
      <c r="B60" s="265"/>
    </row>
    <row r="61" spans="1:11" ht="16.5" thickTop="1" thickBot="1" x14ac:dyDescent="0.25">
      <c r="A61" s="134" t="s">
        <v>19</v>
      </c>
      <c r="B61" s="238">
        <f>SUM(B57:B60)</f>
        <v>7.8</v>
      </c>
    </row>
    <row r="63" spans="1:11" x14ac:dyDescent="0.2">
      <c r="A63" s="240" t="s">
        <v>278</v>
      </c>
      <c r="B63" s="135"/>
      <c r="C63" s="135"/>
      <c r="D63" s="135"/>
      <c r="E63" s="135"/>
      <c r="F63" s="135"/>
      <c r="G63" s="135"/>
      <c r="H63" s="135"/>
      <c r="I63" s="135"/>
      <c r="J63" s="135"/>
      <c r="K63" s="135"/>
    </row>
    <row r="64" spans="1:11" x14ac:dyDescent="0.2">
      <c r="A64" s="239" t="s">
        <v>299</v>
      </c>
    </row>
    <row r="65" spans="1:1" x14ac:dyDescent="0.2">
      <c r="A65" s="135" t="s">
        <v>331</v>
      </c>
    </row>
    <row r="87" spans="1:1" x14ac:dyDescent="0.2">
      <c r="A87" s="135"/>
    </row>
  </sheetData>
  <sheetProtection formatCells="0"/>
  <mergeCells count="3">
    <mergeCell ref="A35:B35"/>
    <mergeCell ref="A1:B1"/>
    <mergeCell ref="A2:B2"/>
  </mergeCells>
  <phoneticPr fontId="11" type="noConversion"/>
  <hyperlinks>
    <hyperlink ref="A42" r:id="rId1" xr:uid="{2909792C-3059-4D15-B4BF-6AD1F2C11D8B}"/>
  </hyperlinks>
  <pageMargins left="0.2" right="0.2" top="0.5" bottom="0.75" header="0.3" footer="0.3"/>
  <pageSetup scale="92" orientation="portrait" r:id="rId2"/>
  <headerFooter alignWithMargins="0"/>
  <ignoredErrors>
    <ignoredError sqref="B8:B9" unlockedFormula="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sheetPr>
  <dimension ref="A1:EU25"/>
  <sheetViews>
    <sheetView workbookViewId="0">
      <selection activeCell="I4" sqref="I4"/>
    </sheetView>
  </sheetViews>
  <sheetFormatPr defaultRowHeight="12.75" outlineLevelCol="1" x14ac:dyDescent="0.2"/>
  <cols>
    <col min="1" max="2" width="13.42578125" customWidth="1"/>
    <col min="3" max="95" width="13.42578125" customWidth="1" outlineLevel="1"/>
    <col min="96" max="96" width="13.42578125" customWidth="1"/>
    <col min="97" max="147" width="13.42578125" customWidth="1" outlineLevel="1"/>
    <col min="148" max="157" width="13.42578125" customWidth="1"/>
  </cols>
  <sheetData>
    <row r="1" spans="1:151" x14ac:dyDescent="0.2">
      <c r="A1" s="24" t="s">
        <v>262</v>
      </c>
    </row>
    <row r="2" spans="1:151" x14ac:dyDescent="0.2">
      <c r="A2" s="252" t="s">
        <v>303</v>
      </c>
    </row>
    <row r="3" spans="1:151" ht="96" x14ac:dyDescent="0.2">
      <c r="A3" s="73" t="s">
        <v>158</v>
      </c>
      <c r="B3" s="73" t="s">
        <v>138</v>
      </c>
      <c r="C3" s="73" t="s">
        <v>159</v>
      </c>
      <c r="D3" s="73" t="s">
        <v>190</v>
      </c>
      <c r="E3" s="73" t="s">
        <v>225</v>
      </c>
      <c r="F3" s="73" t="s">
        <v>237</v>
      </c>
      <c r="G3" s="73" t="s">
        <v>238</v>
      </c>
      <c r="H3" s="107" t="s">
        <v>332</v>
      </c>
      <c r="I3" s="107" t="s">
        <v>333</v>
      </c>
      <c r="J3" s="73" t="s">
        <v>160</v>
      </c>
      <c r="K3" s="73" t="s">
        <v>139</v>
      </c>
      <c r="L3" s="73" t="s">
        <v>198</v>
      </c>
      <c r="M3" s="73" t="s">
        <v>191</v>
      </c>
      <c r="N3" s="73" t="s">
        <v>226</v>
      </c>
      <c r="O3" s="73" t="s">
        <v>239</v>
      </c>
      <c r="P3" s="73" t="s">
        <v>240</v>
      </c>
      <c r="Q3" s="107" t="s">
        <v>334</v>
      </c>
      <c r="R3" s="107" t="s">
        <v>335</v>
      </c>
      <c r="S3" s="244" t="s">
        <v>161</v>
      </c>
      <c r="T3" s="244" t="s">
        <v>162</v>
      </c>
      <c r="U3" s="244" t="s">
        <v>163</v>
      </c>
      <c r="V3" s="244" t="s">
        <v>227</v>
      </c>
      <c r="W3" s="244" t="s">
        <v>201</v>
      </c>
      <c r="X3" s="244" t="s">
        <v>164</v>
      </c>
      <c r="Y3" s="244" t="s">
        <v>165</v>
      </c>
      <c r="Z3" s="244" t="s">
        <v>166</v>
      </c>
      <c r="AA3" s="244" t="s">
        <v>228</v>
      </c>
      <c r="AB3" s="244" t="s">
        <v>204</v>
      </c>
      <c r="AC3" s="73" t="s">
        <v>141</v>
      </c>
      <c r="AD3" s="73" t="s">
        <v>140</v>
      </c>
      <c r="AE3" s="73" t="s">
        <v>167</v>
      </c>
      <c r="AF3" s="73" t="s">
        <v>192</v>
      </c>
      <c r="AG3" s="73" t="s">
        <v>229</v>
      </c>
      <c r="AH3" s="73" t="s">
        <v>241</v>
      </c>
      <c r="AI3" s="73" t="s">
        <v>242</v>
      </c>
      <c r="AJ3" s="182" t="s">
        <v>336</v>
      </c>
      <c r="AK3" s="182" t="s">
        <v>337</v>
      </c>
      <c r="AL3" s="73" t="s">
        <v>168</v>
      </c>
      <c r="AM3" s="73" t="s">
        <v>142</v>
      </c>
      <c r="AN3" s="73" t="s">
        <v>169</v>
      </c>
      <c r="AO3" s="73" t="s">
        <v>193</v>
      </c>
      <c r="AP3" s="73" t="s">
        <v>230</v>
      </c>
      <c r="AQ3" s="73" t="s">
        <v>243</v>
      </c>
      <c r="AR3" s="73" t="s">
        <v>244</v>
      </c>
      <c r="AS3" s="182" t="s">
        <v>338</v>
      </c>
      <c r="AT3" s="182" t="s">
        <v>339</v>
      </c>
      <c r="AU3" s="73" t="s">
        <v>143</v>
      </c>
      <c r="AV3" s="73" t="s">
        <v>144</v>
      </c>
      <c r="AW3" s="73" t="s">
        <v>170</v>
      </c>
      <c r="AX3" s="73" t="s">
        <v>194</v>
      </c>
      <c r="AY3" s="73" t="s">
        <v>231</v>
      </c>
      <c r="AZ3" s="73" t="s">
        <v>245</v>
      </c>
      <c r="BA3" s="73" t="s">
        <v>246</v>
      </c>
      <c r="BB3" s="182" t="s">
        <v>340</v>
      </c>
      <c r="BC3" s="182" t="s">
        <v>341</v>
      </c>
      <c r="BD3" s="73" t="s">
        <v>145</v>
      </c>
      <c r="BE3" s="73" t="s">
        <v>146</v>
      </c>
      <c r="BF3" s="73" t="s">
        <v>171</v>
      </c>
      <c r="BG3" s="73" t="s">
        <v>195</v>
      </c>
      <c r="BH3" s="73" t="s">
        <v>232</v>
      </c>
      <c r="BI3" s="73" t="s">
        <v>247</v>
      </c>
      <c r="BJ3" s="73" t="s">
        <v>248</v>
      </c>
      <c r="BK3" s="182" t="s">
        <v>342</v>
      </c>
      <c r="BL3" s="182" t="s">
        <v>343</v>
      </c>
      <c r="BM3" s="244" t="s">
        <v>172</v>
      </c>
      <c r="BN3" s="244" t="s">
        <v>173</v>
      </c>
      <c r="BO3" s="244" t="s">
        <v>174</v>
      </c>
      <c r="BP3" s="244" t="s">
        <v>233</v>
      </c>
      <c r="BQ3" s="244" t="s">
        <v>202</v>
      </c>
      <c r="BR3" s="244" t="s">
        <v>175</v>
      </c>
      <c r="BS3" s="244" t="s">
        <v>176</v>
      </c>
      <c r="BT3" s="244" t="s">
        <v>177</v>
      </c>
      <c r="BU3" s="244" t="s">
        <v>234</v>
      </c>
      <c r="BV3" s="244" t="s">
        <v>203</v>
      </c>
      <c r="BW3" s="244" t="s">
        <v>178</v>
      </c>
      <c r="BX3" s="244" t="s">
        <v>179</v>
      </c>
      <c r="BY3" s="244" t="s">
        <v>180</v>
      </c>
      <c r="BZ3" s="244" t="s">
        <v>235</v>
      </c>
      <c r="CA3" s="244" t="s">
        <v>205</v>
      </c>
      <c r="CB3" s="244" t="s">
        <v>181</v>
      </c>
      <c r="CC3" s="244" t="s">
        <v>182</v>
      </c>
      <c r="CD3" s="244" t="s">
        <v>222</v>
      </c>
      <c r="CE3" s="244" t="s">
        <v>236</v>
      </c>
      <c r="CF3" s="244" t="s">
        <v>206</v>
      </c>
      <c r="CG3" s="94" t="s">
        <v>20</v>
      </c>
      <c r="CH3" s="94" t="s">
        <v>21</v>
      </c>
      <c r="CI3" s="94" t="s">
        <v>22</v>
      </c>
      <c r="CJ3" s="94" t="s">
        <v>23</v>
      </c>
      <c r="CK3" s="94" t="s">
        <v>24</v>
      </c>
      <c r="CL3" s="94" t="s">
        <v>25</v>
      </c>
      <c r="CM3" s="103" t="s">
        <v>26</v>
      </c>
      <c r="CN3" s="73" t="s">
        <v>27</v>
      </c>
      <c r="CO3" s="104" t="s">
        <v>28</v>
      </c>
      <c r="CP3" s="94" t="s">
        <v>29</v>
      </c>
      <c r="CQ3" s="94" t="s">
        <v>30</v>
      </c>
      <c r="CR3" s="108" t="s">
        <v>31</v>
      </c>
      <c r="CS3" s="73" t="s">
        <v>250</v>
      </c>
      <c r="CT3" s="73" t="s">
        <v>251</v>
      </c>
      <c r="CU3" s="73" t="s">
        <v>252</v>
      </c>
      <c r="CV3" s="73" t="s">
        <v>253</v>
      </c>
      <c r="CW3" s="73" t="s">
        <v>254</v>
      </c>
      <c r="CX3" s="73" t="s">
        <v>255</v>
      </c>
      <c r="CY3" s="94" t="s">
        <v>32</v>
      </c>
      <c r="CZ3" s="94" t="s">
        <v>33</v>
      </c>
      <c r="DA3" s="94" t="s">
        <v>34</v>
      </c>
      <c r="DB3" s="105" t="s">
        <v>35</v>
      </c>
      <c r="DC3" s="94" t="s">
        <v>147</v>
      </c>
      <c r="DD3" s="94" t="s">
        <v>135</v>
      </c>
      <c r="DE3" s="94" t="s">
        <v>183</v>
      </c>
      <c r="DF3" s="94" t="s">
        <v>196</v>
      </c>
      <c r="DG3" s="94" t="s">
        <v>249</v>
      </c>
      <c r="DH3" s="94" t="s">
        <v>344</v>
      </c>
      <c r="DI3" s="94" t="s">
        <v>345</v>
      </c>
      <c r="DJ3" s="94" t="s">
        <v>148</v>
      </c>
      <c r="DK3" s="94" t="s">
        <v>184</v>
      </c>
      <c r="DL3" s="94" t="s">
        <v>185</v>
      </c>
      <c r="DM3" s="94" t="s">
        <v>199</v>
      </c>
      <c r="DN3" s="94" t="s">
        <v>256</v>
      </c>
      <c r="DO3" s="94" t="s">
        <v>149</v>
      </c>
      <c r="DP3" s="94" t="s">
        <v>136</v>
      </c>
      <c r="DQ3" s="94" t="s">
        <v>186</v>
      </c>
      <c r="DR3" s="94" t="s">
        <v>197</v>
      </c>
      <c r="DS3" s="94" t="s">
        <v>257</v>
      </c>
      <c r="DT3" s="94" t="s">
        <v>346</v>
      </c>
      <c r="DU3" s="94" t="s">
        <v>347</v>
      </c>
      <c r="DV3" s="94" t="s">
        <v>259</v>
      </c>
      <c r="DW3" s="94" t="s">
        <v>187</v>
      </c>
      <c r="DX3" s="94" t="s">
        <v>188</v>
      </c>
      <c r="DY3" s="94" t="s">
        <v>200</v>
      </c>
      <c r="DZ3" s="94" t="s">
        <v>258</v>
      </c>
      <c r="EA3" s="94" t="s">
        <v>36</v>
      </c>
      <c r="EB3" s="103" t="s">
        <v>37</v>
      </c>
      <c r="EC3" s="103" t="s">
        <v>38</v>
      </c>
      <c r="ED3" s="103" t="s">
        <v>39</v>
      </c>
      <c r="EE3" s="73" t="s">
        <v>40</v>
      </c>
      <c r="EF3" s="73" t="s">
        <v>41</v>
      </c>
      <c r="EG3" s="73" t="s">
        <v>42</v>
      </c>
      <c r="EH3" s="73" t="s">
        <v>43</v>
      </c>
      <c r="EI3" s="73" t="s">
        <v>44</v>
      </c>
      <c r="EJ3" s="73" t="s">
        <v>45</v>
      </c>
      <c r="EK3" s="73" t="s">
        <v>46</v>
      </c>
      <c r="EL3" s="73" t="s">
        <v>47</v>
      </c>
      <c r="EM3" s="104" t="s">
        <v>48</v>
      </c>
      <c r="EN3" s="94" t="s">
        <v>49</v>
      </c>
      <c r="EO3" s="94" t="s">
        <v>50</v>
      </c>
      <c r="EP3" s="94" t="s">
        <v>51</v>
      </c>
      <c r="EQ3" s="94" t="s">
        <v>52</v>
      </c>
      <c r="ER3" s="94" t="s">
        <v>53</v>
      </c>
      <c r="ES3" s="94" t="s">
        <v>54</v>
      </c>
    </row>
    <row r="4" spans="1:151" x14ac:dyDescent="0.2">
      <c r="A4" s="186">
        <v>0</v>
      </c>
      <c r="B4" s="186">
        <v>0</v>
      </c>
      <c r="C4" s="186">
        <v>0</v>
      </c>
      <c r="D4" s="186">
        <v>0</v>
      </c>
      <c r="E4" s="186">
        <v>0</v>
      </c>
      <c r="F4" s="186">
        <v>0</v>
      </c>
      <c r="G4" s="186">
        <v>0</v>
      </c>
      <c r="H4" s="243">
        <f>'Lines 1 &amp; 2 '!J8</f>
        <v>66</v>
      </c>
      <c r="I4" s="243">
        <f>'Lines 1 &amp; 2 '!J11</f>
        <v>135</v>
      </c>
      <c r="J4" s="186">
        <v>0</v>
      </c>
      <c r="K4" s="186">
        <v>0</v>
      </c>
      <c r="L4" s="186">
        <v>0</v>
      </c>
      <c r="M4" s="186">
        <v>0</v>
      </c>
      <c r="N4" s="186">
        <v>0</v>
      </c>
      <c r="O4" s="186">
        <v>0</v>
      </c>
      <c r="P4" s="186">
        <v>0</v>
      </c>
      <c r="Q4" s="243">
        <f>'Lines 1 &amp; 2 '!J18</f>
        <v>0</v>
      </c>
      <c r="R4" s="243">
        <f>'Lines 1 &amp; 2 '!J21</f>
        <v>0</v>
      </c>
      <c r="S4" s="186">
        <v>0</v>
      </c>
      <c r="T4" s="186">
        <v>0</v>
      </c>
      <c r="U4" s="186">
        <v>0</v>
      </c>
      <c r="V4" s="186">
        <v>0</v>
      </c>
      <c r="W4" s="186">
        <v>0</v>
      </c>
      <c r="X4" s="186">
        <v>0</v>
      </c>
      <c r="Y4" s="186">
        <v>0</v>
      </c>
      <c r="Z4" s="186">
        <v>0</v>
      </c>
      <c r="AA4" s="186">
        <v>0</v>
      </c>
      <c r="AB4" s="186">
        <v>0</v>
      </c>
      <c r="AC4" s="186">
        <v>0</v>
      </c>
      <c r="AD4" s="186">
        <v>0</v>
      </c>
      <c r="AE4" s="186">
        <v>0</v>
      </c>
      <c r="AF4" s="186">
        <v>0</v>
      </c>
      <c r="AG4" s="186">
        <v>0</v>
      </c>
      <c r="AH4" s="186">
        <v>0</v>
      </c>
      <c r="AI4" s="186">
        <v>0</v>
      </c>
      <c r="AJ4" s="183">
        <f>'Lines 1 &amp; 2 '!J28</f>
        <v>0</v>
      </c>
      <c r="AK4" s="183">
        <f>'Lines 1 &amp; 2 '!J31</f>
        <v>0</v>
      </c>
      <c r="AL4" s="186">
        <v>0</v>
      </c>
      <c r="AM4" s="186">
        <v>0</v>
      </c>
      <c r="AN4" s="186">
        <v>0</v>
      </c>
      <c r="AO4" s="186">
        <v>0</v>
      </c>
      <c r="AP4" s="186">
        <v>0</v>
      </c>
      <c r="AQ4" s="186">
        <v>0</v>
      </c>
      <c r="AR4" s="186">
        <v>0</v>
      </c>
      <c r="AS4" s="183">
        <f>'Lines 1 &amp; 2 '!J38</f>
        <v>0</v>
      </c>
      <c r="AT4" s="183">
        <f>'Lines 1 &amp; 2 '!J41</f>
        <v>0</v>
      </c>
      <c r="AU4" s="186">
        <v>0</v>
      </c>
      <c r="AV4" s="186">
        <v>0</v>
      </c>
      <c r="AW4" s="186">
        <v>0</v>
      </c>
      <c r="AX4" s="186">
        <v>0</v>
      </c>
      <c r="AY4" s="186">
        <v>0</v>
      </c>
      <c r="AZ4" s="186">
        <v>0</v>
      </c>
      <c r="BA4" s="186">
        <v>0</v>
      </c>
      <c r="BB4" s="183">
        <f>'Lines 1 &amp; 2 '!J48</f>
        <v>0</v>
      </c>
      <c r="BC4" s="183">
        <f>'Lines 1 &amp; 2 '!J51</f>
        <v>0</v>
      </c>
      <c r="BD4" s="186">
        <v>0</v>
      </c>
      <c r="BE4" s="186">
        <v>0</v>
      </c>
      <c r="BF4" s="186">
        <v>0</v>
      </c>
      <c r="BG4" s="186">
        <v>0</v>
      </c>
      <c r="BH4" s="186">
        <v>0</v>
      </c>
      <c r="BI4" s="186">
        <v>0</v>
      </c>
      <c r="BJ4" s="186">
        <v>0</v>
      </c>
      <c r="BK4" s="183">
        <f>'Lines 1 &amp; 2 '!J58</f>
        <v>0</v>
      </c>
      <c r="BL4" s="183">
        <f>'Lines 1 &amp; 2 '!J61</f>
        <v>0</v>
      </c>
      <c r="BM4" s="186">
        <v>0</v>
      </c>
      <c r="BN4" s="186">
        <v>0</v>
      </c>
      <c r="BO4" s="186">
        <v>0</v>
      </c>
      <c r="BP4" s="186">
        <v>0</v>
      </c>
      <c r="BQ4" s="186">
        <v>0</v>
      </c>
      <c r="BR4" s="186">
        <v>0</v>
      </c>
      <c r="BS4" s="186">
        <v>0</v>
      </c>
      <c r="BT4" s="186">
        <v>0</v>
      </c>
      <c r="BU4" s="186">
        <v>0</v>
      </c>
      <c r="BV4" s="186">
        <v>0</v>
      </c>
      <c r="BW4" s="186">
        <v>0</v>
      </c>
      <c r="BX4" s="186">
        <v>0</v>
      </c>
      <c r="BY4" s="186">
        <v>0</v>
      </c>
      <c r="BZ4" s="186">
        <v>0</v>
      </c>
      <c r="CA4" s="186">
        <v>0</v>
      </c>
      <c r="CB4" s="186">
        <v>0</v>
      </c>
      <c r="CC4" s="186">
        <v>0</v>
      </c>
      <c r="CD4" s="186">
        <v>0</v>
      </c>
      <c r="CE4" s="186">
        <v>0</v>
      </c>
      <c r="CF4" s="186">
        <v>0</v>
      </c>
      <c r="CG4" s="69">
        <f>'Claim Form Summary'!B16</f>
        <v>39</v>
      </c>
      <c r="CH4" s="69">
        <f>'Claim Form Summary'!B17</f>
        <v>0</v>
      </c>
      <c r="CI4" s="69">
        <f>'Claim Form Summary'!B19</f>
        <v>78</v>
      </c>
      <c r="CJ4" s="69">
        <f>'Claim Form Summary'!B20</f>
        <v>0</v>
      </c>
      <c r="CK4" s="69">
        <f>'Claim Form Summary'!B21</f>
        <v>0</v>
      </c>
      <c r="CL4" s="69">
        <f>'Claim Form Summary'!B22</f>
        <v>0</v>
      </c>
      <c r="CM4" s="69">
        <f>'Claim Form Summary'!B24</f>
        <v>0</v>
      </c>
      <c r="CN4" s="69">
        <f>'Claim Form Summary'!B28</f>
        <v>3.9</v>
      </c>
      <c r="CO4" s="69">
        <f>'Claim Form Summary'!B29</f>
        <v>0</v>
      </c>
      <c r="CP4" s="69">
        <f>'Claim Form Summary'!B30</f>
        <v>0</v>
      </c>
      <c r="CQ4" s="69">
        <f>'Claim Form Summary'!B32</f>
        <v>0</v>
      </c>
      <c r="CR4" s="106">
        <f>'Claim Form Summary'!B33</f>
        <v>120.9</v>
      </c>
      <c r="CS4" s="106">
        <f>'Lines 3 &amp; 4'!H9</f>
        <v>0</v>
      </c>
      <c r="CT4" s="106">
        <f>'Lines 3 &amp; 4'!H10</f>
        <v>2</v>
      </c>
      <c r="CU4" s="106">
        <f>'Lines 3 &amp; 4'!H11</f>
        <v>0</v>
      </c>
      <c r="CV4" s="106">
        <f>'Lines 3 &amp; 4'!H12</f>
        <v>0</v>
      </c>
      <c r="CW4" s="106">
        <f>'Lines 3 &amp; 4'!H13</f>
        <v>0</v>
      </c>
      <c r="CX4" s="106">
        <f>'Lines 3 &amp; 4'!H14</f>
        <v>0</v>
      </c>
      <c r="CY4" s="106">
        <f>'Claim Form Summary'!B51</f>
        <v>3</v>
      </c>
      <c r="CZ4" s="106">
        <f>'Claim Form Summary'!B53</f>
        <v>4</v>
      </c>
      <c r="DA4" s="106">
        <f>'Claim Form Summary'!B54</f>
        <v>8</v>
      </c>
      <c r="DB4" s="106">
        <f>'Claim Form Summary'!B55</f>
        <v>12</v>
      </c>
      <c r="DC4" s="187">
        <v>0</v>
      </c>
      <c r="DD4" s="187">
        <v>0</v>
      </c>
      <c r="DE4" s="187">
        <v>0</v>
      </c>
      <c r="DF4" s="187">
        <v>0</v>
      </c>
      <c r="DG4" s="187">
        <v>0</v>
      </c>
      <c r="DH4" s="106">
        <f>'Claim Form Summary'!B57</f>
        <v>0</v>
      </c>
      <c r="DI4" s="106">
        <f>'Claim Form Summary'!B58</f>
        <v>4.5</v>
      </c>
      <c r="DJ4" s="187">
        <v>0</v>
      </c>
      <c r="DK4" s="187">
        <v>0</v>
      </c>
      <c r="DL4" s="187">
        <v>0</v>
      </c>
      <c r="DM4" s="187">
        <v>0</v>
      </c>
      <c r="DN4" s="187">
        <v>0</v>
      </c>
      <c r="DO4" s="187">
        <v>0</v>
      </c>
      <c r="DP4" s="187">
        <v>0</v>
      </c>
      <c r="DQ4" s="187">
        <v>0</v>
      </c>
      <c r="DR4" s="187">
        <v>0</v>
      </c>
      <c r="DS4" s="187">
        <v>0</v>
      </c>
      <c r="DT4" s="106">
        <f>'Claim Form Summary'!B59</f>
        <v>3.3</v>
      </c>
      <c r="DU4" s="106">
        <f>'Claim Form Summary'!B60</f>
        <v>0</v>
      </c>
      <c r="DV4" s="187">
        <v>0</v>
      </c>
      <c r="DW4" s="187">
        <v>0</v>
      </c>
      <c r="DX4" s="187">
        <v>0</v>
      </c>
      <c r="DY4" s="187">
        <v>0</v>
      </c>
      <c r="DZ4" s="187">
        <v>0</v>
      </c>
      <c r="EA4" s="106">
        <f>'Claim Form Summary'!$B61</f>
        <v>7.8</v>
      </c>
      <c r="EB4" s="69">
        <f>'Line 5'!C7</f>
        <v>0</v>
      </c>
      <c r="EC4" s="69">
        <f>'Line 5'!C8</f>
        <v>0</v>
      </c>
      <c r="ED4" s="69">
        <f>'Line 5'!C9</f>
        <v>0</v>
      </c>
      <c r="EE4" s="69">
        <f>'Lines 6 or 7'!B9</f>
        <v>100</v>
      </c>
      <c r="EF4" s="69">
        <f>'Lines 6 or 7'!B10</f>
        <v>100</v>
      </c>
      <c r="EG4" s="69">
        <f>'Lines 6 or 7'!B11</f>
        <v>50</v>
      </c>
      <c r="EH4" s="69">
        <f>'Lines 6 or 7'!B12</f>
        <v>100</v>
      </c>
      <c r="EI4" s="69">
        <f>'Lines 6 or 7'!B13</f>
        <v>0</v>
      </c>
      <c r="EJ4" s="69">
        <f>SUM('Lines 6 or 7'!B14:B16)</f>
        <v>0</v>
      </c>
      <c r="EK4" s="69">
        <f>'Lines 6 or 7'!D24</f>
        <v>44.871794871794876</v>
      </c>
      <c r="EL4" s="69">
        <f>'Lines 6 or 7'!F24</f>
        <v>0.5</v>
      </c>
      <c r="EM4" s="69">
        <f>'Lines 6 or 7'!F24</f>
        <v>0.5</v>
      </c>
      <c r="EN4" s="69">
        <f>'Lines 8 &amp; 9'!C7</f>
        <v>0</v>
      </c>
      <c r="EO4" s="69">
        <f>'Lines 8 &amp; 9'!C8</f>
        <v>0</v>
      </c>
      <c r="EP4" s="69">
        <f>'Lines 8 &amp; 9'!C9</f>
        <v>0</v>
      </c>
      <c r="EQ4" s="69">
        <f>'Lines 8 &amp; 9'!C10</f>
        <v>0</v>
      </c>
      <c r="ER4" s="69">
        <f>'Lines 8 &amp; 9'!C11</f>
        <v>0</v>
      </c>
      <c r="ES4" s="69">
        <f>'Lines 8 &amp; 9'!C20</f>
        <v>0</v>
      </c>
    </row>
    <row r="5" spans="1:151" ht="13.5" thickBot="1" x14ac:dyDescent="0.2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DC5" s="15"/>
      <c r="DD5" s="16"/>
      <c r="DE5" s="17"/>
      <c r="DH5" s="16"/>
      <c r="DI5" s="16"/>
      <c r="DM5" s="18"/>
      <c r="EJ5" s="15"/>
      <c r="EK5" s="15"/>
      <c r="EL5" s="15"/>
      <c r="EM5" s="16"/>
      <c r="EN5" s="16"/>
      <c r="EO5" s="16"/>
      <c r="EP5" s="16"/>
      <c r="EQ5" s="16"/>
      <c r="ER5" s="16"/>
      <c r="ES5" s="16"/>
      <c r="ET5" s="16"/>
      <c r="EU5" s="17"/>
    </row>
    <row r="6" spans="1:151" ht="31.5" customHeight="1" thickBot="1" x14ac:dyDescent="0.25">
      <c r="A6" s="283" t="s">
        <v>208</v>
      </c>
      <c r="B6" s="284"/>
    </row>
    <row r="7" spans="1:151" ht="13.5" thickBot="1" x14ac:dyDescent="0.25">
      <c r="A7" s="281" t="s">
        <v>221</v>
      </c>
      <c r="B7" s="282"/>
    </row>
    <row r="8" spans="1:151" x14ac:dyDescent="0.2">
      <c r="A8" s="241" t="s">
        <v>209</v>
      </c>
      <c r="B8" s="242">
        <f>SUM(A4:I4)</f>
        <v>201</v>
      </c>
    </row>
    <row r="9" spans="1:151" x14ac:dyDescent="0.2">
      <c r="A9" s="241" t="s">
        <v>210</v>
      </c>
      <c r="B9" s="242">
        <f>SUM(J4:R4)</f>
        <v>0</v>
      </c>
    </row>
    <row r="10" spans="1:151" x14ac:dyDescent="0.2">
      <c r="A10" s="99" t="s">
        <v>211</v>
      </c>
      <c r="B10" s="100">
        <f>SUM(S4:W4)</f>
        <v>0</v>
      </c>
    </row>
    <row r="11" spans="1:151" x14ac:dyDescent="0.2">
      <c r="A11" s="99" t="s">
        <v>212</v>
      </c>
      <c r="B11" s="100">
        <f>SUM(X4:AB4)</f>
        <v>0</v>
      </c>
    </row>
    <row r="12" spans="1:151" x14ac:dyDescent="0.2">
      <c r="A12" s="196" t="s">
        <v>213</v>
      </c>
      <c r="B12" s="197">
        <f>SUM(AC4:AK4)</f>
        <v>0</v>
      </c>
    </row>
    <row r="13" spans="1:151" x14ac:dyDescent="0.2">
      <c r="A13" s="196" t="s">
        <v>214</v>
      </c>
      <c r="B13" s="197">
        <f>SUM(AL4:AR4)</f>
        <v>0</v>
      </c>
    </row>
    <row r="14" spans="1:151" x14ac:dyDescent="0.2">
      <c r="A14" s="196" t="s">
        <v>215</v>
      </c>
      <c r="B14" s="197">
        <f>SUM(AU4:BC4)</f>
        <v>0</v>
      </c>
    </row>
    <row r="15" spans="1:151" x14ac:dyDescent="0.2">
      <c r="A15" s="196" t="s">
        <v>216</v>
      </c>
      <c r="B15" s="197">
        <f>SUM(BD4:BJ4)</f>
        <v>0</v>
      </c>
    </row>
    <row r="16" spans="1:151" x14ac:dyDescent="0.2">
      <c r="A16" s="99" t="s">
        <v>217</v>
      </c>
      <c r="B16" s="100">
        <f>SUM(BM4:BQ4)</f>
        <v>0</v>
      </c>
    </row>
    <row r="17" spans="1:2" x14ac:dyDescent="0.2">
      <c r="A17" s="99" t="s">
        <v>218</v>
      </c>
      <c r="B17" s="100">
        <f>SUM(BR4:BV4)</f>
        <v>0</v>
      </c>
    </row>
    <row r="18" spans="1:2" x14ac:dyDescent="0.2">
      <c r="A18" s="99" t="s">
        <v>219</v>
      </c>
      <c r="B18" s="100">
        <f>SUM(BW4:CA4)</f>
        <v>0</v>
      </c>
    </row>
    <row r="19" spans="1:2" ht="13.5" thickBot="1" x14ac:dyDescent="0.25">
      <c r="A19" s="101" t="s">
        <v>220</v>
      </c>
      <c r="B19" s="102">
        <f>SUM(CB4:CF4)</f>
        <v>0</v>
      </c>
    </row>
    <row r="20" spans="1:2" x14ac:dyDescent="0.2">
      <c r="A20" s="79" t="str">
        <f>'Claim Form Summary'!A4</f>
        <v>California LifeLine Service Provider ___Test Wireless____________</v>
      </c>
      <c r="B20" s="254"/>
    </row>
    <row r="21" spans="1:2" x14ac:dyDescent="0.2">
      <c r="A21" t="str">
        <f>'Claim Form Summary'!A5</f>
        <v>CPCN  ___####______</v>
      </c>
      <c r="B21" s="17"/>
    </row>
    <row r="22" spans="1:2" x14ac:dyDescent="0.2">
      <c r="A22" t="str">
        <f>'Claim Form Summary'!A2</f>
        <v>For Period of ____05.2026__________</v>
      </c>
    </row>
    <row r="25" spans="1:2" x14ac:dyDescent="0.2">
      <c r="A25" s="79"/>
    </row>
  </sheetData>
  <mergeCells count="2">
    <mergeCell ref="A7:B7"/>
    <mergeCell ref="A6:B6"/>
  </mergeCells>
  <phoneticPr fontId="11" type="noConversion"/>
  <printOptions gridLines="1"/>
  <pageMargins left="0.75" right="0.75" top="1" bottom="1" header="0.5" footer="0.5"/>
  <pageSetup orientation="landscape" r:id="rId1"/>
  <headerFooter alignWithMargins="0">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workbookViewId="0">
      <selection activeCell="D4" sqref="D4"/>
    </sheetView>
  </sheetViews>
  <sheetFormatPr defaultRowHeight="12.75" x14ac:dyDescent="0.2"/>
  <cols>
    <col min="1" max="1" width="20.42578125" customWidth="1"/>
    <col min="2" max="2" width="22.140625" bestFit="1" customWidth="1"/>
    <col min="3" max="4" width="22.140625" customWidth="1"/>
    <col min="5" max="5" width="14.140625" customWidth="1"/>
    <col min="6" max="6" width="12.7109375" customWidth="1"/>
    <col min="7" max="7" width="13.85546875" customWidth="1"/>
    <col min="8" max="8" width="16" customWidth="1"/>
    <col min="9" max="9" width="12.5703125" customWidth="1"/>
  </cols>
  <sheetData>
    <row r="1" spans="1:12" x14ac:dyDescent="0.2">
      <c r="A1" s="24" t="str">
        <f>'Data Fields'!A1</f>
        <v>California LifeLine Report and Claim Form For Wireless - BB Pilot</v>
      </c>
      <c r="B1" s="24"/>
      <c r="C1" s="24"/>
      <c r="D1" s="24"/>
      <c r="E1" s="24"/>
      <c r="F1" s="24"/>
      <c r="G1" s="24"/>
      <c r="H1" s="24"/>
      <c r="I1" s="24"/>
      <c r="J1" s="24"/>
      <c r="K1" s="24"/>
    </row>
    <row r="2" spans="1:12" x14ac:dyDescent="0.2">
      <c r="A2" s="24" t="str">
        <f>'Claim Form Summary'!A5</f>
        <v>CPCN  ___####______</v>
      </c>
      <c r="B2" s="24" t="str">
        <f>'Claim Form Summary'!A2</f>
        <v>For Period of ____05.2026__________</v>
      </c>
      <c r="C2" s="24" t="str">
        <f>'Claim Form Summary'!A4</f>
        <v>California LifeLine Service Provider ___Test Wireless____________</v>
      </c>
      <c r="D2" s="24"/>
      <c r="E2" s="24"/>
      <c r="F2" s="24"/>
      <c r="G2" s="24"/>
      <c r="H2" s="24"/>
      <c r="I2" s="24"/>
      <c r="J2" s="24"/>
      <c r="K2" s="24"/>
    </row>
    <row r="3" spans="1:12" s="3" customFormat="1" ht="25.5" x14ac:dyDescent="0.2">
      <c r="A3" s="74" t="s">
        <v>189</v>
      </c>
      <c r="B3" s="74" t="s">
        <v>55</v>
      </c>
      <c r="C3" s="74" t="s">
        <v>261</v>
      </c>
      <c r="D3" s="74" t="s">
        <v>307</v>
      </c>
      <c r="E3" s="75" t="s">
        <v>56</v>
      </c>
      <c r="F3" s="75" t="s">
        <v>57</v>
      </c>
      <c r="G3" s="75" t="s">
        <v>58</v>
      </c>
      <c r="H3" s="75" t="s">
        <v>36</v>
      </c>
      <c r="I3" s="75" t="s">
        <v>59</v>
      </c>
      <c r="J3" s="34"/>
      <c r="K3" s="34"/>
      <c r="L3" s="34"/>
    </row>
    <row r="4" spans="1:12" x14ac:dyDescent="0.2">
      <c r="A4" s="29" t="s">
        <v>348</v>
      </c>
      <c r="B4" s="37"/>
      <c r="C4" s="184" t="str">
        <f>IF(A4="K","Home BB w/Voice",("Home BB"))</f>
        <v>Home BB</v>
      </c>
      <c r="D4" s="321"/>
      <c r="E4" s="76" t="s">
        <v>60</v>
      </c>
      <c r="F4" s="76" t="s">
        <v>91</v>
      </c>
      <c r="G4" s="76" t="s">
        <v>91</v>
      </c>
      <c r="H4" s="28">
        <v>3.3</v>
      </c>
      <c r="I4" s="28">
        <v>4</v>
      </c>
      <c r="J4" s="24"/>
      <c r="K4" s="24"/>
      <c r="L4" s="24"/>
    </row>
    <row r="5" spans="1:12" x14ac:dyDescent="0.2">
      <c r="A5" s="29" t="s">
        <v>349</v>
      </c>
      <c r="B5" s="37"/>
      <c r="C5" s="184" t="str">
        <f t="shared" ref="C5:C9" si="0">IF(A5="K","Home BB w/Voice",("Home BB"))</f>
        <v>Home BB w/Voice</v>
      </c>
      <c r="D5" s="321"/>
      <c r="E5" s="76" t="s">
        <v>82</v>
      </c>
      <c r="F5" s="76" t="s">
        <v>91</v>
      </c>
      <c r="G5" s="76" t="s">
        <v>91</v>
      </c>
      <c r="H5" s="28">
        <v>4.5</v>
      </c>
      <c r="I5" s="28">
        <v>5</v>
      </c>
      <c r="J5" s="24"/>
      <c r="K5" s="24"/>
      <c r="L5" s="24"/>
    </row>
    <row r="6" spans="1:12" x14ac:dyDescent="0.2">
      <c r="A6" s="29"/>
      <c r="B6" s="37"/>
      <c r="C6" s="184" t="str">
        <f t="shared" si="0"/>
        <v>Home BB</v>
      </c>
      <c r="D6" s="321"/>
      <c r="E6" s="76"/>
      <c r="F6" s="76"/>
      <c r="G6" s="76"/>
      <c r="H6" s="28"/>
      <c r="I6" s="28"/>
      <c r="J6" s="24"/>
      <c r="K6" s="24"/>
      <c r="L6" s="24"/>
    </row>
    <row r="7" spans="1:12" x14ac:dyDescent="0.2">
      <c r="A7" s="29"/>
      <c r="B7" s="37"/>
      <c r="C7" s="184" t="str">
        <f t="shared" si="0"/>
        <v>Home BB</v>
      </c>
      <c r="D7" s="321"/>
      <c r="E7" s="76"/>
      <c r="F7" s="76"/>
      <c r="G7" s="76"/>
      <c r="H7" s="28"/>
      <c r="I7" s="28"/>
      <c r="J7" s="24"/>
      <c r="K7" s="24"/>
      <c r="L7" s="24"/>
    </row>
    <row r="8" spans="1:12" x14ac:dyDescent="0.2">
      <c r="A8" s="29"/>
      <c r="B8" s="37"/>
      <c r="C8" s="184" t="str">
        <f t="shared" si="0"/>
        <v>Home BB</v>
      </c>
      <c r="D8" s="321"/>
      <c r="E8" s="76"/>
      <c r="F8" s="76"/>
      <c r="G8" s="76"/>
      <c r="H8" s="28"/>
      <c r="I8" s="28"/>
      <c r="J8" s="24"/>
      <c r="K8" s="24"/>
      <c r="L8" s="24"/>
    </row>
    <row r="9" spans="1:12" ht="13.5" thickBot="1" x14ac:dyDescent="0.25">
      <c r="A9" s="29"/>
      <c r="B9" s="37"/>
      <c r="C9" s="184" t="str">
        <f t="shared" si="0"/>
        <v>Home BB</v>
      </c>
      <c r="D9" s="321"/>
      <c r="E9" s="76"/>
      <c r="F9" s="76"/>
      <c r="G9" s="76"/>
      <c r="H9" s="28"/>
      <c r="I9" s="28"/>
      <c r="J9" s="24"/>
      <c r="K9" s="24"/>
      <c r="L9" s="24"/>
    </row>
    <row r="10" spans="1:12" ht="13.5" thickBot="1" x14ac:dyDescent="0.25">
      <c r="A10" s="285" t="s">
        <v>61</v>
      </c>
      <c r="B10" s="286"/>
      <c r="C10" s="286"/>
      <c r="D10" s="286"/>
      <c r="E10" s="286"/>
      <c r="F10" s="286"/>
      <c r="G10" s="93"/>
      <c r="H10" s="77">
        <f>SUM(H4:H9)</f>
        <v>7.8</v>
      </c>
      <c r="I10" s="77">
        <f>SUM(I4:I9)</f>
        <v>9</v>
      </c>
      <c r="J10" s="24"/>
      <c r="K10" s="30"/>
      <c r="L10" s="24"/>
    </row>
    <row r="11" spans="1:12" x14ac:dyDescent="0.2">
      <c r="A11" s="24"/>
      <c r="B11" s="24"/>
      <c r="C11" s="24"/>
      <c r="D11" s="24"/>
      <c r="E11" s="24"/>
      <c r="F11" s="24"/>
      <c r="G11" s="24"/>
      <c r="H11" s="24"/>
      <c r="I11" s="24"/>
      <c r="J11" s="30"/>
      <c r="K11" s="24"/>
    </row>
    <row r="12" spans="1:12" x14ac:dyDescent="0.2">
      <c r="A12" s="24"/>
      <c r="B12" s="24"/>
      <c r="C12" s="24"/>
      <c r="D12" s="24"/>
      <c r="E12" s="24"/>
      <c r="F12" s="24"/>
      <c r="G12" s="24"/>
      <c r="H12" s="24"/>
      <c r="I12" s="24"/>
      <c r="J12" s="24"/>
      <c r="K12" s="24"/>
    </row>
    <row r="13" spans="1:12" x14ac:dyDescent="0.2">
      <c r="A13" s="24"/>
      <c r="B13" s="24"/>
      <c r="C13" s="24"/>
      <c r="D13" s="24"/>
      <c r="E13" s="24"/>
      <c r="F13" s="24"/>
      <c r="G13" s="24"/>
      <c r="H13" s="24"/>
      <c r="I13" s="24"/>
      <c r="J13" s="24"/>
      <c r="K13" s="24"/>
    </row>
    <row r="14" spans="1:12" x14ac:dyDescent="0.2">
      <c r="A14" s="27" t="s">
        <v>62</v>
      </c>
      <c r="B14" s="24"/>
      <c r="C14" s="24"/>
      <c r="D14" s="24"/>
      <c r="E14" s="24"/>
      <c r="H14" s="24"/>
      <c r="I14" s="24"/>
      <c r="J14" s="24"/>
      <c r="K14" s="24"/>
    </row>
    <row r="15" spans="1:12" s="3" customFormat="1" ht="25.5" x14ac:dyDescent="0.2">
      <c r="A15" s="185" t="s">
        <v>189</v>
      </c>
      <c r="B15" s="48" t="s">
        <v>55</v>
      </c>
      <c r="C15" s="48" t="s">
        <v>300</v>
      </c>
      <c r="D15" s="74" t="s">
        <v>307</v>
      </c>
      <c r="E15" s="48" t="s">
        <v>63</v>
      </c>
      <c r="F15" s="48" t="s">
        <v>64</v>
      </c>
      <c r="G15" s="48" t="s">
        <v>65</v>
      </c>
      <c r="H15" s="48" t="s">
        <v>66</v>
      </c>
      <c r="I15" s="48" t="s">
        <v>67</v>
      </c>
      <c r="J15" s="34"/>
      <c r="K15" s="34"/>
      <c r="L15" s="34"/>
    </row>
    <row r="16" spans="1:12" x14ac:dyDescent="0.2">
      <c r="A16" s="29" t="s">
        <v>348</v>
      </c>
      <c r="B16" s="78"/>
      <c r="C16" s="184" t="str">
        <f>IF(A16="K","Home BB w/Voice",("Home BB"))</f>
        <v>Home BB</v>
      </c>
      <c r="D16" s="321"/>
      <c r="E16" s="76" t="s">
        <v>60</v>
      </c>
      <c r="F16" s="76" t="s">
        <v>91</v>
      </c>
      <c r="G16" s="76" t="s">
        <v>91</v>
      </c>
      <c r="H16" s="49">
        <v>50</v>
      </c>
      <c r="I16" s="49">
        <v>50</v>
      </c>
      <c r="J16" s="24"/>
      <c r="K16" s="24"/>
      <c r="L16" s="24"/>
    </row>
    <row r="17" spans="1:12" x14ac:dyDescent="0.2">
      <c r="A17" s="29" t="s">
        <v>349</v>
      </c>
      <c r="B17" s="78"/>
      <c r="C17" s="184" t="str">
        <f t="shared" ref="C17:C21" si="1">IF(A17="K","Home BB w/Voice",("Home BB"))</f>
        <v>Home BB w/Voice</v>
      </c>
      <c r="D17" s="321"/>
      <c r="E17" s="76" t="s">
        <v>82</v>
      </c>
      <c r="F17" s="76" t="s">
        <v>91</v>
      </c>
      <c r="G17" s="76" t="s">
        <v>91</v>
      </c>
      <c r="H17" s="49">
        <v>75</v>
      </c>
      <c r="I17" s="49">
        <v>75</v>
      </c>
      <c r="J17" s="24"/>
      <c r="K17" s="24"/>
      <c r="L17" s="24"/>
    </row>
    <row r="18" spans="1:12" x14ac:dyDescent="0.2">
      <c r="A18" s="29"/>
      <c r="B18" s="78"/>
      <c r="C18" s="184" t="str">
        <f t="shared" si="1"/>
        <v>Home BB</v>
      </c>
      <c r="D18" s="321"/>
      <c r="E18" s="76"/>
      <c r="F18" s="76"/>
      <c r="G18" s="76"/>
      <c r="H18" s="49"/>
      <c r="I18" s="49"/>
      <c r="J18" s="24"/>
      <c r="K18" s="24"/>
      <c r="L18" s="24"/>
    </row>
    <row r="19" spans="1:12" x14ac:dyDescent="0.2">
      <c r="A19" s="29"/>
      <c r="B19" s="78"/>
      <c r="C19" s="184" t="str">
        <f t="shared" si="1"/>
        <v>Home BB</v>
      </c>
      <c r="D19" s="321"/>
      <c r="E19" s="76"/>
      <c r="F19" s="76"/>
      <c r="G19" s="76"/>
      <c r="H19" s="49"/>
      <c r="I19" s="49"/>
      <c r="J19" s="24"/>
      <c r="K19" s="24"/>
      <c r="L19" s="24"/>
    </row>
    <row r="20" spans="1:12" x14ac:dyDescent="0.2">
      <c r="A20" s="29"/>
      <c r="B20" s="78"/>
      <c r="C20" s="184" t="str">
        <f t="shared" si="1"/>
        <v>Home BB</v>
      </c>
      <c r="D20" s="321"/>
      <c r="E20" s="76"/>
      <c r="F20" s="76"/>
      <c r="G20" s="76"/>
      <c r="H20" s="49"/>
      <c r="I20" s="49"/>
      <c r="J20" s="24"/>
      <c r="K20" s="24"/>
      <c r="L20" s="24"/>
    </row>
    <row r="21" spans="1:12" x14ac:dyDescent="0.2">
      <c r="A21" s="29"/>
      <c r="B21" s="78"/>
      <c r="C21" s="184" t="str">
        <f t="shared" si="1"/>
        <v>Home BB</v>
      </c>
      <c r="D21" s="321"/>
      <c r="E21" s="76"/>
      <c r="F21" s="76"/>
      <c r="G21" s="76"/>
      <c r="H21" s="49"/>
      <c r="I21" s="49"/>
      <c r="J21" s="24"/>
      <c r="K21" s="24"/>
      <c r="L21" s="24"/>
    </row>
    <row r="22" spans="1:12" x14ac:dyDescent="0.2">
      <c r="B22" s="24"/>
      <c r="C22" s="24"/>
      <c r="D22" s="24"/>
      <c r="E22" s="24"/>
      <c r="F22" s="24"/>
      <c r="G22" s="24"/>
      <c r="H22" s="24"/>
      <c r="I22" s="24"/>
      <c r="J22" s="24"/>
      <c r="K22" s="24"/>
    </row>
    <row r="23" spans="1:12" x14ac:dyDescent="0.2">
      <c r="A23" s="289" t="s">
        <v>68</v>
      </c>
      <c r="B23" s="289"/>
      <c r="C23" s="24"/>
      <c r="D23" s="24"/>
      <c r="E23" s="24"/>
      <c r="F23" s="24"/>
      <c r="G23" s="24"/>
      <c r="H23" s="24"/>
      <c r="I23" s="24"/>
      <c r="J23" s="24"/>
      <c r="K23" s="24"/>
    </row>
    <row r="24" spans="1:12" x14ac:dyDescent="0.2">
      <c r="A24" s="289"/>
      <c r="B24" s="289"/>
      <c r="C24" s="289"/>
      <c r="D24" s="289"/>
      <c r="E24" s="289"/>
      <c r="F24" s="24"/>
      <c r="G24" s="24"/>
      <c r="H24" s="24"/>
      <c r="I24" s="24"/>
      <c r="J24" s="24"/>
      <c r="K24" s="24"/>
    </row>
    <row r="25" spans="1:12" ht="43.5" customHeight="1" x14ac:dyDescent="0.2">
      <c r="A25" s="287" t="s">
        <v>304</v>
      </c>
      <c r="B25" s="288"/>
      <c r="C25" s="288"/>
      <c r="D25" s="288"/>
      <c r="E25" s="288"/>
      <c r="F25" s="288"/>
      <c r="G25" s="288"/>
    </row>
    <row r="26" spans="1:12" x14ac:dyDescent="0.2">
      <c r="A26" s="290"/>
      <c r="B26" s="290"/>
      <c r="C26" s="290"/>
      <c r="D26" s="290"/>
      <c r="E26" s="290"/>
      <c r="F26" s="290"/>
      <c r="G26" s="290"/>
    </row>
  </sheetData>
  <mergeCells count="5">
    <mergeCell ref="A10:F10"/>
    <mergeCell ref="A25:G25"/>
    <mergeCell ref="A24:E24"/>
    <mergeCell ref="A23:B23"/>
    <mergeCell ref="A26:G26"/>
  </mergeCells>
  <phoneticPr fontId="11" type="noConversion"/>
  <dataValidations count="4">
    <dataValidation type="list" allowBlank="1" showInputMessage="1" showErrorMessage="1" sqref="F16:G21 F4:G9" xr:uid="{4542E0A4-5AA3-46AD-B634-035405045BE6}">
      <formula1>"Y, N"</formula1>
    </dataValidation>
    <dataValidation type="list" allowBlank="1" showInputMessage="1" showErrorMessage="1" sqref="E4:E9 E16:E21" xr:uid="{BAB7CD7D-1EC0-426A-8755-EB6F8B71AD86}">
      <formula1>"C, F"</formula1>
    </dataValidation>
    <dataValidation type="list" allowBlank="1" showInputMessage="1" showErrorMessage="1" errorTitle="ACP Pilot" error="ACP Pilot Tiers are &quot;A&quot; or &quot;B&quot;" sqref="A4:A9 A16:A21" xr:uid="{11FBF67C-E8B1-49FD-BAFF-FBA102985455}">
      <formula1>"J,K"</formula1>
    </dataValidation>
    <dataValidation type="list" allowBlank="1" showInputMessage="1" showErrorMessage="1" error="Please choose from the drop down list." sqref="D4:D9 D16:D21" xr:uid="{E5C8F4BB-C7E8-43AE-B826-BFD615FD1C68}">
      <formula1>"Bundled Voice, Broadband, Bundled Broadband, Bundled Voice and Broadband"</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EDD6-BD15-4BA7-AAD5-5DEDDC94004F}">
  <dimension ref="A1:O52"/>
  <sheetViews>
    <sheetView workbookViewId="0">
      <selection activeCell="F24" sqref="F24"/>
    </sheetView>
  </sheetViews>
  <sheetFormatPr defaultRowHeight="12.75" x14ac:dyDescent="0.2"/>
  <cols>
    <col min="1" max="1" width="13.5703125" style="34" customWidth="1"/>
    <col min="2" max="2" width="9.85546875" style="24" bestFit="1" customWidth="1"/>
    <col min="3" max="3" width="22" style="24" customWidth="1"/>
    <col min="4" max="4" width="12.85546875" style="24" customWidth="1"/>
    <col min="5" max="5" width="9.7109375" style="24" bestFit="1" customWidth="1"/>
    <col min="6" max="6" width="9.7109375" style="24" customWidth="1"/>
    <col min="7" max="7" width="9.140625" style="24"/>
    <col min="8" max="8" width="11" style="30" customWidth="1"/>
    <col min="9" max="9" width="15.85546875" style="30" customWidth="1"/>
    <col min="10" max="10" width="17.140625" style="24" customWidth="1"/>
    <col min="11" max="11" width="18.85546875" style="24" bestFit="1" customWidth="1"/>
    <col min="12" max="14" width="9.140625" style="24"/>
  </cols>
  <sheetData>
    <row r="1" spans="1:14" x14ac:dyDescent="0.2">
      <c r="A1" s="24" t="str">
        <f>'Data Fields'!A1</f>
        <v>California LifeLine Report and Claim Form For Wireless - BB Pilot</v>
      </c>
    </row>
    <row r="2" spans="1:14" x14ac:dyDescent="0.2">
      <c r="A2" s="24" t="str">
        <f>'Claim Form Summary'!A5</f>
        <v>CPCN  ___####______</v>
      </c>
      <c r="B2" s="24" t="str">
        <f>'Claim Form Summary'!A2</f>
        <v>For Period of ____05.2026__________</v>
      </c>
      <c r="D2" s="24" t="str">
        <f>'Claim Form Summary'!A4</f>
        <v>California LifeLine Service Provider ___Test Wireless____________</v>
      </c>
      <c r="H2" s="24"/>
      <c r="I2" s="24"/>
    </row>
    <row r="3" spans="1:14" ht="15.75" x14ac:dyDescent="0.25">
      <c r="A3" s="26" t="s">
        <v>263</v>
      </c>
      <c r="H3" s="24"/>
      <c r="I3" s="24"/>
    </row>
    <row r="4" spans="1:14" ht="11.85" customHeight="1" thickBot="1" x14ac:dyDescent="0.25">
      <c r="H4" s="24"/>
      <c r="I4" s="24"/>
    </row>
    <row r="5" spans="1:14" ht="13.5" thickBot="1" x14ac:dyDescent="0.25">
      <c r="A5" s="35" t="s">
        <v>69</v>
      </c>
      <c r="B5" s="36"/>
      <c r="C5" s="36"/>
      <c r="D5" s="36"/>
      <c r="E5" s="36"/>
      <c r="F5" s="36"/>
      <c r="G5" s="36"/>
      <c r="H5" s="36"/>
      <c r="I5" s="36"/>
      <c r="J5" s="36"/>
      <c r="K5" s="36"/>
      <c r="L5" s="256"/>
      <c r="M5" s="257"/>
    </row>
    <row r="6" spans="1:14" ht="13.5" thickBot="1" x14ac:dyDescent="0.25">
      <c r="A6" s="258" t="s">
        <v>70</v>
      </c>
      <c r="B6" s="251" t="s">
        <v>71</v>
      </c>
      <c r="C6" s="251" t="s">
        <v>72</v>
      </c>
      <c r="D6" s="251" t="s">
        <v>73</v>
      </c>
      <c r="E6" s="251" t="s">
        <v>74</v>
      </c>
      <c r="F6" s="31" t="s">
        <v>75</v>
      </c>
      <c r="G6" s="251" t="s">
        <v>76</v>
      </c>
      <c r="H6" s="251" t="s">
        <v>77</v>
      </c>
      <c r="I6" s="251" t="s">
        <v>78</v>
      </c>
      <c r="J6" s="251" t="s">
        <v>79</v>
      </c>
      <c r="K6" s="251" t="s">
        <v>93</v>
      </c>
      <c r="L6" s="251" t="s">
        <v>305</v>
      </c>
      <c r="M6" s="251" t="s">
        <v>306</v>
      </c>
    </row>
    <row r="7" spans="1:14" ht="72.75" thickBot="1" x14ac:dyDescent="0.25">
      <c r="A7" s="245" t="s">
        <v>80</v>
      </c>
      <c r="B7" s="246" t="s">
        <v>189</v>
      </c>
      <c r="C7" s="246" t="s">
        <v>137</v>
      </c>
      <c r="D7" s="247" t="s">
        <v>81</v>
      </c>
      <c r="E7" s="247" t="s">
        <v>55</v>
      </c>
      <c r="F7" s="248" t="s">
        <v>307</v>
      </c>
      <c r="G7" s="248" t="s">
        <v>301</v>
      </c>
      <c r="H7" s="248" t="s">
        <v>308</v>
      </c>
      <c r="I7" s="249" t="s">
        <v>274</v>
      </c>
      <c r="J7" s="249" t="s">
        <v>309</v>
      </c>
      <c r="K7" s="246" t="s">
        <v>277</v>
      </c>
      <c r="L7" s="246" t="s">
        <v>207</v>
      </c>
      <c r="M7" s="246" t="s">
        <v>310</v>
      </c>
      <c r="N7"/>
    </row>
    <row r="8" spans="1:14" ht="13.5" thickBot="1" x14ac:dyDescent="0.25">
      <c r="A8" s="220" t="s">
        <v>287</v>
      </c>
      <c r="B8" s="251" t="s">
        <v>348</v>
      </c>
      <c r="C8" s="189" t="s">
        <v>275</v>
      </c>
      <c r="D8" s="219">
        <v>50</v>
      </c>
      <c r="E8" s="253"/>
      <c r="F8" s="322" t="s">
        <v>354</v>
      </c>
      <c r="G8" s="229" t="s">
        <v>82</v>
      </c>
      <c r="H8" s="217">
        <v>9.25</v>
      </c>
      <c r="I8" s="217">
        <f>D8-H8</f>
        <v>40.75</v>
      </c>
      <c r="J8" s="217">
        <v>20</v>
      </c>
      <c r="K8" s="217">
        <f>MIN(I8,J8)</f>
        <v>20</v>
      </c>
      <c r="L8" s="217">
        <f t="shared" ref="L8:L11" si="0">MIN(J8,K8)</f>
        <v>20</v>
      </c>
      <c r="M8" s="259">
        <f>SUM(D8-H8-L8)</f>
        <v>20.75</v>
      </c>
      <c r="N8"/>
    </row>
    <row r="9" spans="1:14" ht="13.5" thickBot="1" x14ac:dyDescent="0.25">
      <c r="A9" s="220" t="s">
        <v>289</v>
      </c>
      <c r="B9" s="251" t="s">
        <v>349</v>
      </c>
      <c r="C9" s="188" t="s">
        <v>276</v>
      </c>
      <c r="D9" s="219">
        <v>75</v>
      </c>
      <c r="E9" s="253"/>
      <c r="F9" s="323" t="s">
        <v>327</v>
      </c>
      <c r="G9" s="230" t="s">
        <v>82</v>
      </c>
      <c r="H9" s="217">
        <v>9.25</v>
      </c>
      <c r="I9" s="217">
        <f>D9-H9</f>
        <v>65.75</v>
      </c>
      <c r="J9" s="217">
        <v>30</v>
      </c>
      <c r="K9" s="217">
        <f t="shared" ref="K9" si="1">MIN(I9,J9)</f>
        <v>30</v>
      </c>
      <c r="L9" s="217">
        <f t="shared" si="0"/>
        <v>30</v>
      </c>
      <c r="M9" s="259">
        <f>SUM(D9-H9-L9)</f>
        <v>35.75</v>
      </c>
      <c r="N9"/>
    </row>
    <row r="10" spans="1:14" ht="13.5" thickBot="1" x14ac:dyDescent="0.25">
      <c r="A10" s="220" t="s">
        <v>273</v>
      </c>
      <c r="B10" s="251" t="s">
        <v>348</v>
      </c>
      <c r="C10" s="189" t="s">
        <v>275</v>
      </c>
      <c r="D10" s="219">
        <v>0</v>
      </c>
      <c r="E10" s="190"/>
      <c r="F10" s="323"/>
      <c r="G10" s="231" t="s">
        <v>60</v>
      </c>
      <c r="H10" s="260">
        <v>0</v>
      </c>
      <c r="I10" s="217">
        <f>D10-H10</f>
        <v>0</v>
      </c>
      <c r="J10" s="217">
        <v>20</v>
      </c>
      <c r="K10" s="217">
        <f>MIN(I10,J10)</f>
        <v>0</v>
      </c>
      <c r="L10" s="217">
        <f t="shared" si="0"/>
        <v>0</v>
      </c>
      <c r="M10" s="259">
        <f>SUM(D10-H10-L10)</f>
        <v>0</v>
      </c>
      <c r="N10"/>
    </row>
    <row r="11" spans="1:14" ht="13.5" thickBot="1" x14ac:dyDescent="0.25">
      <c r="A11" s="220" t="s">
        <v>266</v>
      </c>
      <c r="B11" s="251" t="s">
        <v>349</v>
      </c>
      <c r="C11" s="188" t="s">
        <v>276</v>
      </c>
      <c r="D11" s="219">
        <v>0</v>
      </c>
      <c r="E11" s="190"/>
      <c r="F11" s="324"/>
      <c r="G11" s="231" t="s">
        <v>60</v>
      </c>
      <c r="H11" s="260">
        <v>0</v>
      </c>
      <c r="I11" s="217">
        <f>D11-H11</f>
        <v>0</v>
      </c>
      <c r="J11" s="217">
        <v>30</v>
      </c>
      <c r="K11" s="217">
        <f>MIN(I11,J11)</f>
        <v>0</v>
      </c>
      <c r="L11" s="217">
        <f t="shared" si="0"/>
        <v>0</v>
      </c>
      <c r="M11" s="261">
        <f>SUM(D11-H11-L11)</f>
        <v>0</v>
      </c>
      <c r="N11"/>
    </row>
    <row r="12" spans="1:14" x14ac:dyDescent="0.2">
      <c r="H12" s="24"/>
      <c r="I12" s="24"/>
      <c r="N12"/>
    </row>
    <row r="13" spans="1:14" ht="13.5" thickBot="1" x14ac:dyDescent="0.25">
      <c r="H13" s="24"/>
      <c r="I13" s="24"/>
      <c r="N13"/>
    </row>
    <row r="14" spans="1:14" ht="13.5" thickBot="1" x14ac:dyDescent="0.25">
      <c r="A14" s="35" t="s">
        <v>83</v>
      </c>
      <c r="B14" s="36"/>
      <c r="C14" s="36"/>
      <c r="D14" s="36"/>
      <c r="E14" s="36"/>
      <c r="F14" s="36"/>
      <c r="G14" s="36"/>
      <c r="H14" s="36"/>
      <c r="I14" s="36"/>
      <c r="J14" s="36"/>
      <c r="K14" s="36"/>
      <c r="L14" s="256"/>
      <c r="M14" s="257"/>
    </row>
    <row r="15" spans="1:14" ht="13.5" thickBot="1" x14ac:dyDescent="0.25">
      <c r="A15" s="258" t="s">
        <v>70</v>
      </c>
      <c r="B15" s="251" t="s">
        <v>71</v>
      </c>
      <c r="C15" s="251" t="s">
        <v>72</v>
      </c>
      <c r="D15" s="251" t="s">
        <v>73</v>
      </c>
      <c r="E15" s="251" t="s">
        <v>74</v>
      </c>
      <c r="F15" s="31" t="s">
        <v>75</v>
      </c>
      <c r="G15" s="251" t="s">
        <v>76</v>
      </c>
      <c r="H15" s="251" t="s">
        <v>77</v>
      </c>
      <c r="I15" s="251" t="s">
        <v>78</v>
      </c>
      <c r="J15" s="251" t="s">
        <v>79</v>
      </c>
      <c r="K15" s="251" t="s">
        <v>93</v>
      </c>
      <c r="L15" s="251" t="s">
        <v>305</v>
      </c>
      <c r="M15" s="251" t="s">
        <v>306</v>
      </c>
    </row>
    <row r="16" spans="1:14" ht="72.75" thickBot="1" x14ac:dyDescent="0.25">
      <c r="A16" s="245" t="s">
        <v>80</v>
      </c>
      <c r="B16" s="246" t="s">
        <v>189</v>
      </c>
      <c r="C16" s="246" t="s">
        <v>137</v>
      </c>
      <c r="D16" s="248" t="s">
        <v>81</v>
      </c>
      <c r="E16" s="248" t="s">
        <v>55</v>
      </c>
      <c r="F16" s="248" t="s">
        <v>307</v>
      </c>
      <c r="G16" s="248" t="s">
        <v>301</v>
      </c>
      <c r="H16" s="248" t="s">
        <v>311</v>
      </c>
      <c r="I16" s="249" t="s">
        <v>274</v>
      </c>
      <c r="J16" s="249" t="s">
        <v>312</v>
      </c>
      <c r="K16" s="246" t="s">
        <v>277</v>
      </c>
      <c r="L16" s="246" t="s">
        <v>207</v>
      </c>
      <c r="M16" s="246" t="s">
        <v>310</v>
      </c>
    </row>
    <row r="17" spans="1:14" ht="13.5" thickBot="1" x14ac:dyDescent="0.25">
      <c r="A17" s="220" t="s">
        <v>290</v>
      </c>
      <c r="B17" s="251" t="s">
        <v>348</v>
      </c>
      <c r="C17" s="189" t="s">
        <v>275</v>
      </c>
      <c r="D17" s="219">
        <v>0</v>
      </c>
      <c r="E17" s="253"/>
      <c r="F17" s="322"/>
      <c r="G17" s="230" t="s">
        <v>82</v>
      </c>
      <c r="H17" s="217">
        <v>0</v>
      </c>
      <c r="I17" s="217">
        <f t="shared" ref="I17:I20" si="2">D17-H17</f>
        <v>0</v>
      </c>
      <c r="J17" s="217">
        <v>20</v>
      </c>
      <c r="K17" s="217">
        <f t="shared" ref="K17:L20" si="3">MIN(I17,J17)</f>
        <v>0</v>
      </c>
      <c r="L17" s="217">
        <f t="shared" si="3"/>
        <v>0</v>
      </c>
      <c r="M17" s="259">
        <f>SUM(D17-H17-L17)</f>
        <v>0</v>
      </c>
    </row>
    <row r="18" spans="1:14" ht="13.5" thickBot="1" x14ac:dyDescent="0.25">
      <c r="A18" s="220" t="s">
        <v>288</v>
      </c>
      <c r="B18" s="251" t="s">
        <v>349</v>
      </c>
      <c r="C18" s="188" t="s">
        <v>276</v>
      </c>
      <c r="D18" s="219">
        <v>0</v>
      </c>
      <c r="E18" s="253"/>
      <c r="F18" s="323"/>
      <c r="G18" s="230" t="s">
        <v>82</v>
      </c>
      <c r="H18" s="217">
        <v>0</v>
      </c>
      <c r="I18" s="217">
        <f t="shared" si="2"/>
        <v>0</v>
      </c>
      <c r="J18" s="217">
        <v>30</v>
      </c>
      <c r="K18" s="217">
        <f t="shared" si="3"/>
        <v>0</v>
      </c>
      <c r="L18" s="217">
        <f t="shared" si="3"/>
        <v>0</v>
      </c>
      <c r="M18" s="259">
        <f>SUM(D18-H18-L18)</f>
        <v>0</v>
      </c>
    </row>
    <row r="19" spans="1:14" ht="13.5" thickBot="1" x14ac:dyDescent="0.25">
      <c r="A19" s="220" t="s">
        <v>267</v>
      </c>
      <c r="B19" s="251" t="s">
        <v>348</v>
      </c>
      <c r="C19" s="189" t="s">
        <v>275</v>
      </c>
      <c r="D19" s="219">
        <v>0</v>
      </c>
      <c r="E19" s="190"/>
      <c r="F19" s="323"/>
      <c r="G19" s="231" t="s">
        <v>60</v>
      </c>
      <c r="H19" s="260">
        <v>0</v>
      </c>
      <c r="I19" s="217">
        <f t="shared" si="2"/>
        <v>0</v>
      </c>
      <c r="J19" s="217">
        <v>20</v>
      </c>
      <c r="K19" s="217">
        <f t="shared" si="3"/>
        <v>0</v>
      </c>
      <c r="L19" s="217">
        <f t="shared" si="3"/>
        <v>0</v>
      </c>
      <c r="M19" s="259">
        <f>SUM(D19-H19-L19)</f>
        <v>0</v>
      </c>
    </row>
    <row r="20" spans="1:14" ht="13.5" thickBot="1" x14ac:dyDescent="0.25">
      <c r="A20" s="220" t="s">
        <v>268</v>
      </c>
      <c r="B20" s="251" t="s">
        <v>349</v>
      </c>
      <c r="C20" s="188" t="s">
        <v>276</v>
      </c>
      <c r="D20" s="219">
        <v>0</v>
      </c>
      <c r="E20" s="190"/>
      <c r="F20" s="324"/>
      <c r="G20" s="231" t="s">
        <v>60</v>
      </c>
      <c r="H20" s="260">
        <v>0</v>
      </c>
      <c r="I20" s="217">
        <f t="shared" si="2"/>
        <v>0</v>
      </c>
      <c r="J20" s="217">
        <v>30</v>
      </c>
      <c r="K20" s="217">
        <f t="shared" si="3"/>
        <v>0</v>
      </c>
      <c r="L20" s="217">
        <f t="shared" si="3"/>
        <v>0</v>
      </c>
      <c r="M20" s="261">
        <f>SUM(D20-H20-L20)</f>
        <v>0</v>
      </c>
      <c r="N20"/>
    </row>
    <row r="21" spans="1:14" x14ac:dyDescent="0.2">
      <c r="H21" s="24"/>
      <c r="I21" s="24"/>
    </row>
    <row r="22" spans="1:14" ht="13.5" thickBot="1" x14ac:dyDescent="0.25">
      <c r="H22" s="24"/>
      <c r="I22" s="24"/>
    </row>
    <row r="23" spans="1:14" ht="13.5" thickBot="1" x14ac:dyDescent="0.25">
      <c r="A23" s="35" t="s">
        <v>84</v>
      </c>
      <c r="B23" s="36"/>
      <c r="C23" s="36"/>
      <c r="D23" s="36"/>
      <c r="E23" s="36"/>
      <c r="F23" s="36"/>
      <c r="G23" s="36"/>
      <c r="H23" s="36"/>
      <c r="I23" s="36"/>
      <c r="J23" s="36"/>
      <c r="K23" s="36"/>
      <c r="L23" s="256"/>
      <c r="M23" s="257"/>
    </row>
    <row r="24" spans="1:14" ht="13.5" thickBot="1" x14ac:dyDescent="0.25">
      <c r="A24" s="258" t="s">
        <v>70</v>
      </c>
      <c r="B24" s="251" t="s">
        <v>71</v>
      </c>
      <c r="C24" s="251" t="s">
        <v>72</v>
      </c>
      <c r="D24" s="251" t="s">
        <v>73</v>
      </c>
      <c r="E24" s="251" t="s">
        <v>74</v>
      </c>
      <c r="F24" s="31" t="s">
        <v>75</v>
      </c>
      <c r="G24" s="251" t="s">
        <v>76</v>
      </c>
      <c r="H24" s="251" t="s">
        <v>77</v>
      </c>
      <c r="I24" s="251" t="s">
        <v>78</v>
      </c>
      <c r="J24" s="251" t="s">
        <v>79</v>
      </c>
      <c r="K24" s="251" t="s">
        <v>93</v>
      </c>
      <c r="L24" s="251" t="s">
        <v>305</v>
      </c>
      <c r="M24" s="251" t="s">
        <v>306</v>
      </c>
    </row>
    <row r="25" spans="1:14" ht="72.75" thickBot="1" x14ac:dyDescent="0.25">
      <c r="A25" s="245" t="s">
        <v>80</v>
      </c>
      <c r="B25" s="246" t="s">
        <v>189</v>
      </c>
      <c r="C25" s="246" t="s">
        <v>137</v>
      </c>
      <c r="D25" s="248" t="s">
        <v>81</v>
      </c>
      <c r="E25" s="248" t="s">
        <v>55</v>
      </c>
      <c r="F25" s="248" t="s">
        <v>307</v>
      </c>
      <c r="G25" s="248" t="s">
        <v>301</v>
      </c>
      <c r="H25" s="248" t="s">
        <v>313</v>
      </c>
      <c r="I25" s="249" t="s">
        <v>274</v>
      </c>
      <c r="J25" s="249" t="s">
        <v>312</v>
      </c>
      <c r="K25" s="246" t="s">
        <v>277</v>
      </c>
      <c r="L25" s="246" t="s">
        <v>207</v>
      </c>
      <c r="M25" s="246" t="s">
        <v>310</v>
      </c>
    </row>
    <row r="26" spans="1:14" ht="13.5" thickBot="1" x14ac:dyDescent="0.25">
      <c r="A26" s="220" t="s">
        <v>269</v>
      </c>
      <c r="B26" s="251" t="s">
        <v>348</v>
      </c>
      <c r="C26" s="189" t="s">
        <v>275</v>
      </c>
      <c r="D26" s="218">
        <v>0</v>
      </c>
      <c r="E26" s="190"/>
      <c r="F26" s="322"/>
      <c r="G26" s="231" t="s">
        <v>60</v>
      </c>
      <c r="H26" s="260">
        <v>0</v>
      </c>
      <c r="I26" s="217">
        <f t="shared" ref="I26:I27" si="4">D26-H26</f>
        <v>0</v>
      </c>
      <c r="J26" s="217">
        <v>20</v>
      </c>
      <c r="K26" s="217">
        <f t="shared" ref="K26:L27" si="5">MIN(I26,J26)</f>
        <v>0</v>
      </c>
      <c r="L26" s="217">
        <f t="shared" si="5"/>
        <v>0</v>
      </c>
      <c r="M26" s="259">
        <f>SUM(D26-H26-L26)</f>
        <v>0</v>
      </c>
    </row>
    <row r="27" spans="1:14" ht="13.5" thickBot="1" x14ac:dyDescent="0.25">
      <c r="A27" s="220" t="s">
        <v>270</v>
      </c>
      <c r="B27" s="251" t="s">
        <v>349</v>
      </c>
      <c r="C27" s="188" t="s">
        <v>276</v>
      </c>
      <c r="D27" s="218">
        <v>0</v>
      </c>
      <c r="E27" s="190"/>
      <c r="F27" s="323"/>
      <c r="G27" s="231" t="s">
        <v>60</v>
      </c>
      <c r="H27" s="260">
        <v>0</v>
      </c>
      <c r="I27" s="217">
        <f t="shared" si="4"/>
        <v>0</v>
      </c>
      <c r="J27" s="217">
        <v>30</v>
      </c>
      <c r="K27" s="217">
        <f t="shared" si="5"/>
        <v>0</v>
      </c>
      <c r="L27" s="217">
        <f t="shared" si="5"/>
        <v>0</v>
      </c>
      <c r="M27" s="259">
        <f>SUM(D27-H27-L27)</f>
        <v>0</v>
      </c>
    </row>
    <row r="28" spans="1:14" x14ac:dyDescent="0.2">
      <c r="H28" s="24"/>
      <c r="I28" s="24"/>
    </row>
    <row r="29" spans="1:14" ht="13.5" thickBot="1" x14ac:dyDescent="0.25">
      <c r="H29" s="24"/>
      <c r="I29" s="24"/>
    </row>
    <row r="30" spans="1:14" ht="13.5" thickBot="1" x14ac:dyDescent="0.25">
      <c r="A30" s="35" t="s">
        <v>85</v>
      </c>
      <c r="B30" s="36"/>
      <c r="C30" s="36"/>
      <c r="D30" s="36"/>
      <c r="E30" s="36"/>
      <c r="F30" s="36"/>
      <c r="G30" s="36"/>
      <c r="H30" s="36"/>
      <c r="I30" s="36"/>
      <c r="J30" s="36"/>
      <c r="K30" s="36"/>
      <c r="L30" s="256"/>
      <c r="M30" s="257"/>
    </row>
    <row r="31" spans="1:14" ht="13.5" thickBot="1" x14ac:dyDescent="0.25">
      <c r="A31" s="258" t="s">
        <v>70</v>
      </c>
      <c r="B31" s="251" t="s">
        <v>71</v>
      </c>
      <c r="C31" s="251" t="s">
        <v>72</v>
      </c>
      <c r="D31" s="251" t="s">
        <v>73</v>
      </c>
      <c r="E31" s="251" t="s">
        <v>74</v>
      </c>
      <c r="F31" s="31" t="s">
        <v>75</v>
      </c>
      <c r="G31" s="251" t="s">
        <v>76</v>
      </c>
      <c r="H31" s="251" t="s">
        <v>77</v>
      </c>
      <c r="I31" s="251" t="s">
        <v>78</v>
      </c>
      <c r="J31" s="251" t="s">
        <v>79</v>
      </c>
      <c r="K31" s="251" t="s">
        <v>93</v>
      </c>
      <c r="L31" s="251" t="s">
        <v>305</v>
      </c>
      <c r="M31" s="251" t="s">
        <v>306</v>
      </c>
    </row>
    <row r="32" spans="1:14" ht="72.75" thickBot="1" x14ac:dyDescent="0.25">
      <c r="A32" s="245" t="s">
        <v>80</v>
      </c>
      <c r="B32" s="246" t="s">
        <v>189</v>
      </c>
      <c r="C32" s="246" t="s">
        <v>137</v>
      </c>
      <c r="D32" s="248" t="s">
        <v>81</v>
      </c>
      <c r="E32" s="248" t="s">
        <v>55</v>
      </c>
      <c r="F32" s="248" t="s">
        <v>307</v>
      </c>
      <c r="G32" s="248" t="s">
        <v>301</v>
      </c>
      <c r="H32" s="248" t="s">
        <v>311</v>
      </c>
      <c r="I32" s="249" t="s">
        <v>274</v>
      </c>
      <c r="J32" s="249" t="s">
        <v>312</v>
      </c>
      <c r="K32" s="246" t="s">
        <v>277</v>
      </c>
      <c r="L32" s="246" t="s">
        <v>207</v>
      </c>
      <c r="M32" s="246" t="s">
        <v>310</v>
      </c>
    </row>
    <row r="33" spans="1:15" ht="13.5" thickBot="1" x14ac:dyDescent="0.25">
      <c r="A33" s="221" t="s">
        <v>271</v>
      </c>
      <c r="B33" s="251" t="s">
        <v>348</v>
      </c>
      <c r="C33" s="189" t="s">
        <v>275</v>
      </c>
      <c r="D33" s="218">
        <v>0</v>
      </c>
      <c r="E33" s="190"/>
      <c r="F33" s="322"/>
      <c r="G33" s="231" t="s">
        <v>60</v>
      </c>
      <c r="H33" s="260">
        <v>0</v>
      </c>
      <c r="I33" s="217">
        <f t="shared" ref="I33:I34" si="6">D33-H33</f>
        <v>0</v>
      </c>
      <c r="J33" s="217">
        <v>20</v>
      </c>
      <c r="K33" s="217">
        <f t="shared" ref="K33:L34" si="7">MIN(I33,J33)</f>
        <v>0</v>
      </c>
      <c r="L33" s="217">
        <f t="shared" si="7"/>
        <v>0</v>
      </c>
      <c r="M33" s="259">
        <f>SUM(D33-H33-L33)</f>
        <v>0</v>
      </c>
    </row>
    <row r="34" spans="1:15" ht="13.5" thickBot="1" x14ac:dyDescent="0.25">
      <c r="A34" s="221" t="s">
        <v>272</v>
      </c>
      <c r="B34" s="251" t="s">
        <v>349</v>
      </c>
      <c r="C34" s="188" t="s">
        <v>276</v>
      </c>
      <c r="D34" s="218">
        <v>0</v>
      </c>
      <c r="E34" s="190"/>
      <c r="F34" s="323"/>
      <c r="G34" s="231" t="s">
        <v>60</v>
      </c>
      <c r="H34" s="260">
        <v>0</v>
      </c>
      <c r="I34" s="217">
        <f t="shared" si="6"/>
        <v>0</v>
      </c>
      <c r="J34" s="217">
        <v>30</v>
      </c>
      <c r="K34" s="217">
        <f t="shared" si="7"/>
        <v>0</v>
      </c>
      <c r="L34" s="217">
        <f t="shared" si="7"/>
        <v>0</v>
      </c>
      <c r="M34" s="259">
        <f>SUM(D34-H34-L34)</f>
        <v>0</v>
      </c>
    </row>
    <row r="35" spans="1:15" x14ac:dyDescent="0.2">
      <c r="A35" s="191"/>
      <c r="B35" s="94"/>
      <c r="C35" s="94"/>
      <c r="D35" s="192"/>
      <c r="E35" s="193"/>
      <c r="F35" s="193"/>
      <c r="G35" s="194"/>
      <c r="H35" s="194"/>
      <c r="I35" s="194"/>
      <c r="J35" s="194"/>
      <c r="K35" s="194"/>
    </row>
    <row r="36" spans="1:15" x14ac:dyDescent="0.2">
      <c r="A36" s="191"/>
      <c r="B36" s="94"/>
      <c r="C36" s="94"/>
      <c r="D36" s="192"/>
      <c r="E36" s="193"/>
      <c r="F36" s="193"/>
      <c r="G36" s="194"/>
      <c r="H36" s="194"/>
      <c r="I36" s="194"/>
      <c r="J36" s="194"/>
      <c r="K36" s="194"/>
    </row>
    <row r="37" spans="1:15" x14ac:dyDescent="0.2">
      <c r="A37" s="70"/>
      <c r="H37" s="24"/>
      <c r="I37" s="24"/>
    </row>
    <row r="38" spans="1:15" ht="15" customHeight="1" x14ac:dyDescent="0.2">
      <c r="A38" s="287" t="s">
        <v>286</v>
      </c>
      <c r="B38" s="287"/>
      <c r="C38" s="287"/>
      <c r="D38" s="287"/>
      <c r="E38" s="287"/>
      <c r="F38" s="287"/>
      <c r="G38" s="287"/>
      <c r="H38" s="287"/>
      <c r="I38" s="287"/>
      <c r="J38" s="287"/>
      <c r="K38" s="287"/>
      <c r="L38" s="287"/>
      <c r="M38" s="98"/>
      <c r="N38" s="98"/>
      <c r="O38" s="98"/>
    </row>
    <row r="39" spans="1:15" ht="49.5" customHeight="1" x14ac:dyDescent="0.2">
      <c r="A39" s="287" t="s">
        <v>314</v>
      </c>
      <c r="B39" s="287"/>
      <c r="C39" s="287"/>
      <c r="D39" s="287"/>
      <c r="E39" s="287"/>
      <c r="F39" s="287"/>
      <c r="G39" s="287"/>
      <c r="H39" s="287"/>
      <c r="I39" s="287"/>
      <c r="J39" s="287"/>
      <c r="K39" s="287"/>
      <c r="L39" s="287"/>
      <c r="M39" s="98"/>
      <c r="N39" s="98"/>
      <c r="O39" s="98"/>
    </row>
    <row r="40" spans="1:15" ht="15" x14ac:dyDescent="0.2">
      <c r="A40" s="287" t="s">
        <v>315</v>
      </c>
      <c r="B40" s="287"/>
      <c r="C40" s="287"/>
      <c r="D40" s="287"/>
      <c r="E40" s="287"/>
      <c r="F40" s="287"/>
      <c r="G40" s="287"/>
      <c r="H40" s="287"/>
      <c r="I40" s="287"/>
      <c r="J40" s="287"/>
      <c r="K40" s="287"/>
      <c r="L40" s="287"/>
    </row>
    <row r="41" spans="1:15" x14ac:dyDescent="0.2">
      <c r="H41" s="24"/>
      <c r="I41" s="24"/>
    </row>
    <row r="42" spans="1:15" x14ac:dyDescent="0.2">
      <c r="H42" s="24"/>
      <c r="I42" s="24"/>
    </row>
    <row r="43" spans="1:15" x14ac:dyDescent="0.2">
      <c r="H43" s="24"/>
      <c r="I43" s="24"/>
    </row>
    <row r="44" spans="1:15" x14ac:dyDescent="0.2">
      <c r="H44" s="24"/>
      <c r="I44" s="24"/>
    </row>
    <row r="45" spans="1:15" x14ac:dyDescent="0.2">
      <c r="H45" s="24"/>
      <c r="I45" s="24"/>
    </row>
    <row r="46" spans="1:15" x14ac:dyDescent="0.2">
      <c r="H46" s="24"/>
      <c r="I46" s="24"/>
    </row>
    <row r="47" spans="1:15" x14ac:dyDescent="0.2">
      <c r="H47" s="24"/>
      <c r="I47" s="24"/>
    </row>
    <row r="48" spans="1:15" x14ac:dyDescent="0.2">
      <c r="H48" s="24"/>
      <c r="I48" s="24"/>
    </row>
    <row r="49" spans="8:9" x14ac:dyDescent="0.2">
      <c r="H49" s="24"/>
      <c r="I49" s="24"/>
    </row>
    <row r="50" spans="8:9" x14ac:dyDescent="0.2">
      <c r="H50" s="24"/>
      <c r="I50" s="24"/>
    </row>
    <row r="51" spans="8:9" x14ac:dyDescent="0.2">
      <c r="H51" s="24"/>
      <c r="I51" s="24"/>
    </row>
    <row r="52" spans="8:9" x14ac:dyDescent="0.2">
      <c r="H52" s="24"/>
      <c r="I52" s="24"/>
    </row>
  </sheetData>
  <mergeCells count="3">
    <mergeCell ref="A38:L38"/>
    <mergeCell ref="A39:L39"/>
    <mergeCell ref="A40:L40"/>
  </mergeCells>
  <dataValidations xWindow="73" yWindow="560" count="30">
    <dataValidation type="list" showDropDown="1" showInputMessage="1" showErrorMessage="1" error="Do not change Claim Form Line #." prompt="Do not change the Line Numbers" sqref="A20" xr:uid="{6E03D7CA-E555-4A31-9FF7-51C569AA35B3}">
      <formula1>"2.1l"</formula1>
    </dataValidation>
    <dataValidation type="list" showDropDown="1" showInputMessage="1" showErrorMessage="1" error="Do not change Claim Form Line #." prompt="Do not change the Line Numbers" sqref="A34" xr:uid="{45D7781F-BAD0-4474-AEB0-82C1AAC48B3D}">
      <formula1>"2.3l"</formula1>
    </dataValidation>
    <dataValidation type="list" showDropDown="1" showInputMessage="1" showErrorMessage="1" error="Do not change Claim Form Line #." prompt="Do not change the Line Numbers" sqref="A26" xr:uid="{5108C73C-20B8-497C-9DD5-DD9D67041F05}">
      <formula1>"2.2k"</formula1>
    </dataValidation>
    <dataValidation type="list" showDropDown="1" showInputMessage="1" showErrorMessage="1" error="Do not change Claim Form Line #." prompt="Do not change the Line Numbers" sqref="A10" xr:uid="{8FBEFCF1-13C2-4D3C-B413-A0C173B6BEDF}">
      <formula1>"2k"</formula1>
    </dataValidation>
    <dataValidation type="list" showDropDown="1" showInputMessage="1" showErrorMessage="1" error="Do not change Claim Form Line #." prompt="Do not change the Line Numbers" sqref="A11" xr:uid="{2C377898-19E5-40D8-A6BF-89CED5BB6F9F}">
      <formula1>"2l"</formula1>
    </dataValidation>
    <dataValidation type="list" showDropDown="1" showInputMessage="1" showErrorMessage="1" error="Do not change Claim Form Line #." prompt="Do not change the Line Numbers" sqref="A19" xr:uid="{A7DAB98D-2F0D-4F6C-966F-08865E1449DF}">
      <formula1>"2.1k"</formula1>
    </dataValidation>
    <dataValidation type="list" showDropDown="1" showInputMessage="1" showErrorMessage="1" error="Do not change Claim Form Line #." prompt="Do not change the Line Numbers" sqref="A27" xr:uid="{382ED3BD-482A-4B1A-AD99-5BD09A3F4DC5}">
      <formula1>"2.2l"</formula1>
    </dataValidation>
    <dataValidation type="list" showDropDown="1" showInputMessage="1" showErrorMessage="1" error="Do not change Claim Form Line #." prompt="Do not change the Line Numbers" sqref="A33" xr:uid="{63E18379-8C12-4194-995D-CC2190FF51A2}">
      <formula1>"2.3k"</formula1>
    </dataValidation>
    <dataValidation type="list" showDropDown="1" showInputMessage="1" showErrorMessage="1" errorTitle="BB" error="Claim Form Line # 2k corresponds to BB" sqref="C10" xr:uid="{DC8A82D2-F6C5-41A5-A37D-45BA4DD7624C}">
      <formula1>"Home BB"</formula1>
    </dataValidation>
    <dataValidation type="list" showDropDown="1" showInputMessage="1" showErrorMessage="1" errorTitle="BB" error="Claim Form Line # 2l corresponds to BB" sqref="C11" xr:uid="{D3F39565-A9F3-4EE0-B818-292F13347FA8}">
      <formula1>"Home BB w/Voice"</formula1>
    </dataValidation>
    <dataValidation type="list" showDropDown="1" showInputMessage="1" showErrorMessage="1" error="Do not change Claim Form Line #." prompt="Do not change the Line Numbers" sqref="A8" xr:uid="{51047F9C-6A33-439A-B3BF-851227C16C6F}">
      <formula1>"1k"</formula1>
    </dataValidation>
    <dataValidation type="list" showDropDown="1" showInputMessage="1" showErrorMessage="1" error="Do not change Claim Form Line #." prompt="Do not change the Line Numbers" sqref="A9" xr:uid="{F6E6E598-ED1D-4C28-9BDF-8CBF03739DB9}">
      <formula1>"1l"</formula1>
    </dataValidation>
    <dataValidation type="list" showDropDown="1" showInputMessage="1" showErrorMessage="1" errorTitle="BB" error="Claim Form Line # 1k corresponds to BB" sqref="C8" xr:uid="{F60DBBCE-5F69-43B8-82FF-CBBB8E440C9A}">
      <formula1>"Home BB"</formula1>
    </dataValidation>
    <dataValidation type="list" showDropDown="1" showInputMessage="1" showErrorMessage="1" errorTitle="BB" error="Claim Form Line # 1l corresponds to BB" sqref="C9" xr:uid="{C518B90D-C48E-45F1-AA23-D4A855E6347D}">
      <formula1>"Home BB w/Voice"</formula1>
    </dataValidation>
    <dataValidation type="custom" allowBlank="1" showInputMessage="1" showErrorMessage="1" error="Do not change Claim Form Line #." sqref="A17" xr:uid="{67B2B2C9-9D57-4BE7-ABBA-C2B366F2072A}">
      <formula1>"1.1k"</formula1>
    </dataValidation>
    <dataValidation type="custom" allowBlank="1" showInputMessage="1" showErrorMessage="1" error="Do not change Claim Form Line #." sqref="A18" xr:uid="{66364DCB-5397-4517-88E7-98AE6622D6A8}">
      <formula1>"1.1l"</formula1>
    </dataValidation>
    <dataValidation type="list" showDropDown="1" showInputMessage="1" showErrorMessage="1" errorTitle="BB" error="Claim Form Line # 1.1k corresponds to BB" sqref="C17" xr:uid="{E34AC334-BB29-424F-B254-7CE41ACDEB81}">
      <formula1>"Home BB"</formula1>
    </dataValidation>
    <dataValidation type="list" showDropDown="1" showInputMessage="1" showErrorMessage="1" errorTitle="BB" error="Claim Form Line # 1.1l corresponds to BB" sqref="C18" xr:uid="{6D6A04F6-E8E7-4E26-B628-44EFF525A7CC}">
      <formula1>"Home BB w/Voice"</formula1>
    </dataValidation>
    <dataValidation type="list" showDropDown="1" showInputMessage="1" showErrorMessage="1" errorTitle="BB" error="Claim Form Line # 2.1k corresponds to BB" sqref="C19" xr:uid="{1CEA6E14-F026-41FD-8E32-13B5287C160C}">
      <formula1>"Home BB"</formula1>
    </dataValidation>
    <dataValidation type="list" showDropDown="1" showInputMessage="1" showErrorMessage="1" errorTitle="BB" error="Claim Form Line # 2.1l corresponds to BB" sqref="C20" xr:uid="{F88FF4FE-D886-4D86-81AA-159C06F7BA05}">
      <formula1>"Home BB w/Voice"</formula1>
    </dataValidation>
    <dataValidation type="list" showDropDown="1" showInputMessage="1" showErrorMessage="1" errorTitle="BB" error="Claim Form Line # 2.2k corresponds to BB" sqref="C26" xr:uid="{91D4F8A1-B4E0-449B-8EC9-B10310568FFD}">
      <formula1>"Home BB"</formula1>
    </dataValidation>
    <dataValidation type="list" showDropDown="1" showInputMessage="1" showErrorMessage="1" errorTitle="BB" error="Claim Form Line # 2.2l corresponds to BB" sqref="C27" xr:uid="{11265CF2-47EC-449B-98B6-A6DC411098C8}">
      <formula1>"Home BB w/Voice"</formula1>
    </dataValidation>
    <dataValidation type="list" showDropDown="1" showInputMessage="1" showErrorMessage="1" errorTitle="BB" error="Claim Form Line # 2.3k corresponds to BB" sqref="C33" xr:uid="{FA669388-D674-49B9-A379-7F8EB655CDDD}">
      <formula1>"Home BB"</formula1>
    </dataValidation>
    <dataValidation type="list" showDropDown="1" showInputMessage="1" showErrorMessage="1" errorTitle="BB" error="Claim Form Line # 2.3l corresponds to BB" sqref="C34" xr:uid="{E85A7ED6-64C7-4861-A1D0-CA2DB034F795}">
      <formula1>"Home BB w/Voice"</formula1>
    </dataValidation>
    <dataValidation type="list" showDropDown="1" showInputMessage="1" showErrorMessage="1" error="Do not change Funding Type" sqref="G8" xr:uid="{1E9456A5-991B-4A43-9FFC-79A204566084}">
      <formula1>"F"</formula1>
    </dataValidation>
    <dataValidation type="list" showDropDown="1" showInputMessage="1" showErrorMessage="1" error="Do not change Funding Type" sqref="G10:G11 G19:G20 G26:G27 G33:G34" xr:uid="{02CAF651-6506-4846-AEF5-2387B9C51E4D}">
      <formula1>"C"</formula1>
    </dataValidation>
    <dataValidation type="decimal" operator="equal" allowBlank="1" showInputMessage="1" showErrorMessage="1" errorTitle="Funding Type C" error="Funding Type C does not receive federal support." sqref="H10:H11 H19:H20 H26:H27 H33:H34" xr:uid="{6BD6C723-D568-4254-86E0-FA6ACD07FD9B}">
      <formula1>0</formula1>
    </dataValidation>
    <dataValidation type="list" allowBlank="1" showDropDown="1" showInputMessage="1" showErrorMessage="1" sqref="B8 B10 B17 B19 B26 B33" xr:uid="{2CE95FC1-E413-464E-BECE-240FDC83AE49}">
      <formula1>"J"</formula1>
    </dataValidation>
    <dataValidation type="list" allowBlank="1" showDropDown="1" showInputMessage="1" showErrorMessage="1" sqref="B9 B11 B18 B20 B27 B34" xr:uid="{E422D5B3-FF8C-49DA-9757-E78DAEE2783F}">
      <formula1>"K"</formula1>
    </dataValidation>
    <dataValidation type="list" allowBlank="1" showInputMessage="1" showErrorMessage="1" error="Please choose from the drop down list." sqref="F8:F11 F17:F20 F26:F27 F33:F34" xr:uid="{B3383F1C-7D22-4BA2-93D0-1973725D5CB8}">
      <formula1>"Bundled Voice, Broadband, Bundled Broadband, Bundled Voice and Broadband"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workbookViewId="0">
      <selection activeCell="E7" sqref="E7"/>
    </sheetView>
  </sheetViews>
  <sheetFormatPr defaultColWidth="9.140625" defaultRowHeight="12.75" x14ac:dyDescent="0.2"/>
  <cols>
    <col min="1" max="1" width="9.85546875" style="138" customWidth="1"/>
    <col min="2" max="2" width="17.5703125" style="138" bestFit="1" customWidth="1"/>
    <col min="3" max="4" width="22.140625" style="138" customWidth="1"/>
    <col min="5" max="5" width="22.140625" style="139" bestFit="1" customWidth="1"/>
    <col min="6" max="6" width="22.140625" style="139" customWidth="1"/>
    <col min="7" max="7" width="21" style="139" customWidth="1"/>
    <col min="8" max="8" width="16.5703125" style="140" customWidth="1"/>
    <col min="9" max="9" width="18" style="141" customWidth="1"/>
    <col min="10" max="10" width="21.7109375" style="142" customWidth="1"/>
    <col min="11" max="16384" width="9.140625" style="139"/>
  </cols>
  <sheetData>
    <row r="1" spans="1:10" x14ac:dyDescent="0.2">
      <c r="A1" s="137" t="str">
        <f>'Data Fields'!A1</f>
        <v>California LifeLine Report and Claim Form For Wireless - BB Pilot</v>
      </c>
    </row>
    <row r="2" spans="1:10" x14ac:dyDescent="0.2">
      <c r="A2" s="126" t="str">
        <f>'Claim Form Summary'!A5</f>
        <v>CPCN  ___####______</v>
      </c>
      <c r="B2" s="126" t="str">
        <f>'Claim Form Summary'!A2</f>
        <v>For Period of ____05.2026__________</v>
      </c>
      <c r="D2" s="139" t="str">
        <f>'Claim Form Summary'!A4</f>
        <v>California LifeLine Service Provider ___Test Wireless____________</v>
      </c>
      <c r="G2" s="140"/>
      <c r="H2" s="141"/>
      <c r="I2" s="142"/>
      <c r="J2" s="139"/>
    </row>
    <row r="3" spans="1:10" ht="27.75" customHeight="1" x14ac:dyDescent="0.25">
      <c r="A3" s="143" t="s">
        <v>293</v>
      </c>
      <c r="H3" s="144"/>
      <c r="I3" s="145"/>
    </row>
    <row r="4" spans="1:10" ht="13.5" thickBot="1" x14ac:dyDescent="0.25">
      <c r="A4" s="146"/>
      <c r="H4" s="144"/>
      <c r="I4" s="145"/>
    </row>
    <row r="5" spans="1:10" ht="39" thickBot="1" x14ac:dyDescent="0.25">
      <c r="A5" s="147" t="s">
        <v>80</v>
      </c>
      <c r="B5" s="147" t="s">
        <v>189</v>
      </c>
      <c r="C5" s="147" t="s">
        <v>137</v>
      </c>
      <c r="D5" s="147" t="s">
        <v>307</v>
      </c>
      <c r="E5" s="147" t="s">
        <v>55</v>
      </c>
      <c r="F5" s="147" t="s">
        <v>56</v>
      </c>
      <c r="G5" s="147" t="s">
        <v>87</v>
      </c>
      <c r="H5" s="148" t="s">
        <v>88</v>
      </c>
      <c r="I5" s="147" t="s">
        <v>89</v>
      </c>
      <c r="J5" s="148" t="s">
        <v>90</v>
      </c>
    </row>
    <row r="6" spans="1:10" ht="13.5" customHeight="1" thickBot="1" x14ac:dyDescent="0.25">
      <c r="A6" s="300" t="s">
        <v>291</v>
      </c>
      <c r="B6" s="301"/>
      <c r="C6" s="301"/>
      <c r="D6" s="301"/>
      <c r="E6" s="301"/>
      <c r="F6" s="301"/>
      <c r="G6" s="301"/>
      <c r="H6" s="301"/>
      <c r="I6" s="301"/>
      <c r="J6" s="302"/>
    </row>
    <row r="7" spans="1:10" ht="13.5" thickBot="1" x14ac:dyDescent="0.25">
      <c r="A7" s="214" t="s">
        <v>287</v>
      </c>
      <c r="B7" s="251" t="s">
        <v>348</v>
      </c>
      <c r="C7" s="149" t="s">
        <v>275</v>
      </c>
      <c r="D7" s="190" t="s">
        <v>354</v>
      </c>
      <c r="E7" s="150"/>
      <c r="F7" s="204" t="s">
        <v>82</v>
      </c>
      <c r="G7" s="151" t="s">
        <v>91</v>
      </c>
      <c r="H7" s="222">
        <f>VLOOKUP(A7,'BB Pilot'!$A$8:$K$35,11, FALSE)</f>
        <v>20</v>
      </c>
      <c r="I7" s="152">
        <v>3.3</v>
      </c>
      <c r="J7" s="223">
        <f>H7*I7</f>
        <v>66</v>
      </c>
    </row>
    <row r="8" spans="1:10" ht="13.5" thickTop="1" x14ac:dyDescent="0.2">
      <c r="A8" s="294" t="s">
        <v>157</v>
      </c>
      <c r="B8" s="295"/>
      <c r="C8" s="295"/>
      <c r="D8" s="295"/>
      <c r="E8" s="295"/>
      <c r="F8" s="295"/>
      <c r="G8" s="295"/>
      <c r="H8" s="295"/>
      <c r="I8" s="296"/>
      <c r="J8" s="224">
        <f>ROUND(J7,2)</f>
        <v>66</v>
      </c>
    </row>
    <row r="9" spans="1:10" ht="13.5" thickBot="1" x14ac:dyDescent="0.25">
      <c r="A9" s="205"/>
      <c r="B9" s="155"/>
      <c r="C9" s="155"/>
      <c r="D9" s="155"/>
      <c r="E9" s="156"/>
      <c r="F9" s="156"/>
      <c r="G9" s="156"/>
      <c r="H9" s="156"/>
      <c r="I9" s="153"/>
      <c r="J9" s="154"/>
    </row>
    <row r="10" spans="1:10" ht="13.5" thickBot="1" x14ac:dyDescent="0.25">
      <c r="A10" s="214" t="s">
        <v>289</v>
      </c>
      <c r="B10" s="251" t="s">
        <v>349</v>
      </c>
      <c r="C10" s="203" t="s">
        <v>276</v>
      </c>
      <c r="D10" s="190" t="s">
        <v>327</v>
      </c>
      <c r="E10" s="150"/>
      <c r="F10" s="204" t="s">
        <v>82</v>
      </c>
      <c r="G10" s="151" t="s">
        <v>91</v>
      </c>
      <c r="H10" s="222">
        <f>VLOOKUP(A10,'BB Pilot'!$A$8:$K$35,11, FALSE)</f>
        <v>30</v>
      </c>
      <c r="I10" s="152">
        <v>4.5</v>
      </c>
      <c r="J10" s="223">
        <f>H10*I10</f>
        <v>135</v>
      </c>
    </row>
    <row r="11" spans="1:10" ht="13.5" thickTop="1" x14ac:dyDescent="0.2">
      <c r="A11" s="294" t="s">
        <v>157</v>
      </c>
      <c r="B11" s="295"/>
      <c r="C11" s="295"/>
      <c r="D11" s="295"/>
      <c r="E11" s="295"/>
      <c r="F11" s="295"/>
      <c r="G11" s="295"/>
      <c r="H11" s="295"/>
      <c r="I11" s="296"/>
      <c r="J11" s="224">
        <f>ROUND(J10,2)</f>
        <v>135</v>
      </c>
    </row>
    <row r="12" spans="1:10" x14ac:dyDescent="0.2">
      <c r="A12" s="206"/>
      <c r="B12" s="157"/>
      <c r="C12" s="157"/>
      <c r="D12" s="157"/>
      <c r="E12" s="158"/>
      <c r="F12" s="158"/>
      <c r="G12" s="158"/>
      <c r="H12" s="158"/>
      <c r="I12" s="207"/>
      <c r="J12" s="159"/>
    </row>
    <row r="13" spans="1:10" ht="13.5" thickBot="1" x14ac:dyDescent="0.25">
      <c r="A13" s="297" t="s">
        <v>61</v>
      </c>
      <c r="B13" s="298"/>
      <c r="C13" s="298"/>
      <c r="D13" s="298"/>
      <c r="E13" s="298"/>
      <c r="F13" s="298"/>
      <c r="G13" s="298"/>
      <c r="H13" s="298"/>
      <c r="I13" s="299"/>
      <c r="J13" s="225">
        <f>ROUND(SUM(J8,J11),2)</f>
        <v>201</v>
      </c>
    </row>
    <row r="14" spans="1:10" x14ac:dyDescent="0.2">
      <c r="A14" s="210"/>
      <c r="B14" s="210"/>
      <c r="C14" s="210"/>
      <c r="D14" s="210"/>
      <c r="E14" s="210"/>
      <c r="F14" s="210"/>
      <c r="G14" s="210"/>
      <c r="H14" s="210"/>
      <c r="I14" s="210"/>
      <c r="J14" s="211"/>
    </row>
    <row r="15" spans="1:10" ht="13.5" thickBot="1" x14ac:dyDescent="0.25">
      <c r="A15" s="212"/>
      <c r="B15" s="212"/>
      <c r="C15" s="212"/>
      <c r="D15" s="212"/>
      <c r="E15" s="212"/>
      <c r="F15" s="212"/>
      <c r="G15" s="212"/>
      <c r="H15" s="213"/>
      <c r="I15" s="212"/>
      <c r="J15" s="213"/>
    </row>
    <row r="16" spans="1:10" ht="13.5" thickBot="1" x14ac:dyDescent="0.25">
      <c r="A16" s="291" t="s">
        <v>292</v>
      </c>
      <c r="B16" s="292"/>
      <c r="C16" s="292"/>
      <c r="D16" s="292"/>
      <c r="E16" s="292"/>
      <c r="F16" s="292"/>
      <c r="G16" s="292"/>
      <c r="H16" s="292"/>
      <c r="I16" s="292"/>
      <c r="J16" s="293"/>
    </row>
    <row r="17" spans="1:11" ht="13.5" thickBot="1" x14ac:dyDescent="0.25">
      <c r="A17" s="214" t="s">
        <v>290</v>
      </c>
      <c r="B17" s="251" t="s">
        <v>348</v>
      </c>
      <c r="C17" s="149" t="s">
        <v>275</v>
      </c>
      <c r="D17" s="190"/>
      <c r="E17" s="150"/>
      <c r="F17" s="204" t="s">
        <v>82</v>
      </c>
      <c r="G17" s="160" t="s">
        <v>92</v>
      </c>
      <c r="H17" s="222">
        <f>VLOOKUP(A17,'BB Pilot'!$A$8:$K$35,11, FALSE)</f>
        <v>0</v>
      </c>
      <c r="I17" s="152"/>
      <c r="J17" s="226">
        <f>H17*I17</f>
        <v>0</v>
      </c>
    </row>
    <row r="18" spans="1:11" ht="13.5" thickTop="1" x14ac:dyDescent="0.2">
      <c r="A18" s="294" t="s">
        <v>157</v>
      </c>
      <c r="B18" s="295"/>
      <c r="C18" s="295"/>
      <c r="D18" s="295"/>
      <c r="E18" s="295"/>
      <c r="F18" s="295"/>
      <c r="G18" s="295"/>
      <c r="H18" s="295"/>
      <c r="I18" s="296"/>
      <c r="J18" s="224">
        <f>ROUND(J17,2)</f>
        <v>0</v>
      </c>
    </row>
    <row r="19" spans="1:11" ht="13.5" thickBot="1" x14ac:dyDescent="0.25">
      <c r="A19" s="215"/>
      <c r="B19" s="153"/>
      <c r="C19" s="153"/>
      <c r="D19" s="153"/>
      <c r="E19" s="153"/>
      <c r="F19" s="153"/>
      <c r="G19" s="153"/>
      <c r="H19" s="153"/>
      <c r="I19" s="153"/>
      <c r="J19" s="216"/>
    </row>
    <row r="20" spans="1:11" ht="13.5" thickBot="1" x14ac:dyDescent="0.25">
      <c r="A20" s="214" t="s">
        <v>288</v>
      </c>
      <c r="B20" s="251" t="s">
        <v>349</v>
      </c>
      <c r="C20" s="203" t="s">
        <v>276</v>
      </c>
      <c r="D20" s="190"/>
      <c r="E20" s="150"/>
      <c r="F20" s="204" t="s">
        <v>82</v>
      </c>
      <c r="G20" s="160" t="s">
        <v>92</v>
      </c>
      <c r="H20" s="222">
        <f>VLOOKUP(A20,'BB Pilot'!$A$8:$K$35,11, FALSE)</f>
        <v>0</v>
      </c>
      <c r="I20" s="152"/>
      <c r="J20" s="226">
        <f>H20*I20</f>
        <v>0</v>
      </c>
    </row>
    <row r="21" spans="1:11" ht="13.5" thickTop="1" x14ac:dyDescent="0.2">
      <c r="A21" s="294" t="s">
        <v>157</v>
      </c>
      <c r="B21" s="295"/>
      <c r="C21" s="295"/>
      <c r="D21" s="295"/>
      <c r="E21" s="295"/>
      <c r="F21" s="295"/>
      <c r="G21" s="295"/>
      <c r="H21" s="295"/>
      <c r="I21" s="296"/>
      <c r="J21" s="224">
        <f>ROUND(J20,2)</f>
        <v>0</v>
      </c>
    </row>
    <row r="22" spans="1:11" x14ac:dyDescent="0.2">
      <c r="A22" s="208"/>
      <c r="B22" s="158"/>
      <c r="C22" s="158"/>
      <c r="D22" s="158"/>
      <c r="E22" s="158"/>
      <c r="F22" s="158"/>
      <c r="G22" s="158"/>
      <c r="H22" s="158"/>
      <c r="I22" s="158"/>
      <c r="J22" s="209"/>
    </row>
    <row r="23" spans="1:11" ht="13.5" thickBot="1" x14ac:dyDescent="0.25">
      <c r="A23" s="297" t="s">
        <v>61</v>
      </c>
      <c r="B23" s="298"/>
      <c r="C23" s="298"/>
      <c r="D23" s="298"/>
      <c r="E23" s="298"/>
      <c r="F23" s="298"/>
      <c r="G23" s="298"/>
      <c r="H23" s="298"/>
      <c r="I23" s="299"/>
      <c r="J23" s="227">
        <f>ROUND(SUM(J18,J21),2)</f>
        <v>0</v>
      </c>
    </row>
    <row r="24" spans="1:11" x14ac:dyDescent="0.2">
      <c r="A24" s="212"/>
      <c r="B24" s="212"/>
      <c r="C24" s="212"/>
      <c r="D24" s="212"/>
      <c r="E24" s="212"/>
      <c r="F24" s="212"/>
      <c r="G24" s="212"/>
      <c r="H24" s="213"/>
      <c r="I24" s="212"/>
      <c r="J24" s="213"/>
    </row>
    <row r="25" spans="1:11" ht="13.5" thickBot="1" x14ac:dyDescent="0.25">
      <c r="A25" s="212"/>
      <c r="B25" s="212"/>
      <c r="C25" s="212"/>
      <c r="D25" s="212"/>
      <c r="E25" s="212"/>
      <c r="F25" s="212"/>
      <c r="G25" s="212"/>
      <c r="H25" s="213"/>
      <c r="I25" s="212"/>
      <c r="J25" s="213"/>
    </row>
    <row r="26" spans="1:11" ht="13.5" thickBot="1" x14ac:dyDescent="0.25">
      <c r="A26" s="303" t="s">
        <v>150</v>
      </c>
      <c r="B26" s="304"/>
      <c r="C26" s="304"/>
      <c r="D26" s="304"/>
      <c r="E26" s="304"/>
      <c r="F26" s="304"/>
      <c r="G26" s="304"/>
      <c r="H26" s="304"/>
      <c r="I26" s="304"/>
      <c r="J26" s="305"/>
    </row>
    <row r="27" spans="1:11" ht="13.5" thickBot="1" x14ac:dyDescent="0.25">
      <c r="A27" s="169" t="s">
        <v>273</v>
      </c>
      <c r="B27" s="251" t="s">
        <v>348</v>
      </c>
      <c r="C27" s="149" t="s">
        <v>275</v>
      </c>
      <c r="D27" s="190"/>
      <c r="E27" s="164"/>
      <c r="F27" s="164" t="s">
        <v>60</v>
      </c>
      <c r="G27" s="170" t="s">
        <v>91</v>
      </c>
      <c r="H27" s="222">
        <f>VLOOKUP(A27,'BB Pilot'!$A$8:$K$35,11, FALSE)</f>
        <v>0</v>
      </c>
      <c r="I27" s="171"/>
      <c r="J27" s="223">
        <f>H27*I27</f>
        <v>0</v>
      </c>
    </row>
    <row r="28" spans="1:11" ht="13.5" thickTop="1" x14ac:dyDescent="0.2">
      <c r="A28" s="294" t="s">
        <v>157</v>
      </c>
      <c r="B28" s="295"/>
      <c r="C28" s="295"/>
      <c r="D28" s="295"/>
      <c r="E28" s="295"/>
      <c r="F28" s="295"/>
      <c r="G28" s="295"/>
      <c r="H28" s="295"/>
      <c r="I28" s="296"/>
      <c r="J28" s="224">
        <f>ROUND(J27,2)</f>
        <v>0</v>
      </c>
    </row>
    <row r="29" spans="1:11" ht="13.5" thickBot="1" x14ac:dyDescent="0.25">
      <c r="A29" s="155"/>
      <c r="B29" s="155"/>
      <c r="C29" s="155"/>
      <c r="D29" s="157"/>
      <c r="E29" s="162"/>
      <c r="F29" s="162"/>
      <c r="G29" s="165"/>
      <c r="H29" s="166"/>
      <c r="I29" s="167"/>
      <c r="J29" s="168"/>
    </row>
    <row r="30" spans="1:11" ht="13.5" thickBot="1" x14ac:dyDescent="0.25">
      <c r="A30" s="169" t="s">
        <v>266</v>
      </c>
      <c r="B30" s="251" t="s">
        <v>349</v>
      </c>
      <c r="C30" s="203" t="s">
        <v>276</v>
      </c>
      <c r="D30" s="190"/>
      <c r="E30" s="164"/>
      <c r="F30" s="164" t="s">
        <v>60</v>
      </c>
      <c r="G30" s="170" t="s">
        <v>91</v>
      </c>
      <c r="H30" s="222">
        <f>VLOOKUP(A30,'BB Pilot'!$A$8:$K$35,11, FALSE)</f>
        <v>0</v>
      </c>
      <c r="I30" s="171"/>
      <c r="J30" s="223">
        <f>H30*I30</f>
        <v>0</v>
      </c>
    </row>
    <row r="31" spans="1:11" ht="13.5" thickTop="1" x14ac:dyDescent="0.2">
      <c r="A31" s="294" t="s">
        <v>157</v>
      </c>
      <c r="B31" s="295"/>
      <c r="C31" s="295"/>
      <c r="D31" s="306"/>
      <c r="E31" s="295"/>
      <c r="F31" s="295"/>
      <c r="G31" s="295"/>
      <c r="H31" s="295"/>
      <c r="I31" s="296"/>
      <c r="J31" s="224">
        <f>ROUND(J30,2)</f>
        <v>0</v>
      </c>
    </row>
    <row r="32" spans="1:11" x14ac:dyDescent="0.2">
      <c r="A32" s="157"/>
      <c r="B32" s="157"/>
      <c r="C32" s="157"/>
      <c r="D32" s="157"/>
      <c r="E32" s="162"/>
      <c r="F32" s="162"/>
      <c r="G32" s="165"/>
      <c r="H32" s="163"/>
      <c r="I32" s="172"/>
      <c r="J32" s="173"/>
      <c r="K32" s="161"/>
    </row>
    <row r="33" spans="1:10" ht="13.5" thickBot="1" x14ac:dyDescent="0.25">
      <c r="A33" s="297" t="s">
        <v>61</v>
      </c>
      <c r="B33" s="298"/>
      <c r="C33" s="298"/>
      <c r="D33" s="298"/>
      <c r="E33" s="298"/>
      <c r="F33" s="298"/>
      <c r="G33" s="298"/>
      <c r="H33" s="298"/>
      <c r="I33" s="299"/>
      <c r="J33" s="228">
        <f>ROUND(SUM(J28,J31),2)</f>
        <v>0</v>
      </c>
    </row>
    <row r="34" spans="1:10" x14ac:dyDescent="0.2">
      <c r="A34" s="157"/>
      <c r="B34" s="157"/>
      <c r="C34" s="157"/>
      <c r="D34" s="157"/>
      <c r="E34" s="158"/>
      <c r="F34" s="158"/>
      <c r="G34" s="158"/>
      <c r="H34" s="158"/>
      <c r="I34" s="158"/>
      <c r="J34" s="136"/>
    </row>
    <row r="35" spans="1:10" ht="13.5" thickBot="1" x14ac:dyDescent="0.25">
      <c r="A35" s="157"/>
      <c r="B35" s="157"/>
      <c r="C35" s="157"/>
      <c r="D35" s="157"/>
      <c r="E35" s="158"/>
      <c r="F35" s="158"/>
      <c r="G35" s="158"/>
      <c r="H35" s="158"/>
      <c r="I35" s="158"/>
      <c r="J35" s="136"/>
    </row>
    <row r="36" spans="1:10" ht="13.5" thickBot="1" x14ac:dyDescent="0.25">
      <c r="A36" s="303" t="s">
        <v>151</v>
      </c>
      <c r="B36" s="304"/>
      <c r="C36" s="304"/>
      <c r="D36" s="304"/>
      <c r="E36" s="304"/>
      <c r="F36" s="304"/>
      <c r="G36" s="304"/>
      <c r="H36" s="304"/>
      <c r="I36" s="304"/>
      <c r="J36" s="305"/>
    </row>
    <row r="37" spans="1:10" ht="13.5" thickBot="1" x14ac:dyDescent="0.25">
      <c r="A37" s="169" t="s">
        <v>267</v>
      </c>
      <c r="B37" s="251" t="s">
        <v>348</v>
      </c>
      <c r="C37" s="149" t="s">
        <v>275</v>
      </c>
      <c r="D37" s="190"/>
      <c r="E37" s="150"/>
      <c r="F37" s="164" t="s">
        <v>60</v>
      </c>
      <c r="G37" s="160" t="s">
        <v>92</v>
      </c>
      <c r="H37" s="222">
        <f>VLOOKUP(A37,'BB Pilot'!$A$8:$K$35,11, FALSE)</f>
        <v>0</v>
      </c>
      <c r="I37" s="152"/>
      <c r="J37" s="223">
        <f>H37*I37</f>
        <v>0</v>
      </c>
    </row>
    <row r="38" spans="1:10" ht="13.5" thickTop="1" x14ac:dyDescent="0.2">
      <c r="A38" s="294" t="s">
        <v>157</v>
      </c>
      <c r="B38" s="295"/>
      <c r="C38" s="295"/>
      <c r="D38" s="295"/>
      <c r="E38" s="295"/>
      <c r="F38" s="295"/>
      <c r="G38" s="295"/>
      <c r="H38" s="295"/>
      <c r="I38" s="296"/>
      <c r="J38" s="224">
        <f>ROUND(J37,2)</f>
        <v>0</v>
      </c>
    </row>
    <row r="39" spans="1:10" ht="13.5" thickBot="1" x14ac:dyDescent="0.25">
      <c r="A39" s="155"/>
      <c r="B39" s="155"/>
      <c r="C39" s="155"/>
      <c r="D39" s="155"/>
      <c r="E39" s="153"/>
      <c r="F39" s="153"/>
      <c r="G39" s="153"/>
      <c r="H39" s="153"/>
      <c r="I39" s="153"/>
      <c r="J39" s="154"/>
    </row>
    <row r="40" spans="1:10" ht="13.5" thickBot="1" x14ac:dyDescent="0.25">
      <c r="A40" s="169" t="s">
        <v>268</v>
      </c>
      <c r="B40" s="251" t="s">
        <v>349</v>
      </c>
      <c r="C40" s="203" t="s">
        <v>276</v>
      </c>
      <c r="D40" s="190"/>
      <c r="E40" s="150"/>
      <c r="F40" s="164" t="s">
        <v>60</v>
      </c>
      <c r="G40" s="160" t="s">
        <v>92</v>
      </c>
      <c r="H40" s="222">
        <f>VLOOKUP(A40,'BB Pilot'!$A$8:$K$35,11, FALSE)</f>
        <v>0</v>
      </c>
      <c r="I40" s="152"/>
      <c r="J40" s="223">
        <f>H40*I40</f>
        <v>0</v>
      </c>
    </row>
    <row r="41" spans="1:10" ht="13.5" thickTop="1" x14ac:dyDescent="0.2">
      <c r="A41" s="294" t="s">
        <v>157</v>
      </c>
      <c r="B41" s="295"/>
      <c r="C41" s="295"/>
      <c r="D41" s="295"/>
      <c r="E41" s="295"/>
      <c r="F41" s="295"/>
      <c r="G41" s="295"/>
      <c r="H41" s="295"/>
      <c r="I41" s="296"/>
      <c r="J41" s="224">
        <f>ROUND(J40,2)</f>
        <v>0</v>
      </c>
    </row>
    <row r="42" spans="1:10" x14ac:dyDescent="0.2">
      <c r="A42" s="157"/>
      <c r="B42" s="157"/>
      <c r="C42" s="157"/>
      <c r="D42" s="157"/>
      <c r="E42" s="158"/>
      <c r="F42" s="158"/>
      <c r="G42" s="158"/>
      <c r="H42" s="158"/>
      <c r="I42" s="158"/>
      <c r="J42" s="159"/>
    </row>
    <row r="43" spans="1:10" ht="13.5" thickBot="1" x14ac:dyDescent="0.25">
      <c r="A43" s="297" t="s">
        <v>61</v>
      </c>
      <c r="B43" s="298"/>
      <c r="C43" s="298"/>
      <c r="D43" s="298"/>
      <c r="E43" s="298"/>
      <c r="F43" s="298"/>
      <c r="G43" s="298"/>
      <c r="H43" s="298"/>
      <c r="I43" s="299"/>
      <c r="J43" s="228">
        <f>ROUND(SUM(J38,J41),2)</f>
        <v>0</v>
      </c>
    </row>
    <row r="44" spans="1:10" x14ac:dyDescent="0.2">
      <c r="A44" s="157"/>
      <c r="B44" s="157"/>
      <c r="C44" s="157"/>
      <c r="D44" s="157"/>
      <c r="E44" s="158"/>
      <c r="F44" s="158"/>
      <c r="G44" s="158"/>
      <c r="H44" s="158"/>
      <c r="I44" s="158"/>
      <c r="J44" s="136"/>
    </row>
    <row r="45" spans="1:10" ht="13.5" thickBot="1" x14ac:dyDescent="0.25">
      <c r="A45" s="157"/>
      <c r="B45" s="157"/>
      <c r="C45" s="157"/>
      <c r="D45" s="157"/>
      <c r="E45" s="114"/>
      <c r="F45" s="114"/>
      <c r="G45" s="114"/>
      <c r="H45" s="174"/>
      <c r="I45" s="172"/>
      <c r="J45" s="163"/>
    </row>
    <row r="46" spans="1:10" ht="13.5" thickBot="1" x14ac:dyDescent="0.25">
      <c r="A46" s="307" t="s">
        <v>152</v>
      </c>
      <c r="B46" s="308"/>
      <c r="C46" s="308"/>
      <c r="D46" s="308"/>
      <c r="E46" s="308"/>
      <c r="F46" s="308"/>
      <c r="G46" s="308"/>
      <c r="H46" s="308"/>
      <c r="I46" s="308"/>
      <c r="J46" s="309"/>
    </row>
    <row r="47" spans="1:10" ht="13.5" thickBot="1" x14ac:dyDescent="0.25">
      <c r="A47" s="169" t="s">
        <v>269</v>
      </c>
      <c r="B47" s="251" t="s">
        <v>348</v>
      </c>
      <c r="C47" s="149" t="s">
        <v>275</v>
      </c>
      <c r="D47" s="190"/>
      <c r="E47" s="150"/>
      <c r="F47" s="164" t="s">
        <v>60</v>
      </c>
      <c r="G47" s="151" t="s">
        <v>91</v>
      </c>
      <c r="H47" s="222">
        <f>VLOOKUP(A47,'BB Pilot'!$A$8:$K$35,11, FALSE)</f>
        <v>0</v>
      </c>
      <c r="I47" s="152"/>
      <c r="J47" s="223">
        <f>H47*I47</f>
        <v>0</v>
      </c>
    </row>
    <row r="48" spans="1:10" ht="13.5" thickTop="1" x14ac:dyDescent="0.2">
      <c r="A48" s="294" t="s">
        <v>157</v>
      </c>
      <c r="B48" s="295"/>
      <c r="C48" s="295"/>
      <c r="D48" s="295"/>
      <c r="E48" s="295"/>
      <c r="F48" s="295"/>
      <c r="G48" s="295"/>
      <c r="H48" s="295"/>
      <c r="I48" s="296"/>
      <c r="J48" s="224">
        <f>ROUND(J47,2)</f>
        <v>0</v>
      </c>
    </row>
    <row r="49" spans="1:19" ht="13.5" thickBot="1" x14ac:dyDescent="0.25">
      <c r="A49" s="155"/>
      <c r="B49" s="155"/>
      <c r="C49" s="155"/>
      <c r="D49" s="155"/>
      <c r="E49" s="156"/>
      <c r="F49" s="156"/>
      <c r="G49" s="156"/>
      <c r="H49" s="156"/>
      <c r="I49" s="156"/>
      <c r="J49" s="175"/>
    </row>
    <row r="50" spans="1:19" ht="13.5" thickBot="1" x14ac:dyDescent="0.25">
      <c r="A50" s="169" t="s">
        <v>270</v>
      </c>
      <c r="B50" s="251" t="s">
        <v>349</v>
      </c>
      <c r="C50" s="203" t="s">
        <v>276</v>
      </c>
      <c r="D50" s="190"/>
      <c r="E50" s="150"/>
      <c r="F50" s="164" t="s">
        <v>60</v>
      </c>
      <c r="G50" s="151" t="s">
        <v>91</v>
      </c>
      <c r="H50" s="222">
        <f>VLOOKUP(A50,'BB Pilot'!$A$8:$K$35,11, FALSE)</f>
        <v>0</v>
      </c>
      <c r="I50" s="152"/>
      <c r="J50" s="223">
        <f>H50*I50</f>
        <v>0</v>
      </c>
    </row>
    <row r="51" spans="1:19" ht="13.5" thickTop="1" x14ac:dyDescent="0.2">
      <c r="A51" s="294" t="s">
        <v>157</v>
      </c>
      <c r="B51" s="295"/>
      <c r="C51" s="295"/>
      <c r="D51" s="295"/>
      <c r="E51" s="295"/>
      <c r="F51" s="295"/>
      <c r="G51" s="295"/>
      <c r="H51" s="295"/>
      <c r="I51" s="296"/>
      <c r="J51" s="224">
        <f>ROUND(J50,2)</f>
        <v>0</v>
      </c>
    </row>
    <row r="52" spans="1:19" x14ac:dyDescent="0.2">
      <c r="A52" s="157"/>
      <c r="B52" s="157"/>
      <c r="C52" s="157"/>
      <c r="D52" s="157"/>
      <c r="E52" s="158"/>
      <c r="F52" s="158"/>
      <c r="G52" s="158"/>
      <c r="H52" s="158"/>
      <c r="I52" s="158"/>
      <c r="J52" s="159"/>
    </row>
    <row r="53" spans="1:19" ht="13.5" thickBot="1" x14ac:dyDescent="0.25">
      <c r="A53" s="297" t="s">
        <v>61</v>
      </c>
      <c r="B53" s="298"/>
      <c r="C53" s="298"/>
      <c r="D53" s="298"/>
      <c r="E53" s="298"/>
      <c r="F53" s="298"/>
      <c r="G53" s="298"/>
      <c r="H53" s="298"/>
      <c r="I53" s="299"/>
      <c r="J53" s="227">
        <f>ROUND(SUM(J48,J51),2)</f>
        <v>0</v>
      </c>
    </row>
    <row r="54" spans="1:19" x14ac:dyDescent="0.2">
      <c r="A54" s="176"/>
      <c r="B54" s="176"/>
      <c r="C54" s="176"/>
      <c r="D54" s="176"/>
      <c r="E54" s="177"/>
      <c r="F54" s="177"/>
      <c r="G54" s="177"/>
      <c r="H54" s="177"/>
      <c r="I54" s="177"/>
      <c r="J54" s="136"/>
    </row>
    <row r="55" spans="1:19" ht="13.5" thickBot="1" x14ac:dyDescent="0.25">
      <c r="A55" s="176"/>
      <c r="B55" s="176"/>
      <c r="C55" s="176"/>
      <c r="D55" s="176"/>
      <c r="E55" s="177"/>
      <c r="F55" s="177"/>
      <c r="G55" s="177"/>
      <c r="H55" s="177"/>
      <c r="I55" s="177"/>
      <c r="J55" s="136"/>
    </row>
    <row r="56" spans="1:19" ht="13.5" thickBot="1" x14ac:dyDescent="0.25">
      <c r="A56" s="307" t="s">
        <v>153</v>
      </c>
      <c r="B56" s="308"/>
      <c r="C56" s="308"/>
      <c r="D56" s="308"/>
      <c r="E56" s="308"/>
      <c r="F56" s="308"/>
      <c r="G56" s="308"/>
      <c r="H56" s="308"/>
      <c r="I56" s="308"/>
      <c r="J56" s="309"/>
    </row>
    <row r="57" spans="1:19" ht="13.5" thickBot="1" x14ac:dyDescent="0.25">
      <c r="A57" s="169" t="s">
        <v>271</v>
      </c>
      <c r="B57" s="251" t="s">
        <v>348</v>
      </c>
      <c r="C57" s="149" t="s">
        <v>275</v>
      </c>
      <c r="D57" s="190"/>
      <c r="E57" s="150"/>
      <c r="F57" s="164" t="s">
        <v>60</v>
      </c>
      <c r="G57" s="160" t="s">
        <v>92</v>
      </c>
      <c r="H57" s="222">
        <f>VLOOKUP(A57,'BB Pilot'!$A$8:$K$35,11, FALSE)</f>
        <v>0</v>
      </c>
      <c r="I57" s="152"/>
      <c r="J57" s="223">
        <f>H57*I57</f>
        <v>0</v>
      </c>
    </row>
    <row r="58" spans="1:19" ht="14.25" thickTop="1" thickBot="1" x14ac:dyDescent="0.25">
      <c r="A58" s="294" t="s">
        <v>157</v>
      </c>
      <c r="B58" s="295"/>
      <c r="C58" s="295"/>
      <c r="D58" s="295"/>
      <c r="E58" s="295"/>
      <c r="F58" s="295"/>
      <c r="G58" s="295"/>
      <c r="H58" s="295"/>
      <c r="I58" s="296"/>
      <c r="J58" s="224">
        <f>ROUND(J57,2)</f>
        <v>0</v>
      </c>
    </row>
    <row r="59" spans="1:19" ht="13.5" thickBot="1" x14ac:dyDescent="0.25">
      <c r="A59" s="155"/>
      <c r="B59" s="155"/>
      <c r="C59" s="155"/>
      <c r="D59" s="155"/>
      <c r="E59" s="156"/>
      <c r="F59" s="156"/>
      <c r="G59" s="160" t="s">
        <v>92</v>
      </c>
      <c r="H59" s="156"/>
      <c r="I59" s="156"/>
      <c r="J59" s="175"/>
    </row>
    <row r="60" spans="1:19" ht="13.5" thickBot="1" x14ac:dyDescent="0.25">
      <c r="A60" s="169" t="s">
        <v>272</v>
      </c>
      <c r="B60" s="251" t="s">
        <v>349</v>
      </c>
      <c r="C60" s="203" t="s">
        <v>276</v>
      </c>
      <c r="D60" s="190"/>
      <c r="E60" s="150"/>
      <c r="F60" s="164" t="s">
        <v>60</v>
      </c>
      <c r="H60" s="222">
        <f>VLOOKUP(A60,'BB Pilot'!$A$8:$K$35,11, FALSE)</f>
        <v>0</v>
      </c>
      <c r="I60" s="152"/>
      <c r="J60" s="223">
        <f>H60*I60</f>
        <v>0</v>
      </c>
    </row>
    <row r="61" spans="1:19" ht="13.5" thickTop="1" x14ac:dyDescent="0.2">
      <c r="A61" s="294" t="s">
        <v>157</v>
      </c>
      <c r="B61" s="295"/>
      <c r="C61" s="295"/>
      <c r="D61" s="295"/>
      <c r="E61" s="295"/>
      <c r="F61" s="295"/>
      <c r="G61" s="295"/>
      <c r="H61" s="295"/>
      <c r="I61" s="296"/>
      <c r="J61" s="224">
        <f>ROUND(J60,2)</f>
        <v>0</v>
      </c>
    </row>
    <row r="62" spans="1:19" x14ac:dyDescent="0.2">
      <c r="A62" s="157"/>
      <c r="B62" s="157"/>
      <c r="C62" s="157"/>
      <c r="D62" s="157"/>
      <c r="E62" s="158"/>
      <c r="F62" s="158"/>
      <c r="G62" s="158"/>
      <c r="H62" s="158"/>
      <c r="I62" s="158"/>
      <c r="J62" s="159"/>
      <c r="Q62" s="140"/>
      <c r="R62" s="141"/>
      <c r="S62" s="142"/>
    </row>
    <row r="63" spans="1:19" ht="13.5" thickBot="1" x14ac:dyDescent="0.25">
      <c r="A63" s="297" t="s">
        <v>61</v>
      </c>
      <c r="B63" s="298"/>
      <c r="C63" s="298"/>
      <c r="D63" s="298"/>
      <c r="E63" s="298"/>
      <c r="F63" s="298"/>
      <c r="G63" s="298"/>
      <c r="H63" s="298"/>
      <c r="I63" s="299"/>
      <c r="J63" s="227">
        <f>ROUND(SUM(J58,J61),2)</f>
        <v>0</v>
      </c>
    </row>
    <row r="64" spans="1:19" x14ac:dyDescent="0.2">
      <c r="A64" s="176"/>
      <c r="B64" s="176"/>
      <c r="C64" s="176"/>
      <c r="D64" s="176"/>
      <c r="E64" s="177"/>
      <c r="F64" s="177"/>
      <c r="G64" s="177"/>
      <c r="H64" s="177"/>
      <c r="I64" s="177"/>
      <c r="J64" s="136"/>
    </row>
    <row r="66" spans="1:1" x14ac:dyDescent="0.2">
      <c r="A66" s="178" t="s">
        <v>68</v>
      </c>
    </row>
  </sheetData>
  <sheetProtection formatCells="0" formatColumns="0" formatRows="0" insertColumns="0" insertRows="0" deleteColumns="0" deleteRows="0"/>
  <dataConsolidate/>
  <mergeCells count="24">
    <mergeCell ref="A26:J26"/>
    <mergeCell ref="A36:J36"/>
    <mergeCell ref="A28:I28"/>
    <mergeCell ref="A63:I63"/>
    <mergeCell ref="A31:I31"/>
    <mergeCell ref="A48:I48"/>
    <mergeCell ref="A51:I51"/>
    <mergeCell ref="A53:I53"/>
    <mergeCell ref="A58:I58"/>
    <mergeCell ref="A61:I61"/>
    <mergeCell ref="A41:I41"/>
    <mergeCell ref="A38:I38"/>
    <mergeCell ref="A56:J56"/>
    <mergeCell ref="A33:I33"/>
    <mergeCell ref="A43:I43"/>
    <mergeCell ref="A46:J46"/>
    <mergeCell ref="A16:J16"/>
    <mergeCell ref="A18:I18"/>
    <mergeCell ref="A21:I21"/>
    <mergeCell ref="A23:I23"/>
    <mergeCell ref="A6:J6"/>
    <mergeCell ref="A8:I8"/>
    <mergeCell ref="A11:I11"/>
    <mergeCell ref="A13:I13"/>
  </mergeCells>
  <phoneticPr fontId="11" type="noConversion"/>
  <dataValidations xWindow="162" yWindow="519" count="20">
    <dataValidation type="list" showDropDown="1" showInputMessage="1" showErrorMessage="1" error="N for Not Tribal_x000a_" sqref="G30 G50 G27 G47" xr:uid="{A1DA8E2B-BFA3-4566-A8E1-A4CF7B4120CC}">
      <formula1>"N"</formula1>
    </dataValidation>
    <dataValidation type="list" showDropDown="1" showInputMessage="1" showErrorMessage="1" error="Y for Tribal customers" sqref="G37 G40 G57 G17 G20 G59" xr:uid="{A1F5FA95-ECAB-478E-A615-D2E386031DB8}">
      <formula1>"Y"</formula1>
    </dataValidation>
    <dataValidation type="list" showDropDown="1" showInputMessage="1" showErrorMessage="1" prompt="Do not change the Line Numbers" sqref="A27" xr:uid="{20973056-404B-4EBB-B92B-8478C97BAE13}">
      <formula1>"2k"</formula1>
    </dataValidation>
    <dataValidation type="list" showDropDown="1" showInputMessage="1" showErrorMessage="1" prompt="Do not change the Line Numbers" sqref="A30" xr:uid="{8DE1BB1E-27C8-498B-A86A-6514998B3DB8}">
      <formula1>"2l"</formula1>
    </dataValidation>
    <dataValidation type="list" showDropDown="1" showInputMessage="1" showErrorMessage="1" prompt="Do not change the Line Numbers" sqref="A37" xr:uid="{EC14E8F1-CD44-4C47-B3A0-CA46499B95FE}">
      <formula1>"2.1k"</formula1>
    </dataValidation>
    <dataValidation type="list" showDropDown="1" showInputMessage="1" showErrorMessage="1" prompt="Do not change the Line Numbers" sqref="A40" xr:uid="{C2A5A61A-B5BA-45C7-8184-39DFFDF34E0B}">
      <formula1>"2.1l"</formula1>
    </dataValidation>
    <dataValidation type="list" showDropDown="1" showInputMessage="1" showErrorMessage="1" prompt="Do not change the Line Numbers" sqref="A47" xr:uid="{56151611-7B17-4F54-BBC8-9D74386B7919}">
      <formula1>"2.2k"</formula1>
    </dataValidation>
    <dataValidation type="list" showDropDown="1" showInputMessage="1" showErrorMessage="1" prompt="Do not change the Line Numbers" sqref="A50" xr:uid="{D39A2946-6F64-4838-8C7B-137B380144C4}">
      <formula1>"2.2l"</formula1>
    </dataValidation>
    <dataValidation type="list" showDropDown="1" showInputMessage="1" showErrorMessage="1" prompt="Do not change the Line Numbers" sqref="A57" xr:uid="{088F48FC-21E4-4FD8-A8E2-2B81FD57DE23}">
      <formula1>"2.3k"</formula1>
    </dataValidation>
    <dataValidation type="list" showDropDown="1" showInputMessage="1" showErrorMessage="1" prompt="Do not change the Line Numbers" sqref="A60" xr:uid="{8C7D9A99-E3A8-4D95-8B8A-D0BE6950307B}">
      <formula1>"2.3l"</formula1>
    </dataValidation>
    <dataValidation type="list" showDropDown="1" showInputMessage="1" showErrorMessage="1" errorTitle="BB" error="Claim Form Line # 2l corresponds to BB" sqref="C50 C30 C40 C60" xr:uid="{BD7AC5EC-70C9-4319-BDDA-ABBC6B8BF1C8}">
      <formula1>"Home BB w/Voice"</formula1>
    </dataValidation>
    <dataValidation type="list" showDropDown="1" showInputMessage="1" showErrorMessage="1" prompt="Do not change the Line Numbers" sqref="A10" xr:uid="{80761974-95CF-4836-A77B-32E95036F839}">
      <formula1>"1l"</formula1>
    </dataValidation>
    <dataValidation type="list" showDropDown="1" showInputMessage="1" showErrorMessage="1" prompt="Do not change the Line Numbers" sqref="A7" xr:uid="{C771CA70-54F5-4943-B945-0CCAAA70CE90}">
      <formula1>"1k"</formula1>
    </dataValidation>
    <dataValidation type="list" showDropDown="1" showInputMessage="1" showErrorMessage="1" errorTitle="BB" error="Claim Form Line # 1l corresponds to BB" sqref="C10 C20" xr:uid="{890657F6-0B7F-4DB6-A7DA-B4D5A5163A49}">
      <formula1>"Home BB w/Voice"</formula1>
    </dataValidation>
    <dataValidation type="list" showDropDown="1" showInputMessage="1" showErrorMessage="1" prompt="Do not change the Line Numbers" sqref="A20" xr:uid="{EB3C1526-50A7-4B4A-9411-415514BBB4A3}">
      <formula1>"1.1l"</formula1>
    </dataValidation>
    <dataValidation type="list" showDropDown="1" showInputMessage="1" showErrorMessage="1" prompt="Do not change the Line Numbers" sqref="A17" xr:uid="{11E19618-5255-4E79-ACC4-06314C3C4876}">
      <formula1>"1.1k"</formula1>
    </dataValidation>
    <dataValidation type="list" showDropDown="1" showInputMessage="1" showErrorMessage="1" error="Do not change Funding Type" sqref="F17 F20" xr:uid="{96AFF35F-DC24-4930-A856-533DA49A2061}">
      <formula1>"F"</formula1>
    </dataValidation>
    <dataValidation type="list" allowBlank="1" showDropDown="1" showInputMessage="1" showErrorMessage="1" sqref="B7 B17 B27 B37 B47 B57" xr:uid="{0706D01B-B660-4057-B768-1520E7503CEB}">
      <formula1>"J"</formula1>
    </dataValidation>
    <dataValidation type="list" allowBlank="1" showDropDown="1" showInputMessage="1" showErrorMessage="1" sqref="B10 B20 B30 B40 B50 B60" xr:uid="{13F78549-0FDF-40A0-A7CD-0BF222EF202D}">
      <formula1>"K"</formula1>
    </dataValidation>
    <dataValidation type="list" allowBlank="1" showInputMessage="1" showErrorMessage="1" error="Please choose from the drop down list." sqref="D17 D20 D27 D30 D37 D40 D47 D50 D57 D60 D7 D10" xr:uid="{A7740038-E3EA-4FEE-9B5F-90965E958ED6}">
      <formula1>"Bundled Voice, Broadband, Bundled Broadband, Bundled Voice and Broadband"</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9"/>
  <sheetViews>
    <sheetView workbookViewId="0">
      <selection activeCell="D8" sqref="D8"/>
    </sheetView>
  </sheetViews>
  <sheetFormatPr defaultRowHeight="12.75" x14ac:dyDescent="0.2"/>
  <cols>
    <col min="1" max="1" width="11.42578125" customWidth="1"/>
    <col min="2" max="7" width="17.28515625" style="3" customWidth="1"/>
    <col min="8" max="8" width="15.85546875" customWidth="1"/>
    <col min="9" max="9" width="18.85546875" bestFit="1" customWidth="1"/>
  </cols>
  <sheetData>
    <row r="1" spans="1:12" x14ac:dyDescent="0.2">
      <c r="A1" s="24" t="str">
        <f>'Data Fields'!A1</f>
        <v>California LifeLine Report and Claim Form For Wireless - BB Pilot</v>
      </c>
    </row>
    <row r="2" spans="1:12" x14ac:dyDescent="0.2">
      <c r="A2" s="24" t="str">
        <f>'Claim Form Summary'!A5</f>
        <v>CPCN  ___####______</v>
      </c>
      <c r="B2" s="24" t="str">
        <f>'Claim Form Summary'!A2</f>
        <v>For Period of ____05.2026__________</v>
      </c>
      <c r="C2" s="80"/>
      <c r="D2" s="79" t="str">
        <f>'Claim Form Summary'!A4</f>
        <v>California LifeLine Service Provider ___Test Wireless____________</v>
      </c>
      <c r="E2" s="80"/>
      <c r="F2" s="80"/>
      <c r="G2" s="80"/>
      <c r="H2" s="79"/>
      <c r="I2" s="79"/>
    </row>
    <row r="3" spans="1:12" ht="15.75" x14ac:dyDescent="0.25">
      <c r="A3" s="32" t="s">
        <v>264</v>
      </c>
      <c r="B3" s="79"/>
      <c r="C3" s="79"/>
      <c r="D3" s="79"/>
      <c r="E3" s="79"/>
      <c r="F3" s="79"/>
      <c r="G3" s="79"/>
      <c r="H3" s="79"/>
      <c r="I3" s="79"/>
    </row>
    <row r="4" spans="1:12" ht="15.75" x14ac:dyDescent="0.25">
      <c r="A4" s="2"/>
      <c r="B4" s="80"/>
      <c r="C4" s="80"/>
      <c r="D4" s="80"/>
      <c r="E4" s="80"/>
      <c r="F4" s="80"/>
      <c r="G4" s="80"/>
      <c r="H4" s="79"/>
      <c r="I4" s="79"/>
    </row>
    <row r="5" spans="1:12" ht="15" x14ac:dyDescent="0.25">
      <c r="A5" s="310"/>
      <c r="B5" s="311"/>
      <c r="C5" s="311"/>
      <c r="D5" s="311"/>
      <c r="E5" s="311"/>
      <c r="F5" s="311"/>
      <c r="G5" s="311"/>
      <c r="H5" s="311"/>
      <c r="I5" s="33"/>
    </row>
    <row r="6" spans="1:12" x14ac:dyDescent="0.2">
      <c r="A6" s="45" t="s">
        <v>70</v>
      </c>
      <c r="B6" s="46" t="s">
        <v>71</v>
      </c>
      <c r="C6" s="45" t="s">
        <v>72</v>
      </c>
      <c r="D6" s="45" t="s">
        <v>73</v>
      </c>
      <c r="E6" s="45" t="s">
        <v>74</v>
      </c>
      <c r="F6" s="45" t="s">
        <v>75</v>
      </c>
      <c r="G6" s="45" t="s">
        <v>76</v>
      </c>
      <c r="H6" s="61" t="s">
        <v>77</v>
      </c>
      <c r="I6" s="45" t="s">
        <v>78</v>
      </c>
    </row>
    <row r="7" spans="1:12" ht="38.25" x14ac:dyDescent="0.2">
      <c r="A7" s="47" t="s">
        <v>80</v>
      </c>
      <c r="B7" s="47" t="s">
        <v>86</v>
      </c>
      <c r="C7" s="48" t="s">
        <v>56</v>
      </c>
      <c r="D7" s="48" t="s">
        <v>94</v>
      </c>
      <c r="E7" s="48" t="s">
        <v>95</v>
      </c>
      <c r="F7" s="48" t="s">
        <v>96</v>
      </c>
      <c r="G7" s="48" t="s">
        <v>97</v>
      </c>
      <c r="H7" s="62" t="s">
        <v>98</v>
      </c>
      <c r="I7" s="81" t="s">
        <v>285</v>
      </c>
    </row>
    <row r="8" spans="1:12" x14ac:dyDescent="0.2">
      <c r="A8" s="76">
        <v>3</v>
      </c>
      <c r="B8" s="82" t="s">
        <v>99</v>
      </c>
      <c r="C8" s="232" t="s">
        <v>82</v>
      </c>
      <c r="D8" s="83"/>
      <c r="E8" s="83">
        <v>39</v>
      </c>
      <c r="F8" s="83">
        <f>D8-E8</f>
        <v>-39</v>
      </c>
      <c r="G8" s="83">
        <v>39</v>
      </c>
      <c r="H8" s="63">
        <v>1</v>
      </c>
      <c r="I8" s="50">
        <f>G8*H8</f>
        <v>39</v>
      </c>
    </row>
    <row r="9" spans="1:12" ht="25.5" x14ac:dyDescent="0.2">
      <c r="A9" s="76">
        <v>3.1</v>
      </c>
      <c r="B9" s="82" t="s">
        <v>100</v>
      </c>
      <c r="C9" s="232" t="s">
        <v>82</v>
      </c>
      <c r="D9" s="83"/>
      <c r="E9" s="83"/>
      <c r="F9" s="83">
        <f t="shared" ref="F9:F13" si="0">D9-E9</f>
        <v>0</v>
      </c>
      <c r="G9" s="83">
        <v>39</v>
      </c>
      <c r="H9" s="28"/>
      <c r="I9" s="50">
        <f t="shared" ref="I9:I13" si="1">G9*H9</f>
        <v>0</v>
      </c>
      <c r="L9" s="60"/>
    </row>
    <row r="10" spans="1:12" x14ac:dyDescent="0.2">
      <c r="A10" s="76">
        <v>4</v>
      </c>
      <c r="B10" s="82" t="s">
        <v>99</v>
      </c>
      <c r="C10" s="233" t="s">
        <v>60</v>
      </c>
      <c r="D10" s="83"/>
      <c r="E10" s="83">
        <v>39</v>
      </c>
      <c r="F10" s="83">
        <f t="shared" si="0"/>
        <v>-39</v>
      </c>
      <c r="G10" s="83">
        <v>39</v>
      </c>
      <c r="H10" s="28">
        <v>2</v>
      </c>
      <c r="I10" s="50">
        <f t="shared" si="1"/>
        <v>78</v>
      </c>
      <c r="L10" s="60"/>
    </row>
    <row r="11" spans="1:12" ht="25.5" x14ac:dyDescent="0.2">
      <c r="A11" s="76">
        <v>4.0999999999999996</v>
      </c>
      <c r="B11" s="82" t="s">
        <v>100</v>
      </c>
      <c r="C11" s="233" t="s">
        <v>60</v>
      </c>
      <c r="D11" s="83"/>
      <c r="E11" s="83"/>
      <c r="F11" s="83">
        <f t="shared" si="0"/>
        <v>0</v>
      </c>
      <c r="G11" s="83">
        <v>39</v>
      </c>
      <c r="H11" s="28"/>
      <c r="I11" s="50">
        <f t="shared" si="1"/>
        <v>0</v>
      </c>
      <c r="L11" s="60"/>
    </row>
    <row r="12" spans="1:12" ht="25.5" x14ac:dyDescent="0.2">
      <c r="A12" s="76">
        <v>4.2</v>
      </c>
      <c r="B12" s="82" t="s">
        <v>101</v>
      </c>
      <c r="C12" s="233" t="s">
        <v>60</v>
      </c>
      <c r="D12" s="83"/>
      <c r="E12" s="83"/>
      <c r="F12" s="83">
        <f t="shared" si="0"/>
        <v>0</v>
      </c>
      <c r="G12" s="83">
        <v>39</v>
      </c>
      <c r="H12" s="28"/>
      <c r="I12" s="50">
        <f t="shared" si="1"/>
        <v>0</v>
      </c>
    </row>
    <row r="13" spans="1:12" ht="25.5" x14ac:dyDescent="0.2">
      <c r="A13" s="76">
        <v>4.3</v>
      </c>
      <c r="B13" s="82" t="s">
        <v>102</v>
      </c>
      <c r="C13" s="233" t="s">
        <v>60</v>
      </c>
      <c r="D13" s="83"/>
      <c r="E13" s="83"/>
      <c r="F13" s="83">
        <f t="shared" si="0"/>
        <v>0</v>
      </c>
      <c r="G13" s="83">
        <v>39</v>
      </c>
      <c r="H13" s="28"/>
      <c r="I13" s="50">
        <f t="shared" si="1"/>
        <v>0</v>
      </c>
    </row>
    <row r="14" spans="1:12" ht="15" x14ac:dyDescent="0.25">
      <c r="A14" s="1"/>
      <c r="B14" s="80"/>
      <c r="C14" s="80"/>
      <c r="D14" s="80"/>
      <c r="E14" s="80"/>
      <c r="F14" s="80"/>
      <c r="G14" s="80"/>
      <c r="H14" s="79"/>
      <c r="I14" s="79"/>
    </row>
    <row r="15" spans="1:12" x14ac:dyDescent="0.2">
      <c r="A15" s="79"/>
      <c r="B15" s="80"/>
      <c r="C15" s="80"/>
      <c r="D15" s="80"/>
      <c r="E15" s="80"/>
      <c r="F15" s="80"/>
      <c r="G15" s="80"/>
      <c r="H15" s="79"/>
      <c r="I15" s="79"/>
    </row>
    <row r="16" spans="1:12" x14ac:dyDescent="0.2">
      <c r="A16" s="72" t="s">
        <v>68</v>
      </c>
      <c r="B16" s="80"/>
      <c r="C16" s="80"/>
      <c r="D16" s="80"/>
      <c r="E16" s="80"/>
      <c r="F16" s="80"/>
      <c r="G16" s="80"/>
      <c r="H16" s="79"/>
      <c r="I16" s="79"/>
    </row>
    <row r="17" spans="1:9" x14ac:dyDescent="0.2">
      <c r="A17" s="79"/>
      <c r="B17" s="80"/>
      <c r="C17" s="80"/>
      <c r="D17" s="80"/>
      <c r="E17" s="80"/>
      <c r="F17" s="80"/>
      <c r="G17" s="80"/>
      <c r="H17" s="79"/>
      <c r="I17" s="79"/>
    </row>
    <row r="18" spans="1:9" x14ac:dyDescent="0.2">
      <c r="A18" s="79"/>
      <c r="B18" s="80"/>
      <c r="C18" s="80"/>
      <c r="D18" s="80"/>
      <c r="E18" s="80"/>
      <c r="F18" s="80"/>
      <c r="G18" s="80"/>
      <c r="H18" s="79"/>
      <c r="I18" s="79"/>
    </row>
    <row r="19" spans="1:9" x14ac:dyDescent="0.2">
      <c r="A19" s="79"/>
      <c r="B19" s="80"/>
      <c r="C19" s="80"/>
      <c r="D19" s="80"/>
      <c r="E19" s="80"/>
      <c r="F19" s="80"/>
      <c r="G19" s="80"/>
      <c r="H19" s="79"/>
      <c r="I19" s="79"/>
    </row>
  </sheetData>
  <mergeCells count="1">
    <mergeCell ref="A5:H5"/>
  </mergeCells>
  <phoneticPr fontId="11"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
  <sheetViews>
    <sheetView workbookViewId="0">
      <selection activeCell="C24" sqref="C24"/>
    </sheetView>
  </sheetViews>
  <sheetFormatPr defaultRowHeight="12.75" x14ac:dyDescent="0.2"/>
  <cols>
    <col min="1" max="1" width="28" customWidth="1"/>
    <col min="2" max="2" width="15.85546875" customWidth="1"/>
    <col min="3" max="3" width="19.140625" customWidth="1"/>
    <col min="4" max="4" width="21" customWidth="1"/>
    <col min="5" max="5" width="19" customWidth="1"/>
    <col min="6" max="6" width="21.7109375" customWidth="1"/>
    <col min="7" max="7" width="20.7109375" customWidth="1"/>
  </cols>
  <sheetData>
    <row r="1" spans="1:10" ht="15" x14ac:dyDescent="0.25">
      <c r="A1" s="70" t="str">
        <f>'Data Fields'!A1</f>
        <v>California LifeLine Report and Claim Form For Wireless - BB Pilot</v>
      </c>
      <c r="B1" s="5"/>
    </row>
    <row r="2" spans="1:10" x14ac:dyDescent="0.2">
      <c r="A2" s="24" t="str">
        <f>'Claim Form Summary'!A5</f>
        <v>CPCN  ___####______</v>
      </c>
      <c r="B2" s="24" t="str">
        <f>'Claim Form Summary'!A2</f>
        <v>For Period of ____05.2026__________</v>
      </c>
      <c r="C2" s="79"/>
      <c r="D2" s="79" t="str">
        <f>'Claim Form Summary'!A4</f>
        <v>California LifeLine Service Provider ___Test Wireless____________</v>
      </c>
      <c r="E2" s="79"/>
      <c r="F2" s="79"/>
      <c r="G2" s="79"/>
      <c r="H2" s="79"/>
      <c r="I2" s="79"/>
      <c r="J2" s="79"/>
    </row>
    <row r="3" spans="1:10" x14ac:dyDescent="0.2">
      <c r="A3" s="79"/>
      <c r="B3" s="79"/>
      <c r="C3" s="79"/>
      <c r="D3" s="79"/>
      <c r="E3" s="79"/>
      <c r="F3" s="79"/>
      <c r="G3" s="79"/>
      <c r="H3" s="79"/>
      <c r="I3" s="79"/>
      <c r="J3" s="79"/>
    </row>
    <row r="4" spans="1:10" ht="15.75" x14ac:dyDescent="0.25">
      <c r="A4" s="26" t="s">
        <v>265</v>
      </c>
      <c r="B4" s="79"/>
      <c r="C4" s="79"/>
      <c r="D4" s="79"/>
      <c r="E4" s="79"/>
      <c r="F4" s="79"/>
      <c r="G4" s="79"/>
      <c r="H4" s="79"/>
      <c r="I4" s="79"/>
      <c r="J4" s="79"/>
    </row>
    <row r="5" spans="1:10" ht="15" x14ac:dyDescent="0.25">
      <c r="A5" s="25"/>
      <c r="B5" s="79"/>
      <c r="C5" s="79"/>
      <c r="D5" s="79"/>
      <c r="E5" s="79"/>
      <c r="F5" s="79"/>
      <c r="G5" s="79"/>
      <c r="H5" s="79"/>
      <c r="I5" s="79"/>
      <c r="J5" s="79"/>
    </row>
    <row r="6" spans="1:10" s="14" customFormat="1" ht="15.75" x14ac:dyDescent="0.25">
      <c r="A6" s="26" t="s">
        <v>110</v>
      </c>
      <c r="E6" s="84"/>
    </row>
    <row r="7" spans="1:10" ht="15.75" thickBot="1" x14ac:dyDescent="0.3">
      <c r="A7" s="8"/>
      <c r="B7" s="79"/>
      <c r="C7" s="79"/>
      <c r="D7" s="79"/>
      <c r="E7" s="79"/>
      <c r="F7" s="79"/>
      <c r="G7" s="79"/>
      <c r="H7" s="79"/>
      <c r="I7" s="79"/>
      <c r="J7" s="79"/>
    </row>
    <row r="8" spans="1:10" ht="13.5" thickBot="1" x14ac:dyDescent="0.25">
      <c r="A8" s="57" t="s">
        <v>103</v>
      </c>
      <c r="B8" s="58" t="s">
        <v>111</v>
      </c>
      <c r="C8" s="58" t="s">
        <v>112</v>
      </c>
      <c r="D8" s="24"/>
      <c r="E8" s="24"/>
      <c r="F8" s="24"/>
      <c r="G8" s="24"/>
      <c r="H8" s="24"/>
      <c r="I8" s="24"/>
      <c r="J8" s="79"/>
    </row>
    <row r="9" spans="1:10" ht="13.5" thickBot="1" x14ac:dyDescent="0.25">
      <c r="A9" s="97" t="s">
        <v>113</v>
      </c>
      <c r="B9" s="54">
        <v>100</v>
      </c>
      <c r="C9" s="55"/>
      <c r="D9" s="24"/>
      <c r="E9" s="24"/>
      <c r="F9" s="24"/>
      <c r="G9" s="24"/>
      <c r="H9" s="24"/>
      <c r="I9" s="24"/>
      <c r="J9" s="79"/>
    </row>
    <row r="10" spans="1:10" ht="26.25" thickBot="1" x14ac:dyDescent="0.25">
      <c r="A10" s="97" t="s">
        <v>114</v>
      </c>
      <c r="B10" s="56">
        <v>100</v>
      </c>
      <c r="C10" s="55" t="s">
        <v>328</v>
      </c>
      <c r="D10" s="24"/>
      <c r="E10" s="24"/>
      <c r="F10" s="24"/>
      <c r="G10" s="24"/>
      <c r="H10" s="24"/>
      <c r="I10" s="24"/>
      <c r="J10" s="79"/>
    </row>
    <row r="11" spans="1:10" ht="13.5" thickBot="1" x14ac:dyDescent="0.25">
      <c r="A11" s="97" t="s">
        <v>115</v>
      </c>
      <c r="B11" s="56">
        <v>50</v>
      </c>
      <c r="C11" s="55"/>
      <c r="D11" s="24"/>
      <c r="E11" s="24"/>
      <c r="F11" s="24"/>
      <c r="G11" s="24"/>
      <c r="H11" s="24"/>
      <c r="I11" s="24"/>
      <c r="J11" s="79"/>
    </row>
    <row r="12" spans="1:10" ht="13.5" thickBot="1" x14ac:dyDescent="0.25">
      <c r="A12" s="97" t="s">
        <v>116</v>
      </c>
      <c r="B12" s="56">
        <v>100</v>
      </c>
      <c r="C12" s="55" t="s">
        <v>329</v>
      </c>
      <c r="D12" s="24"/>
      <c r="E12" s="24"/>
      <c r="F12" s="24"/>
      <c r="G12" s="24"/>
      <c r="H12" s="24"/>
      <c r="I12" s="24"/>
      <c r="J12" s="79"/>
    </row>
    <row r="13" spans="1:10" ht="13.5" thickBot="1" x14ac:dyDescent="0.25">
      <c r="A13" s="97" t="s">
        <v>117</v>
      </c>
      <c r="B13" s="56"/>
      <c r="C13" s="55"/>
      <c r="D13" s="24"/>
      <c r="E13" s="24"/>
      <c r="F13" s="24"/>
      <c r="G13" s="24"/>
      <c r="H13" s="24"/>
      <c r="I13" s="24"/>
      <c r="J13" s="79"/>
    </row>
    <row r="14" spans="1:10" ht="18.399999999999999" customHeight="1" x14ac:dyDescent="0.2">
      <c r="A14" s="96" t="s">
        <v>118</v>
      </c>
      <c r="B14" s="64"/>
      <c r="C14" s="312"/>
      <c r="D14" s="24"/>
      <c r="E14" s="24"/>
      <c r="F14" s="24"/>
      <c r="G14" s="24"/>
      <c r="H14" s="24"/>
      <c r="I14" s="24"/>
      <c r="J14" s="79"/>
    </row>
    <row r="15" spans="1:10" ht="16.5" customHeight="1" x14ac:dyDescent="0.2">
      <c r="A15" s="96" t="s">
        <v>119</v>
      </c>
      <c r="B15" s="65"/>
      <c r="C15" s="313"/>
      <c r="D15" s="24"/>
      <c r="E15" s="24"/>
      <c r="F15" s="24"/>
      <c r="G15" s="24"/>
      <c r="H15" s="24"/>
      <c r="I15" s="24"/>
      <c r="J15" s="79"/>
    </row>
    <row r="16" spans="1:10" ht="21.75" customHeight="1" thickBot="1" x14ac:dyDescent="0.25">
      <c r="A16" s="59" t="s">
        <v>120</v>
      </c>
      <c r="B16" s="66"/>
      <c r="C16" s="314"/>
      <c r="D16" s="24"/>
      <c r="E16" s="24"/>
      <c r="F16" s="24"/>
      <c r="G16" s="24"/>
      <c r="H16" s="24"/>
      <c r="I16" s="24"/>
      <c r="J16" s="79"/>
    </row>
    <row r="17" spans="1:10" ht="13.5" thickBot="1" x14ac:dyDescent="0.25">
      <c r="A17" s="44" t="s">
        <v>109</v>
      </c>
      <c r="B17" s="54">
        <f>SUM(B9:B16)</f>
        <v>350</v>
      </c>
      <c r="C17" s="55"/>
      <c r="D17" s="24"/>
      <c r="E17" s="24"/>
      <c r="F17" s="24"/>
      <c r="G17" s="24"/>
      <c r="H17" s="24"/>
      <c r="I17" s="24"/>
      <c r="J17" s="79"/>
    </row>
    <row r="18" spans="1:10" ht="15" x14ac:dyDescent="0.25">
      <c r="A18" s="25"/>
      <c r="B18" s="24"/>
      <c r="C18" s="24"/>
      <c r="D18" s="24"/>
      <c r="E18" s="24"/>
      <c r="F18" s="24"/>
      <c r="G18" s="24"/>
      <c r="H18" s="24"/>
      <c r="I18" s="24"/>
      <c r="J18" s="79"/>
    </row>
    <row r="19" spans="1:10" x14ac:dyDescent="0.2">
      <c r="A19" s="24"/>
      <c r="B19" s="24"/>
      <c r="C19" s="24"/>
      <c r="D19" s="24"/>
      <c r="E19" s="24"/>
      <c r="F19" s="24"/>
      <c r="G19" s="24"/>
      <c r="H19" s="24"/>
      <c r="I19" s="24"/>
      <c r="J19" s="79"/>
    </row>
    <row r="20" spans="1:10" x14ac:dyDescent="0.2">
      <c r="A20" s="27" t="s">
        <v>121</v>
      </c>
      <c r="B20" s="24"/>
      <c r="C20" s="24"/>
      <c r="D20" s="24"/>
      <c r="E20" s="24"/>
      <c r="F20" s="24"/>
      <c r="G20" s="24"/>
      <c r="H20" s="24"/>
      <c r="I20" s="24"/>
      <c r="J20" s="79"/>
    </row>
    <row r="21" spans="1:10" x14ac:dyDescent="0.2">
      <c r="A21" s="24"/>
      <c r="B21" s="24"/>
      <c r="C21" s="24"/>
      <c r="D21" s="24"/>
      <c r="E21" s="24"/>
      <c r="F21" s="24"/>
      <c r="G21" s="24"/>
      <c r="H21" s="24"/>
      <c r="I21" s="24"/>
      <c r="J21" s="79"/>
    </row>
    <row r="22" spans="1:10" ht="13.5" thickBot="1" x14ac:dyDescent="0.25">
      <c r="A22" s="24" t="s">
        <v>70</v>
      </c>
      <c r="B22" s="24" t="s">
        <v>71</v>
      </c>
      <c r="C22" s="24" t="s">
        <v>72</v>
      </c>
      <c r="D22" s="24" t="s">
        <v>73</v>
      </c>
      <c r="E22" s="24" t="s">
        <v>74</v>
      </c>
      <c r="F22" s="24" t="s">
        <v>75</v>
      </c>
      <c r="G22" s="24" t="s">
        <v>76</v>
      </c>
      <c r="H22" s="24"/>
      <c r="I22" s="24"/>
      <c r="J22" s="79"/>
    </row>
    <row r="23" spans="1:10" s="3" customFormat="1" ht="65.25" customHeight="1" thickBot="1" x14ac:dyDescent="0.25">
      <c r="A23" s="38" t="s">
        <v>80</v>
      </c>
      <c r="B23" s="39" t="s">
        <v>122</v>
      </c>
      <c r="C23" s="39" t="s">
        <v>123</v>
      </c>
      <c r="D23" s="39" t="s">
        <v>124</v>
      </c>
      <c r="E23" s="39" t="s">
        <v>125</v>
      </c>
      <c r="F23" s="39" t="s">
        <v>126</v>
      </c>
      <c r="G23" s="39" t="s">
        <v>127</v>
      </c>
      <c r="H23" s="34"/>
      <c r="I23" s="34"/>
      <c r="J23" s="80"/>
    </row>
    <row r="24" spans="1:10" ht="13.5" thickBot="1" x14ac:dyDescent="0.25">
      <c r="A24" s="40">
        <v>6</v>
      </c>
      <c r="B24" s="41">
        <f>B17</f>
        <v>350</v>
      </c>
      <c r="C24" s="68">
        <f>'Weighted Avg'!H10</f>
        <v>7.8</v>
      </c>
      <c r="D24" s="41">
        <f>IFERROR(B24/C24,0)</f>
        <v>44.871794871794876</v>
      </c>
      <c r="E24" s="41">
        <v>0.5</v>
      </c>
      <c r="F24" s="41">
        <f>MIN(D24:E24)</f>
        <v>0.5</v>
      </c>
      <c r="G24" s="41">
        <f>F24*C24</f>
        <v>3.9</v>
      </c>
      <c r="H24" s="24"/>
      <c r="I24" s="24"/>
      <c r="J24" s="79"/>
    </row>
    <row r="25" spans="1:10" ht="15" x14ac:dyDescent="0.25">
      <c r="A25" s="42"/>
      <c r="B25" s="24"/>
      <c r="C25" s="24"/>
      <c r="D25" s="24"/>
      <c r="E25" s="24"/>
      <c r="F25" s="24"/>
      <c r="G25" s="24"/>
      <c r="H25" s="24"/>
      <c r="I25" s="24"/>
      <c r="J25" s="79"/>
    </row>
    <row r="26" spans="1:10" ht="15" x14ac:dyDescent="0.25">
      <c r="A26" s="25" t="s">
        <v>316</v>
      </c>
      <c r="B26" s="24"/>
      <c r="C26" s="24"/>
      <c r="D26" s="24"/>
      <c r="E26" s="24"/>
      <c r="F26" s="24"/>
      <c r="G26" s="24"/>
      <c r="H26" s="24"/>
      <c r="I26" s="24"/>
      <c r="J26" s="79"/>
    </row>
    <row r="27" spans="1:10" s="14" customFormat="1" ht="15.75" x14ac:dyDescent="0.25">
      <c r="A27" s="26" t="s">
        <v>128</v>
      </c>
      <c r="B27" s="26"/>
      <c r="C27" s="26"/>
      <c r="D27" s="26"/>
      <c r="E27" s="26"/>
      <c r="F27" s="26"/>
      <c r="G27" s="26"/>
      <c r="H27" s="26"/>
      <c r="I27" s="26"/>
    </row>
    <row r="28" spans="1:10" s="14" customFormat="1" ht="15.75" x14ac:dyDescent="0.25">
      <c r="A28" s="26"/>
      <c r="B28" s="26"/>
      <c r="C28" s="26"/>
      <c r="D28" s="26"/>
      <c r="E28" s="26"/>
      <c r="F28" s="26"/>
      <c r="G28" s="26"/>
      <c r="H28" s="26"/>
      <c r="I28" s="26"/>
    </row>
    <row r="29" spans="1:10" s="14" customFormat="1" ht="15.75" x14ac:dyDescent="0.25">
      <c r="A29" s="27" t="s">
        <v>129</v>
      </c>
      <c r="B29" s="26"/>
      <c r="C29" s="26"/>
      <c r="D29" s="26"/>
      <c r="E29" s="26" t="s">
        <v>14</v>
      </c>
      <c r="F29" s="26"/>
      <c r="G29" s="26"/>
      <c r="H29" s="26"/>
      <c r="I29" s="26"/>
    </row>
    <row r="30" spans="1:10" ht="15" x14ac:dyDescent="0.25">
      <c r="A30" s="43"/>
      <c r="B30" s="24"/>
      <c r="C30" s="24"/>
      <c r="D30" s="24"/>
      <c r="E30" s="24"/>
      <c r="F30" s="24"/>
      <c r="G30" s="24"/>
      <c r="H30" s="24"/>
      <c r="I30" s="24"/>
      <c r="J30" s="79"/>
    </row>
    <row r="31" spans="1:10" ht="13.5" thickBot="1" x14ac:dyDescent="0.25">
      <c r="A31" s="24" t="s">
        <v>70</v>
      </c>
      <c r="B31" s="24" t="s">
        <v>71</v>
      </c>
      <c r="C31" s="24" t="s">
        <v>72</v>
      </c>
      <c r="D31" s="24" t="s">
        <v>73</v>
      </c>
      <c r="E31" s="24"/>
      <c r="F31" s="24"/>
      <c r="G31" s="24"/>
      <c r="H31" s="24"/>
      <c r="I31" s="24"/>
      <c r="J31" s="79"/>
    </row>
    <row r="32" spans="1:10" ht="64.5" thickBot="1" x14ac:dyDescent="0.25">
      <c r="A32" s="38" t="s">
        <v>80</v>
      </c>
      <c r="B32" s="39" t="s">
        <v>123</v>
      </c>
      <c r="C32" s="39" t="s">
        <v>130</v>
      </c>
      <c r="D32" s="39" t="s">
        <v>131</v>
      </c>
      <c r="E32" s="24"/>
      <c r="F32" s="24"/>
      <c r="G32" s="24"/>
      <c r="H32" s="24"/>
      <c r="I32" s="24"/>
      <c r="J32" s="79"/>
    </row>
    <row r="33" spans="1:10" ht="13.5" thickBot="1" x14ac:dyDescent="0.25">
      <c r="A33" s="40">
        <v>7</v>
      </c>
      <c r="B33" s="67"/>
      <c r="C33" s="41">
        <v>0.03</v>
      </c>
      <c r="D33" s="41"/>
      <c r="E33" s="24"/>
      <c r="F33" s="24"/>
      <c r="G33" s="24"/>
      <c r="H33" s="24"/>
      <c r="I33" s="24"/>
      <c r="J33" s="79"/>
    </row>
    <row r="34" spans="1:10" ht="15" x14ac:dyDescent="0.25">
      <c r="A34" s="8"/>
      <c r="B34" s="79"/>
      <c r="C34" s="79"/>
      <c r="D34" s="79"/>
      <c r="E34" s="79"/>
      <c r="F34" s="79"/>
      <c r="G34" s="79"/>
      <c r="H34" s="79"/>
      <c r="I34" s="79"/>
      <c r="J34" s="79"/>
    </row>
    <row r="35" spans="1:10" ht="15" x14ac:dyDescent="0.25">
      <c r="A35" s="1"/>
      <c r="B35" s="79"/>
      <c r="C35" s="79"/>
      <c r="D35" s="79"/>
      <c r="E35" s="79"/>
      <c r="F35" s="79"/>
      <c r="G35" s="79"/>
      <c r="H35" s="79"/>
      <c r="I35" s="79"/>
      <c r="J35" s="79"/>
    </row>
    <row r="36" spans="1:10" x14ac:dyDescent="0.2">
      <c r="A36" s="79"/>
      <c r="B36" s="79"/>
      <c r="C36" s="79"/>
      <c r="D36" s="79"/>
      <c r="E36" s="79"/>
      <c r="F36" s="79"/>
      <c r="G36" s="79"/>
      <c r="H36" s="79"/>
      <c r="I36" s="79"/>
      <c r="J36" s="79"/>
    </row>
    <row r="37" spans="1:10" x14ac:dyDescent="0.2">
      <c r="A37" s="79"/>
      <c r="B37" s="79"/>
      <c r="C37" s="79"/>
      <c r="D37" s="79"/>
      <c r="E37" s="79"/>
      <c r="F37" s="79"/>
      <c r="G37" s="79"/>
      <c r="H37" s="79"/>
      <c r="I37" s="79"/>
      <c r="J37" s="79"/>
    </row>
    <row r="38" spans="1:10" x14ac:dyDescent="0.2">
      <c r="A38" s="79"/>
      <c r="B38" s="79"/>
      <c r="C38" s="79"/>
      <c r="D38" s="79"/>
      <c r="E38" s="79"/>
      <c r="F38" s="79"/>
      <c r="G38" s="79"/>
      <c r="H38" s="79"/>
      <c r="I38" s="79"/>
      <c r="J38" s="79"/>
    </row>
    <row r="39" spans="1:10" x14ac:dyDescent="0.2">
      <c r="A39" s="79"/>
      <c r="B39" s="79"/>
      <c r="C39" s="79"/>
      <c r="D39" s="79"/>
      <c r="E39" s="79"/>
      <c r="F39" s="79"/>
      <c r="G39" s="79"/>
      <c r="H39" s="79"/>
      <c r="I39" s="79"/>
      <c r="J39" s="79"/>
    </row>
    <row r="40" spans="1:10" x14ac:dyDescent="0.2">
      <c r="A40" s="79"/>
      <c r="B40" s="79"/>
      <c r="C40" s="79"/>
      <c r="D40" s="79"/>
      <c r="E40" s="79"/>
      <c r="F40" s="79"/>
      <c r="G40" s="79"/>
      <c r="H40" s="79"/>
      <c r="I40" s="79"/>
      <c r="J40" s="79"/>
    </row>
    <row r="41" spans="1:10" x14ac:dyDescent="0.2">
      <c r="A41" s="79"/>
      <c r="B41" s="79"/>
      <c r="C41" s="79"/>
      <c r="D41" s="79"/>
      <c r="E41" s="79"/>
      <c r="F41" s="79"/>
      <c r="G41" s="79"/>
      <c r="H41" s="79"/>
      <c r="I41" s="79"/>
      <c r="J41" s="79"/>
    </row>
    <row r="42" spans="1:10" x14ac:dyDescent="0.2">
      <c r="A42" s="79"/>
      <c r="B42" s="79"/>
      <c r="C42" s="79"/>
      <c r="D42" s="79"/>
      <c r="E42" s="79"/>
      <c r="F42" s="79"/>
      <c r="G42" s="79"/>
      <c r="H42" s="79"/>
      <c r="I42" s="79"/>
      <c r="J42" s="79"/>
    </row>
  </sheetData>
  <mergeCells count="1">
    <mergeCell ref="C14:C16"/>
  </mergeCells>
  <phoneticPr fontId="11" type="noConversion"/>
  <pageMargins left="0.75" right="0.75" top="1" bottom="1" header="0.5" footer="0.5"/>
  <pageSetup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election activeCell="B16" sqref="B15:B16"/>
    </sheetView>
  </sheetViews>
  <sheetFormatPr defaultRowHeight="12.75" x14ac:dyDescent="0.2"/>
  <cols>
    <col min="1" max="1" width="15.7109375" style="13" customWidth="1"/>
    <col min="2" max="2" width="29.140625" style="3" customWidth="1"/>
    <col min="3" max="3" width="24" customWidth="1"/>
    <col min="4" max="4" width="14.5703125" style="3" customWidth="1"/>
    <col min="5" max="5" width="18.85546875" style="3" customWidth="1"/>
  </cols>
  <sheetData>
    <row r="1" spans="1:5" ht="14.25" x14ac:dyDescent="0.2">
      <c r="A1" s="70" t="str">
        <f>'Data Fields'!A1</f>
        <v>California LifeLine Report and Claim Form For Wireless - BB Pilot</v>
      </c>
      <c r="B1" s="20"/>
      <c r="C1" s="19"/>
      <c r="D1" s="21"/>
      <c r="E1" s="21"/>
    </row>
    <row r="2" spans="1:5" x14ac:dyDescent="0.2">
      <c r="A2" s="24" t="str">
        <f>'Claim Form Summary'!A5</f>
        <v>CPCN  ___####______</v>
      </c>
      <c r="B2" s="24" t="str">
        <f>'Claim Form Summary'!A2</f>
        <v>For Period of ____05.2026__________</v>
      </c>
      <c r="C2" s="255" t="str">
        <f>'Claim Form Summary'!A4</f>
        <v>California LifeLine Service Provider ___Test Wireless____________</v>
      </c>
      <c r="D2" s="21"/>
      <c r="E2" s="21"/>
    </row>
    <row r="3" spans="1:5" ht="14.25" x14ac:dyDescent="0.2">
      <c r="A3" s="22"/>
      <c r="B3" s="20"/>
      <c r="C3" s="19"/>
      <c r="D3" s="21"/>
      <c r="E3" s="21"/>
    </row>
    <row r="4" spans="1:5" ht="15.75" x14ac:dyDescent="0.25">
      <c r="A4" s="315" t="s">
        <v>223</v>
      </c>
      <c r="B4" s="316"/>
    </row>
    <row r="5" spans="1:5" ht="13.5" thickBot="1" x14ac:dyDescent="0.25">
      <c r="A5" s="10"/>
    </row>
    <row r="6" spans="1:5" ht="24.75" thickBot="1" x14ac:dyDescent="0.25">
      <c r="A6" s="12" t="s">
        <v>80</v>
      </c>
      <c r="B6" s="6" t="s">
        <v>103</v>
      </c>
      <c r="C6" s="6" t="s">
        <v>104</v>
      </c>
    </row>
    <row r="7" spans="1:5" ht="15.75" customHeight="1" thickBot="1" x14ac:dyDescent="0.25">
      <c r="A7" s="317" t="s">
        <v>105</v>
      </c>
      <c r="B7" s="9" t="s">
        <v>106</v>
      </c>
      <c r="C7" s="51"/>
    </row>
    <row r="8" spans="1:5" ht="13.5" thickBot="1" x14ac:dyDescent="0.25">
      <c r="A8" s="318"/>
      <c r="B8" s="4" t="s">
        <v>107</v>
      </c>
      <c r="C8" s="52"/>
    </row>
    <row r="9" spans="1:5" ht="13.5" thickBot="1" x14ac:dyDescent="0.25">
      <c r="A9" s="318"/>
      <c r="B9" s="4" t="s">
        <v>108</v>
      </c>
      <c r="C9" s="52"/>
    </row>
    <row r="10" spans="1:5" ht="13.5" thickBot="1" x14ac:dyDescent="0.25">
      <c r="A10" s="319"/>
      <c r="B10" s="7" t="s">
        <v>109</v>
      </c>
      <c r="C10" s="53">
        <f>SUM(C7:C9)</f>
        <v>0</v>
      </c>
    </row>
    <row r="11" spans="1:5" x14ac:dyDescent="0.2">
      <c r="A11" s="10"/>
    </row>
    <row r="12" spans="1:5" ht="15" x14ac:dyDescent="0.25">
      <c r="A12" s="11"/>
    </row>
  </sheetData>
  <mergeCells count="2">
    <mergeCell ref="A4:B4"/>
    <mergeCell ref="A7:A10"/>
  </mergeCells>
  <phoneticPr fontId="11" type="noConversion"/>
  <pageMargins left="0.75" right="0.75" top="1" bottom="1" header="0.5" footer="0.5"/>
  <pageSetup orientation="landscape" r:id="rId1"/>
  <headerFooter alignWithMargins="0"/>
  <ignoredErrors>
    <ignoredError sqref="A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3"/>
  <sheetViews>
    <sheetView workbookViewId="0">
      <selection activeCell="C3" sqref="C3"/>
    </sheetView>
  </sheetViews>
  <sheetFormatPr defaultRowHeight="12.75" x14ac:dyDescent="0.2"/>
  <cols>
    <col min="1" max="1" width="13.85546875" customWidth="1"/>
    <col min="2" max="2" width="36.42578125" customWidth="1"/>
    <col min="3" max="3" width="21.5703125" customWidth="1"/>
    <col min="4" max="4" width="37.85546875" customWidth="1"/>
  </cols>
  <sheetData>
    <row r="1" spans="1:7" ht="15" x14ac:dyDescent="0.25">
      <c r="A1" s="70" t="str">
        <f>'Data Fields'!A1</f>
        <v>California LifeLine Report and Claim Form For Wireless - BB Pilot</v>
      </c>
      <c r="B1" s="5"/>
      <c r="C1" s="79"/>
      <c r="D1" s="79"/>
      <c r="E1" s="79"/>
      <c r="F1" s="79"/>
      <c r="G1" s="79"/>
    </row>
    <row r="2" spans="1:7" x14ac:dyDescent="0.2">
      <c r="A2" s="24" t="str">
        <f>'Claim Form Summary'!A5</f>
        <v>CPCN  ___####______</v>
      </c>
      <c r="B2" s="24" t="str">
        <f>'Claim Form Summary'!A2</f>
        <v>For Period of ____05.2026__________</v>
      </c>
      <c r="C2" s="79" t="str">
        <f>'Claim Form Summary'!A4</f>
        <v>California LifeLine Service Provider ___Test Wireless____________</v>
      </c>
      <c r="D2" s="79"/>
      <c r="E2" s="79"/>
      <c r="F2" s="79"/>
      <c r="G2" s="79"/>
    </row>
    <row r="3" spans="1:7" ht="15.75" x14ac:dyDescent="0.25">
      <c r="A3" s="95" t="s">
        <v>224</v>
      </c>
      <c r="B3" s="5"/>
      <c r="C3" s="79"/>
      <c r="D3" s="79"/>
      <c r="E3" s="79"/>
      <c r="F3" s="79"/>
      <c r="G3" s="79"/>
    </row>
    <row r="4" spans="1:7" ht="15" x14ac:dyDescent="0.25">
      <c r="A4" s="23"/>
      <c r="B4" s="5"/>
      <c r="C4" s="79"/>
      <c r="D4" s="79"/>
      <c r="E4" s="79"/>
      <c r="F4" s="79"/>
      <c r="G4" s="79"/>
    </row>
    <row r="5" spans="1:7" ht="16.5" thickBot="1" x14ac:dyDescent="0.3">
      <c r="A5" s="2"/>
      <c r="B5" s="79"/>
      <c r="C5" s="79"/>
      <c r="D5" s="79"/>
      <c r="E5" s="79"/>
      <c r="F5" s="79"/>
      <c r="G5" s="79"/>
    </row>
    <row r="6" spans="1:7" ht="30.75" thickBot="1" x14ac:dyDescent="0.3">
      <c r="A6" s="85" t="s">
        <v>80</v>
      </c>
      <c r="B6" s="86" t="s">
        <v>103</v>
      </c>
      <c r="C6" s="87" t="s">
        <v>111</v>
      </c>
      <c r="D6" s="87" t="s">
        <v>112</v>
      </c>
      <c r="E6" s="79"/>
      <c r="F6" s="79"/>
      <c r="G6" s="79"/>
    </row>
    <row r="7" spans="1:7" ht="21.2" customHeight="1" thickBot="1" x14ac:dyDescent="0.25">
      <c r="A7" s="320">
        <v>8</v>
      </c>
      <c r="B7" s="88" t="s">
        <v>113</v>
      </c>
      <c r="C7" s="89"/>
      <c r="D7" s="90"/>
      <c r="E7" s="79"/>
      <c r="F7" s="79"/>
      <c r="G7" s="79"/>
    </row>
    <row r="8" spans="1:7" ht="19.5" customHeight="1" thickBot="1" x14ac:dyDescent="0.25">
      <c r="A8" s="320"/>
      <c r="B8" s="88" t="s">
        <v>132</v>
      </c>
      <c r="C8" s="89"/>
      <c r="D8" s="90"/>
      <c r="E8" s="79"/>
      <c r="F8" s="79"/>
      <c r="G8" s="79"/>
    </row>
    <row r="9" spans="1:7" ht="23.25" customHeight="1" thickBot="1" x14ac:dyDescent="0.25">
      <c r="A9" s="320"/>
      <c r="B9" s="88" t="s">
        <v>115</v>
      </c>
      <c r="C9" s="89"/>
      <c r="D9" s="90"/>
      <c r="E9" s="79"/>
      <c r="F9" s="79"/>
      <c r="G9" s="79"/>
    </row>
    <row r="10" spans="1:7" ht="15.75" thickBot="1" x14ac:dyDescent="0.25">
      <c r="A10" s="320"/>
      <c r="B10" s="88" t="s">
        <v>116</v>
      </c>
      <c r="C10" s="89"/>
      <c r="D10" s="90"/>
      <c r="E10" s="79"/>
      <c r="F10" s="79"/>
      <c r="G10" s="79"/>
    </row>
    <row r="11" spans="1:7" ht="15.75" thickBot="1" x14ac:dyDescent="0.25">
      <c r="A11" s="320"/>
      <c r="B11" s="88" t="s">
        <v>117</v>
      </c>
      <c r="C11" s="89"/>
      <c r="D11" s="90"/>
      <c r="E11" s="79"/>
      <c r="F11" s="79"/>
      <c r="G11" s="79"/>
    </row>
    <row r="12" spans="1:7" ht="15.75" thickBot="1" x14ac:dyDescent="0.25">
      <c r="A12" s="320"/>
      <c r="B12" s="91" t="s">
        <v>61</v>
      </c>
      <c r="C12" s="92">
        <f>SUM(C7:C11)</f>
        <v>0</v>
      </c>
      <c r="D12" s="90"/>
      <c r="E12" s="79"/>
      <c r="F12" s="79"/>
      <c r="G12" s="79"/>
    </row>
    <row r="13" spans="1:7" ht="15" x14ac:dyDescent="0.25">
      <c r="A13" s="1"/>
      <c r="B13" s="1"/>
      <c r="C13" s="1"/>
      <c r="D13" s="1"/>
      <c r="E13" s="79"/>
      <c r="F13" s="79"/>
      <c r="G13" s="79"/>
    </row>
    <row r="14" spans="1:7" ht="15" x14ac:dyDescent="0.25">
      <c r="A14" s="1"/>
      <c r="B14" s="1"/>
      <c r="C14" s="1"/>
      <c r="D14" s="1"/>
      <c r="E14" s="79"/>
      <c r="F14" s="79"/>
      <c r="G14" s="79"/>
    </row>
    <row r="15" spans="1:7" ht="15" x14ac:dyDescent="0.25">
      <c r="A15" s="1"/>
      <c r="B15" s="1"/>
      <c r="C15" s="1"/>
      <c r="D15" s="1"/>
      <c r="E15" s="79"/>
      <c r="F15" s="79"/>
      <c r="G15" s="79"/>
    </row>
    <row r="16" spans="1:7" ht="15" x14ac:dyDescent="0.25">
      <c r="A16" s="5" t="s">
        <v>133</v>
      </c>
      <c r="B16" s="1"/>
      <c r="C16" s="1"/>
      <c r="D16" s="1"/>
      <c r="E16" s="79"/>
      <c r="F16" s="79"/>
      <c r="G16" s="79"/>
    </row>
    <row r="17" spans="1:7" ht="15.75" thickBot="1" x14ac:dyDescent="0.3">
      <c r="A17" s="1"/>
      <c r="B17" s="1"/>
      <c r="C17" s="1"/>
      <c r="D17" s="1"/>
      <c r="E17" s="79"/>
      <c r="F17" s="79"/>
      <c r="G17" s="79"/>
    </row>
    <row r="18" spans="1:7" ht="30.75" thickBot="1" x14ac:dyDescent="0.3">
      <c r="A18" s="85" t="s">
        <v>80</v>
      </c>
      <c r="B18" s="86" t="s">
        <v>134</v>
      </c>
      <c r="C18" s="87" t="s">
        <v>111</v>
      </c>
      <c r="D18" s="87" t="s">
        <v>112</v>
      </c>
      <c r="E18" s="79"/>
      <c r="F18" s="79"/>
      <c r="G18" s="79"/>
    </row>
    <row r="19" spans="1:7" ht="15.75" thickBot="1" x14ac:dyDescent="0.25">
      <c r="A19" s="320">
        <v>9</v>
      </c>
      <c r="B19" s="88"/>
      <c r="C19" s="89"/>
      <c r="D19" s="90"/>
      <c r="E19" s="79"/>
      <c r="F19" s="79"/>
      <c r="G19" s="79"/>
    </row>
    <row r="20" spans="1:7" ht="15.75" thickBot="1" x14ac:dyDescent="0.25">
      <c r="A20" s="320"/>
      <c r="B20" s="91" t="s">
        <v>61</v>
      </c>
      <c r="C20" s="92">
        <f>SUM(C19:C19)</f>
        <v>0</v>
      </c>
      <c r="D20" s="90"/>
      <c r="E20" s="79"/>
      <c r="F20" s="79"/>
      <c r="G20" s="79"/>
    </row>
    <row r="21" spans="1:7" x14ac:dyDescent="0.2">
      <c r="A21" s="71"/>
      <c r="B21" s="71"/>
      <c r="C21" s="71"/>
      <c r="D21" s="71"/>
      <c r="E21" s="79"/>
      <c r="F21" s="79"/>
      <c r="G21" s="79"/>
    </row>
    <row r="22" spans="1:7" x14ac:dyDescent="0.2">
      <c r="A22" s="71"/>
      <c r="B22" s="71"/>
      <c r="C22" s="71"/>
      <c r="D22" s="71"/>
      <c r="E22" s="79"/>
      <c r="F22" s="79"/>
      <c r="G22" s="79"/>
    </row>
    <row r="23" spans="1:7" x14ac:dyDescent="0.2">
      <c r="A23" s="79"/>
      <c r="B23" s="79"/>
      <c r="C23" s="79"/>
      <c r="D23" s="79"/>
      <c r="E23" s="79"/>
      <c r="F23" s="79"/>
      <c r="G23" s="79"/>
    </row>
  </sheetData>
  <mergeCells count="2">
    <mergeCell ref="A7:A12"/>
    <mergeCell ref="A19:A20"/>
  </mergeCells>
  <phoneticPr fontId="1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0BFDAA-B011-49BA-830A-908009C0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E1C511-F9D0-4209-ADE3-C68140A27A77}">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1f515989-4afe-4bfb-8869-4f44a11afb39"/>
    <ds:schemaRef ds:uri="http://schemas.microsoft.com/office/2006/metadata/properties"/>
  </ds:schemaRefs>
</ds:datastoreItem>
</file>

<file path=customXml/itemProps3.xml><?xml version="1.0" encoding="utf-8"?>
<ds:datastoreItem xmlns:ds="http://schemas.openxmlformats.org/officeDocument/2006/customXml" ds:itemID="{CF26266D-E80C-4163-B8A8-DC79C8168A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 &amp; 2 </vt:lpstr>
      <vt:lpstr>Lines 3 &amp; 4</vt:lpstr>
      <vt:lpstr>Lines 6 or 7</vt:lpstr>
      <vt:lpstr>Line 5</vt:lpstr>
      <vt:lpstr>Lines 8 &amp; 9</vt:lpstr>
      <vt:lpstr>'Claim Form Summary'!Print_Area</vt:lpstr>
    </vt:vector>
  </TitlesOfParts>
  <Manager/>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subject/>
  <dc:creator/>
  <cp:keywords/>
  <dc:description/>
  <cp:lastModifiedBy/>
  <cp:revision/>
  <dcterms:created xsi:type="dcterms:W3CDTF">2011-11-29T07:41:33Z</dcterms:created>
  <dcterms:modified xsi:type="dcterms:W3CDTF">2026-05-15T13:56:45Z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0x0101006EDAF9F80FDE0E459E1A4ABBAD4741F7</vt:lpwstr>
  </property>
</Properties>
</file>