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u17\Desktop\Wireline Claim Form Effective January 2022\Wireline Claim Form Effective January 2022No ACP\"/>
    </mc:Choice>
  </mc:AlternateContent>
  <xr:revisionPtr revIDLastSave="0" documentId="13_ncr:1_{D862B6D0-2C94-4A4A-A3FB-80FC00ECFF22}" xr6:coauthVersionLast="47" xr6:coauthVersionMax="47" xr10:uidLastSave="{00000000-0000-0000-0000-000000000000}"/>
  <bookViews>
    <workbookView xWindow="28680" yWindow="-120" windowWidth="29040" windowHeight="15840" xr2:uid="{438737C4-7FB7-4F25-A435-89A056ED70EA}"/>
  </bookViews>
  <sheets>
    <sheet name="Claim Form Summary" sheetId="2" r:id="rId1"/>
    <sheet name="Data Fields" sheetId="1" r:id="rId2"/>
    <sheet name="Weighted Avg" sheetId="10" r:id="rId3"/>
    <sheet name="SSA" sheetId="3" r:id="rId4"/>
    <sheet name="EBB and SSA" sheetId="11" r:id="rId5"/>
    <sheet name="Lines 1,2,3,4 " sheetId="5" r:id="rId6"/>
    <sheet name="Lines 5,6,7,8,9" sheetId="6" r:id="rId7"/>
    <sheet name="Line 10" sheetId="8" r:id="rId8"/>
    <sheet name="Lines 11 or 12" sheetId="9" r:id="rId9"/>
    <sheet name="Lines 13 &amp; 14" sheetId="4" r:id="rId10"/>
  </sheets>
  <definedNames>
    <definedName name="_ftn1" localSheetId="1">'Data Fields'!#REF!</definedName>
    <definedName name="_ftnref1" localSheetId="1">'Lines 11 or 12'!#REF!</definedName>
    <definedName name="_xlnm.Print_Area" localSheetId="0">'Claim Form Summary'!$A$1:$B$65,'Claim Form Summary'!$A$68:$B$92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2" l="1"/>
  <c r="B16" i="9"/>
  <c r="B76" i="2"/>
  <c r="B88" i="2"/>
  <c r="AY3" i="1" l="1"/>
  <c r="AW3" i="1"/>
  <c r="D1" i="4"/>
  <c r="A1" i="4"/>
  <c r="D1" i="9"/>
  <c r="A1" i="9"/>
  <c r="D1" i="8"/>
  <c r="A1" i="8"/>
  <c r="D1" i="6"/>
  <c r="A1" i="6"/>
  <c r="D1" i="5"/>
  <c r="A1" i="5"/>
  <c r="D1" i="11"/>
  <c r="A1" i="11"/>
  <c r="D1" i="3"/>
  <c r="A1" i="3"/>
  <c r="D1" i="10"/>
  <c r="A1" i="10"/>
  <c r="H12" i="6"/>
  <c r="J12" i="6" s="1"/>
  <c r="L12" i="6" s="1"/>
  <c r="I18" i="10"/>
  <c r="J18" i="10"/>
  <c r="D1" i="1"/>
  <c r="A1" i="1"/>
  <c r="K7" i="3" l="1"/>
  <c r="M7" i="3" s="1"/>
  <c r="O7" i="3" s="1"/>
  <c r="L7" i="11"/>
  <c r="N7" i="11" l="1"/>
  <c r="P7" i="11" s="1"/>
  <c r="L61" i="11"/>
  <c r="N61" i="11" s="1"/>
  <c r="P61" i="11" s="1"/>
  <c r="H7" i="6"/>
  <c r="J7" i="6" s="1"/>
  <c r="L7" i="6" s="1"/>
  <c r="K82" i="3"/>
  <c r="BC3" i="1" l="1"/>
  <c r="BA3" i="1"/>
  <c r="AX3" i="1"/>
  <c r="H43" i="5"/>
  <c r="H31" i="5"/>
  <c r="H143" i="5"/>
  <c r="H142" i="5"/>
  <c r="H131" i="5"/>
  <c r="H130" i="5"/>
  <c r="H119" i="5"/>
  <c r="H118" i="5"/>
  <c r="H107" i="5"/>
  <c r="H106" i="5"/>
  <c r="H95" i="5"/>
  <c r="H94" i="5"/>
  <c r="H83" i="5"/>
  <c r="H82" i="5"/>
  <c r="H71" i="5"/>
  <c r="H70" i="5"/>
  <c r="H59" i="5"/>
  <c r="H58" i="5"/>
  <c r="H47" i="5"/>
  <c r="H46" i="5"/>
  <c r="H35" i="5"/>
  <c r="H34" i="5"/>
  <c r="H23" i="5"/>
  <c r="H22" i="5"/>
  <c r="L69" i="11"/>
  <c r="N69" i="11" s="1"/>
  <c r="P69" i="11" s="1"/>
  <c r="L68" i="11"/>
  <c r="N68" i="11" s="1"/>
  <c r="P68" i="11" s="1"/>
  <c r="L62" i="11"/>
  <c r="N62" i="11" s="1"/>
  <c r="P62" i="11" s="1"/>
  <c r="L55" i="11"/>
  <c r="N55" i="11" s="1"/>
  <c r="P55" i="11" s="1"/>
  <c r="L54" i="11"/>
  <c r="L52" i="11"/>
  <c r="N52" i="11" s="1"/>
  <c r="P52" i="11" s="1"/>
  <c r="L51" i="11"/>
  <c r="L45" i="11"/>
  <c r="N45" i="11" s="1"/>
  <c r="P45" i="11" s="1"/>
  <c r="L44" i="11"/>
  <c r="L42" i="11"/>
  <c r="N42" i="11" s="1"/>
  <c r="P42" i="11" s="1"/>
  <c r="L41" i="11"/>
  <c r="L34" i="11"/>
  <c r="N34" i="11" s="1"/>
  <c r="P34" i="11" s="1"/>
  <c r="L35" i="11"/>
  <c r="L28" i="11"/>
  <c r="L27" i="11"/>
  <c r="N27" i="11" s="1"/>
  <c r="P27" i="11" s="1"/>
  <c r="L20" i="11"/>
  <c r="L21" i="11"/>
  <c r="L18" i="11"/>
  <c r="L17" i="11"/>
  <c r="N17" i="11" s="1"/>
  <c r="P17" i="11" s="1"/>
  <c r="L11" i="11"/>
  <c r="L10" i="11"/>
  <c r="L8" i="11"/>
  <c r="K83" i="3"/>
  <c r="M83" i="3" s="1"/>
  <c r="O83" i="3" s="1"/>
  <c r="K74" i="3"/>
  <c r="M74" i="3" s="1"/>
  <c r="O74" i="3" s="1"/>
  <c r="K65" i="3"/>
  <c r="M65" i="3" s="1"/>
  <c r="O65" i="3" s="1"/>
  <c r="K62" i="3"/>
  <c r="M62" i="3" s="1"/>
  <c r="O62" i="3" s="1"/>
  <c r="K53" i="3"/>
  <c r="M53" i="3" s="1"/>
  <c r="O53" i="3" s="1"/>
  <c r="K50" i="3"/>
  <c r="M50" i="3" s="1"/>
  <c r="O50" i="3" s="1"/>
  <c r="H30" i="5"/>
  <c r="H42" i="5"/>
  <c r="H24" i="5" l="1"/>
  <c r="D3" i="1" s="1"/>
  <c r="H120" i="5"/>
  <c r="T3" i="1" s="1"/>
  <c r="H96" i="5"/>
  <c r="P3" i="1" s="1"/>
  <c r="H60" i="5"/>
  <c r="J3" i="1" s="1"/>
  <c r="H108" i="5"/>
  <c r="R3" i="1" s="1"/>
  <c r="H36" i="5"/>
  <c r="F3" i="1" s="1"/>
  <c r="H84" i="5"/>
  <c r="N3" i="1" s="1"/>
  <c r="H132" i="5"/>
  <c r="V3" i="1" s="1"/>
  <c r="H44" i="5"/>
  <c r="H32" i="5"/>
  <c r="H48" i="5"/>
  <c r="H3" i="1" s="1"/>
  <c r="H144" i="5"/>
  <c r="X3" i="1" s="1"/>
  <c r="H72" i="5"/>
  <c r="L3" i="1" s="1"/>
  <c r="H11" i="5"/>
  <c r="H10" i="5"/>
  <c r="H12" i="5" s="1"/>
  <c r="H50" i="5" l="1"/>
  <c r="H38" i="5"/>
  <c r="B10" i="2" s="1"/>
  <c r="E3" i="1"/>
  <c r="B9" i="1" s="1"/>
  <c r="G3" i="1"/>
  <c r="B10" i="1" s="1"/>
  <c r="B3" i="1"/>
  <c r="N54" i="11"/>
  <c r="P54" i="11" s="1"/>
  <c r="N51" i="11"/>
  <c r="P51" i="11" s="1"/>
  <c r="N44" i="11"/>
  <c r="P44" i="11" s="1"/>
  <c r="N41" i="11"/>
  <c r="P41" i="11" s="1"/>
  <c r="N35" i="11"/>
  <c r="P35" i="11" s="1"/>
  <c r="N28" i="11"/>
  <c r="P28" i="11" s="1"/>
  <c r="N21" i="11"/>
  <c r="P21" i="11" s="1"/>
  <c r="N20" i="11"/>
  <c r="P20" i="11" s="1"/>
  <c r="N18" i="11"/>
  <c r="P18" i="11" s="1"/>
  <c r="N11" i="11"/>
  <c r="P11" i="11" s="1"/>
  <c r="N10" i="11"/>
  <c r="P10" i="11" s="1"/>
  <c r="N8" i="11"/>
  <c r="P8" i="11" s="1"/>
  <c r="BB3" i="1" l="1"/>
  <c r="AZ3" i="1"/>
  <c r="B11" i="2" l="1"/>
  <c r="H79" i="5" l="1"/>
  <c r="H7" i="5"/>
  <c r="H19" i="5"/>
  <c r="H139" i="5"/>
  <c r="H138" i="5"/>
  <c r="H127" i="5"/>
  <c r="H126" i="5"/>
  <c r="H115" i="5"/>
  <c r="H114" i="5"/>
  <c r="H128" i="5" l="1"/>
  <c r="H134" i="5" s="1"/>
  <c r="H116" i="5"/>
  <c r="H122" i="5" s="1"/>
  <c r="H140" i="5"/>
  <c r="H146" i="5" s="1"/>
  <c r="M82" i="3"/>
  <c r="O82" i="3" s="1"/>
  <c r="K73" i="3"/>
  <c r="M73" i="3" s="1"/>
  <c r="O73" i="3" s="1"/>
  <c r="H103" i="5"/>
  <c r="H102" i="5"/>
  <c r="K64" i="3"/>
  <c r="M64" i="3" s="1"/>
  <c r="O64" i="3" s="1"/>
  <c r="K52" i="3"/>
  <c r="M52" i="3" s="1"/>
  <c r="O52" i="3" s="1"/>
  <c r="U3" i="1" l="1"/>
  <c r="B17" i="1" s="1"/>
  <c r="B19" i="2"/>
  <c r="H104" i="5"/>
  <c r="H110" i="5" s="1"/>
  <c r="B20" i="2"/>
  <c r="W3" i="1"/>
  <c r="B18" i="1" s="1"/>
  <c r="B18" i="2"/>
  <c r="S3" i="1"/>
  <c r="B16" i="1" s="1"/>
  <c r="K61" i="3"/>
  <c r="M61" i="3" s="1"/>
  <c r="O61" i="3" s="1"/>
  <c r="K49" i="3"/>
  <c r="M49" i="3" s="1"/>
  <c r="O49" i="3" s="1"/>
  <c r="Q3" i="1" l="1"/>
  <c r="B15" i="1" s="1"/>
  <c r="B17" i="2"/>
  <c r="K8" i="3"/>
  <c r="M8" i="3" s="1"/>
  <c r="O8" i="3" s="1"/>
  <c r="K20" i="3"/>
  <c r="M20" i="3" s="1"/>
  <c r="O20" i="3" s="1"/>
  <c r="C21" i="4" l="1"/>
  <c r="C12" i="4"/>
  <c r="B72" i="2" l="1"/>
  <c r="B71" i="2"/>
  <c r="BV3" i="1" l="1"/>
  <c r="BU3" i="1"/>
  <c r="BT3" i="1"/>
  <c r="BS3" i="1"/>
  <c r="BR3" i="1"/>
  <c r="BQ3" i="1"/>
  <c r="BP3" i="1"/>
  <c r="BM3" i="1"/>
  <c r="BL3" i="1"/>
  <c r="BK3" i="1"/>
  <c r="BJ3" i="1"/>
  <c r="BI3" i="1"/>
  <c r="BH3" i="1"/>
  <c r="BG3" i="1"/>
  <c r="BF3" i="1"/>
  <c r="BE3" i="1"/>
  <c r="AV3" i="1"/>
  <c r="AT3" i="1"/>
  <c r="AS3" i="1"/>
  <c r="AR3" i="1"/>
  <c r="AQ3" i="1"/>
  <c r="H54" i="6" l="1"/>
  <c r="J54" i="6" s="1"/>
  <c r="L54" i="6" s="1"/>
  <c r="H50" i="6"/>
  <c r="J50" i="6" s="1"/>
  <c r="L50" i="6" s="1"/>
  <c r="H46" i="6"/>
  <c r="J46" i="6" s="1"/>
  <c r="L46" i="6" s="1"/>
  <c r="H42" i="6"/>
  <c r="J42" i="6" s="1"/>
  <c r="L42" i="6" s="1"/>
  <c r="H38" i="6"/>
  <c r="J38" i="6" s="1"/>
  <c r="L38" i="6" s="1"/>
  <c r="H34" i="6"/>
  <c r="J34" i="6" s="1"/>
  <c r="L34" i="6" s="1"/>
  <c r="H30" i="6"/>
  <c r="J30" i="6" s="1"/>
  <c r="L30" i="6" s="1"/>
  <c r="H26" i="6"/>
  <c r="J26" i="6" s="1"/>
  <c r="L26" i="6" s="1"/>
  <c r="H22" i="6"/>
  <c r="J22" i="6" s="1"/>
  <c r="L22" i="6" s="1"/>
  <c r="H18" i="6"/>
  <c r="J18" i="6" s="1"/>
  <c r="L18" i="6" s="1"/>
  <c r="H14" i="6"/>
  <c r="J14" i="6" s="1"/>
  <c r="L14" i="6" s="1"/>
  <c r="H11" i="6"/>
  <c r="J11" i="6" s="1"/>
  <c r="L11" i="6" s="1"/>
  <c r="H17" i="6"/>
  <c r="J17" i="6" s="1"/>
  <c r="L17" i="6" s="1"/>
  <c r="H21" i="6"/>
  <c r="J21" i="6" s="1"/>
  <c r="L21" i="6" s="1"/>
  <c r="H25" i="6"/>
  <c r="J25" i="6" s="1"/>
  <c r="L25" i="6" s="1"/>
  <c r="H29" i="6"/>
  <c r="J29" i="6" s="1"/>
  <c r="L29" i="6" s="1"/>
  <c r="H33" i="6"/>
  <c r="J33" i="6" s="1"/>
  <c r="L33" i="6" s="1"/>
  <c r="H37" i="6"/>
  <c r="J37" i="6" s="1"/>
  <c r="L37" i="6" s="1"/>
  <c r="H41" i="6"/>
  <c r="J41" i="6" s="1"/>
  <c r="L41" i="6" s="1"/>
  <c r="H45" i="6"/>
  <c r="J45" i="6" s="1"/>
  <c r="L45" i="6" s="1"/>
  <c r="H49" i="6"/>
  <c r="J49" i="6" s="1"/>
  <c r="L49" i="6" s="1"/>
  <c r="H53" i="6"/>
  <c r="J53" i="6" s="1"/>
  <c r="L53" i="6" s="1"/>
  <c r="H8" i="6"/>
  <c r="J8" i="6" s="1"/>
  <c r="L8" i="6" s="1"/>
  <c r="L9" i="6" s="1"/>
  <c r="L51" i="6" l="1"/>
  <c r="B39" i="2" s="1"/>
  <c r="AI3" i="1" s="1"/>
  <c r="L55" i="6"/>
  <c r="B40" i="2" s="1"/>
  <c r="AJ3" i="1" s="1"/>
  <c r="L27" i="6"/>
  <c r="B31" i="2" s="1"/>
  <c r="AC3" i="1" s="1"/>
  <c r="L47" i="6"/>
  <c r="B38" i="2" s="1"/>
  <c r="AH3" i="1" s="1"/>
  <c r="L43" i="6"/>
  <c r="B37" i="2" s="1"/>
  <c r="AG3" i="1" s="1"/>
  <c r="L35" i="6"/>
  <c r="B34" i="2" s="1"/>
  <c r="AE3" i="1" s="1"/>
  <c r="L39" i="6"/>
  <c r="B35" i="2" s="1"/>
  <c r="AF3" i="1" s="1"/>
  <c r="L31" i="6"/>
  <c r="B32" i="2" s="1"/>
  <c r="AD3" i="1" s="1"/>
  <c r="L23" i="6"/>
  <c r="B30" i="2" s="1"/>
  <c r="AB3" i="1" s="1"/>
  <c r="L15" i="6"/>
  <c r="B27" i="2" s="1"/>
  <c r="Z3" i="1" s="1"/>
  <c r="L19" i="6"/>
  <c r="B29" i="2" s="1"/>
  <c r="AA3" i="1" s="1"/>
  <c r="B26" i="2" l="1"/>
  <c r="Y3" i="1" s="1"/>
  <c r="AO3" i="1" l="1"/>
  <c r="B50" i="2"/>
  <c r="AN3" i="1" s="1"/>
  <c r="B49" i="2"/>
  <c r="AM3" i="1" s="1"/>
  <c r="B48" i="2"/>
  <c r="AL3" i="1" s="1"/>
  <c r="H6" i="5"/>
  <c r="H8" i="5" s="1"/>
  <c r="H14" i="5" s="1"/>
  <c r="H18" i="5"/>
  <c r="H20" i="5" s="1"/>
  <c r="H26" i="5" s="1"/>
  <c r="K41" i="3"/>
  <c r="K40" i="3"/>
  <c r="K32" i="3"/>
  <c r="K31" i="3"/>
  <c r="K23" i="3"/>
  <c r="K22" i="3"/>
  <c r="K19" i="3"/>
  <c r="K11" i="3"/>
  <c r="K10" i="3"/>
  <c r="B9" i="2" l="1"/>
  <c r="C3" i="1"/>
  <c r="B8" i="1" s="1"/>
  <c r="B8" i="2"/>
  <c r="A3" i="1"/>
  <c r="B7" i="1" s="1"/>
  <c r="C23" i="9"/>
  <c r="BD3" i="1" l="1"/>
  <c r="AU3" i="1"/>
  <c r="B33" i="9"/>
  <c r="C8" i="8"/>
  <c r="B44" i="2" s="1"/>
  <c r="AK3" i="1" s="1"/>
  <c r="M41" i="3"/>
  <c r="O41" i="3" s="1"/>
  <c r="M40" i="3"/>
  <c r="O40" i="3" s="1"/>
  <c r="M32" i="3"/>
  <c r="O32" i="3" s="1"/>
  <c r="M31" i="3"/>
  <c r="O31" i="3" s="1"/>
  <c r="M23" i="3"/>
  <c r="O23" i="3" s="1"/>
  <c r="M22" i="3"/>
  <c r="O22" i="3" s="1"/>
  <c r="M19" i="3"/>
  <c r="O19" i="3" s="1"/>
  <c r="M11" i="3"/>
  <c r="O11" i="3" s="1"/>
  <c r="M10" i="3"/>
  <c r="O10" i="3" s="1"/>
  <c r="B23" i="9" l="1"/>
  <c r="D23" i="9" s="1"/>
  <c r="F23" i="9" s="1"/>
  <c r="H91" i="5"/>
  <c r="H90" i="5"/>
  <c r="H67" i="5"/>
  <c r="H66" i="5"/>
  <c r="H78" i="5"/>
  <c r="H80" i="5" s="1"/>
  <c r="H86" i="5" s="1"/>
  <c r="H55" i="5"/>
  <c r="H54" i="5"/>
  <c r="H56" i="5" l="1"/>
  <c r="H62" i="5" s="1"/>
  <c r="H92" i="5"/>
  <c r="H98" i="5" s="1"/>
  <c r="B15" i="2"/>
  <c r="M3" i="1"/>
  <c r="B13" i="1" s="1"/>
  <c r="H68" i="5"/>
  <c r="H74" i="5" s="1"/>
  <c r="BN3" i="1"/>
  <c r="B13" i="2" l="1"/>
  <c r="I3" i="1"/>
  <c r="B11" i="1" s="1"/>
  <c r="B14" i="2"/>
  <c r="K3" i="1"/>
  <c r="B12" i="1" s="1"/>
  <c r="B16" i="2"/>
  <c r="O3" i="1"/>
  <c r="B14" i="1" s="1"/>
  <c r="BO3" i="1"/>
  <c r="B53" i="2" l="1"/>
  <c r="AP3" i="1" s="1"/>
</calcChain>
</file>

<file path=xl/sharedStrings.xml><?xml version="1.0" encoding="utf-8"?>
<sst xmlns="http://schemas.openxmlformats.org/spreadsheetml/2006/main" count="1102" uniqueCount="379">
  <si>
    <t>California LifeLine Report and Claim Form</t>
  </si>
  <si>
    <t>For Period of ______________</t>
  </si>
  <si>
    <t>California LifeLine Service Provider _______________</t>
  </si>
  <si>
    <t>CPCN _________</t>
  </si>
  <si>
    <t>BASIC SERVICE RECOVERY</t>
  </si>
  <si>
    <t>1.  Allowable SSA for Flat Rate Service, F</t>
  </si>
  <si>
    <t>1.1  Allowable SSA for Flat Rate Service, F (Tribal)</t>
  </si>
  <si>
    <t>1.5 Allowable SSA for Flat Rate Service, F (Tribal) - Do Not Meet Federal Broadband Standards</t>
  </si>
  <si>
    <t>2.  Allowable SSA for Flat Rate Service, CA-only eligibility</t>
  </si>
  <si>
    <t>2.1  Allowable SSA for Flat Rate Service, C (Tribal)</t>
  </si>
  <si>
    <t>2.2  Allowable SSA for Flat Rate Service, C (TTY)</t>
  </si>
  <si>
    <t>2.3  Allowable SSA for Flat Rate Service, C (TTY and Tribal)</t>
  </si>
  <si>
    <t>5.  Connection Charges, F</t>
  </si>
  <si>
    <t>5.1  Connection Charges, F (Tribal)</t>
  </si>
  <si>
    <t>6.  Connection Charges, CA-only eligibility</t>
  </si>
  <si>
    <t>6.1  Connection Charges, C (Tribal)</t>
  </si>
  <si>
    <t>6.2  Connection Charges, C (TTY)</t>
  </si>
  <si>
    <t>6.3  Connection Charge, C (TTY and Tribal)</t>
  </si>
  <si>
    <t>7.  Conversion Charges, F</t>
  </si>
  <si>
    <t>7.1  Conversion Charges, F (Tribal)</t>
  </si>
  <si>
    <t>8.  Conversion Charges, CA-only eligibility</t>
  </si>
  <si>
    <t>8.1  Conversion Charges, C (Tribal)</t>
  </si>
  <si>
    <t>8.2  Conversion Charges, C (TTY)</t>
  </si>
  <si>
    <t>8.3  Conversion Charge, C (TTY and Tribal)</t>
  </si>
  <si>
    <t xml:space="preserve">10.  Surcharges and Taxes </t>
  </si>
  <si>
    <t>ADMINISTRATIVE EXPENSE RECOVERY</t>
  </si>
  <si>
    <t xml:space="preserve"> (Choose either Line 11 or Line 12 Methodology)</t>
  </si>
  <si>
    <t>11.  Incremental Administrative Expenses</t>
  </si>
  <si>
    <t xml:space="preserve">12.  Administrative Expense Cost Factor  </t>
  </si>
  <si>
    <t>13.  Implementation Costs -New Reporting Requirements (Non-Recurring):</t>
  </si>
  <si>
    <t xml:space="preserve">       By Commission Order: ____________________________   </t>
  </si>
  <si>
    <t>14.  Other expenses, true-ups and credits</t>
  </si>
  <si>
    <t xml:space="preserve">15.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</si>
  <si>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</si>
  <si>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*Claimed amounts should be net of the support, if any, which the California LifeLine Service Provider expects to receive from the federal Lifeline Universal Service Fund (USF).</t>
  </si>
  <si>
    <t>Email completed California LifeLine Claim Form and all supporting workpapers to lifelineclaim@cpuc.ca.gov</t>
  </si>
  <si>
    <t>Subscriber Statistics</t>
  </si>
  <si>
    <t>Type of Subscriber Data</t>
  </si>
  <si>
    <t>Count</t>
  </si>
  <si>
    <t>New Connections</t>
  </si>
  <si>
    <t>New Conversion</t>
  </si>
  <si>
    <t>End-of-month Flat Rate subscribers, F</t>
  </si>
  <si>
    <t>End-of-month Flat Rate subscribers, C</t>
  </si>
  <si>
    <t>End-of-month Total Subscribers</t>
  </si>
  <si>
    <t>Weighted Average Subscribers, F - Do Not Meet Federal Broadband Standards</t>
  </si>
  <si>
    <t>Weighted Average Subscribers, C - Do Not Meet Federal Broadband Standards</t>
  </si>
  <si>
    <t>Total Weighted Average Subscribers</t>
  </si>
  <si>
    <t>C=California Only, F=Federal and California</t>
  </si>
  <si>
    <t>Claim Form Line 1, SSA FR, F</t>
  </si>
  <si>
    <t>Claim Form Line 1.1, SSA FR, F, Tribal</t>
  </si>
  <si>
    <t>Claim Form Line 1.5, SSA FR, F, Tribal - Do Not Meet Broadband Standards</t>
  </si>
  <si>
    <t>Claim Form Line 2, SSA FR, C</t>
  </si>
  <si>
    <t>Claim Form Line 2.1, SSA FR, C, Tribal</t>
  </si>
  <si>
    <t>Claim Form Line 2.3, SSA FR, C, TTY and Tribal</t>
  </si>
  <si>
    <t>Claim Form Line 2.5, SSA FR, C, Tribal - Do Not Meet Broadband Standards</t>
  </si>
  <si>
    <t>Claim Form Line 2.6, SSA FR, C, TTY - Do Not Meet Broadband Standards</t>
  </si>
  <si>
    <t>Claim Form Line 2.7, SSA FR, C, TTY and Tribal - Do Not Meet Broadband Standards</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</si>
  <si>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</si>
  <si>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</si>
  <si>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</si>
  <si>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</si>
  <si>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</si>
  <si>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</si>
  <si>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</si>
  <si>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</si>
  <si>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</si>
  <si>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</si>
  <si>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</si>
  <si>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</si>
  <si>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10, Surcharges/ Taxes</t>
  </si>
  <si>
    <t>Claim Form Line 11, Incremental Admin Expenses</t>
  </si>
  <si>
    <t>Claim Form Line 12, Admin Expense Cost Factor</t>
  </si>
  <si>
    <t>Claim Form Line 13, Implementation</t>
  </si>
  <si>
    <t>Claim Form Line 14, Other charges, true-ups, credits</t>
  </si>
  <si>
    <t>Claim Form Line 15, Total Claims</t>
  </si>
  <si>
    <t>New Connection</t>
  </si>
  <si>
    <t>EOM FR subscribers, F</t>
  </si>
  <si>
    <t>EOM FR subscribers, C</t>
  </si>
  <si>
    <t>EOM Total subscribers</t>
  </si>
  <si>
    <t>Weighted Average subscribers, F - Do Not Meet Federal Broadband Standards</t>
  </si>
  <si>
    <t>Weighted Average subscribers, C - Do Not Meet Federal Broadband Standards</t>
  </si>
  <si>
    <t>Total Weighted Average</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</si>
  <si>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</si>
  <si>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</si>
  <si>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</si>
  <si>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</si>
  <si>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</si>
  <si>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</si>
  <si>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</si>
  <si>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</si>
  <si>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</si>
  <si>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</si>
  <si>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</si>
  <si>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</si>
  <si>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14 - Other Expenses - true-ups and credits</t>
  </si>
  <si>
    <t>California LifeLine Administrator Weighted Average Report</t>
  </si>
  <si>
    <t>Service Type</t>
  </si>
  <si>
    <t>Rate Group</t>
  </si>
  <si>
    <t>LifeLine Funding Type*</t>
  </si>
  <si>
    <t>Tribal Lands</t>
  </si>
  <si>
    <t>TTY Indicator</t>
  </si>
  <si>
    <t>Weighted Average</t>
  </si>
  <si>
    <t>EOM Status Count</t>
  </si>
  <si>
    <t>Total</t>
  </si>
  <si>
    <t>Rate Group with Corresponding Tariffed Rate and Broadband Rates</t>
  </si>
  <si>
    <t>Regular Rate</t>
  </si>
  <si>
    <t>LifeLine Rate</t>
  </si>
  <si>
    <t>* C=California Only, F=Federal and California</t>
  </si>
  <si>
    <t>1.  SSA Calculation</t>
  </si>
  <si>
    <t>Reimbursement for 1st LifeLine line</t>
  </si>
  <si>
    <t>(Col A)</t>
  </si>
  <si>
    <t>(Col B)</t>
  </si>
  <si>
    <t>(Col C)</t>
  </si>
  <si>
    <t>(Col D)</t>
  </si>
  <si>
    <t>(Col E)</t>
  </si>
  <si>
    <t>(Col F)</t>
  </si>
  <si>
    <t>(Col G)</t>
  </si>
  <si>
    <t>(Col H)</t>
  </si>
  <si>
    <t>(Col I)</t>
  </si>
  <si>
    <t>(Col J)</t>
  </si>
  <si>
    <t>(Col K)</t>
  </si>
  <si>
    <t>(Col L)</t>
  </si>
  <si>
    <t>(Col M)</t>
  </si>
  <si>
    <t>(Col N)</t>
  </si>
  <si>
    <t>Claim Form Line #</t>
  </si>
  <si>
    <t>Type of Service</t>
  </si>
  <si>
    <t>Regular Basic Service Rate</t>
  </si>
  <si>
    <t>EUCL Charge</t>
  </si>
  <si>
    <r>
      <t xml:space="preserve">LifeLine Funding Type </t>
    </r>
    <r>
      <rPr>
        <vertAlign val="superscript"/>
        <sz val="10"/>
        <rFont val="Calibri"/>
        <family val="2"/>
        <scheme val="minor"/>
      </rPr>
      <t>1</t>
    </r>
  </si>
  <si>
    <t>State Makeup for Federal Support 
(if Funding Type is C)</t>
  </si>
  <si>
    <t xml:space="preserve">EAS Additional Support </t>
  </si>
  <si>
    <t>Flat</t>
  </si>
  <si>
    <t>F</t>
  </si>
  <si>
    <t>C</t>
  </si>
  <si>
    <t>Reimbursement for Tribal Subscribers</t>
  </si>
  <si>
    <t>Reimbursement for 2nd Lifeline Line for TTY</t>
  </si>
  <si>
    <t>Reimbursement for 2nd LifeLine Line for TTY for Tribal Subscribers</t>
  </si>
  <si>
    <t>Reimbursement for 1st LifeLine line that Do not Meet Federal Broadband Standards</t>
  </si>
  <si>
    <t>State Makeup for Federal Support 
(if Funding Type C or F do not meet federal broadband standards)</t>
  </si>
  <si>
    <t>Flat*</t>
  </si>
  <si>
    <t>Reimbursement for Tribal Subscribers that Do not Meet Federal Broadband Standards</t>
  </si>
  <si>
    <t>State Makeup for Federal Support 
(if Funding Type is F that do not meet federal broadband standards)</t>
  </si>
  <si>
    <t>Reimbursement for 2nd Lifeline Line for TTY that Do not Meet Federal Broadband Standards</t>
  </si>
  <si>
    <t>Reimbursement for 2nd LifeLine Line for TTY for Tribal Subscribers that Do not Meet Federal Broadband Standards</t>
  </si>
  <si>
    <t>* Does not meet Federal Broadband Standards</t>
  </si>
  <si>
    <t>Footnotes</t>
  </si>
  <si>
    <r>
      <rPr>
        <vertAlign val="superscript"/>
        <sz val="10"/>
        <rFont val="Calibri"/>
        <family val="2"/>
        <scheme val="minor"/>
      </rPr>
      <t>1</t>
    </r>
    <r>
      <rPr>
        <sz val="10"/>
        <rFont val="Calibri"/>
        <family val="2"/>
        <scheme val="minor"/>
      </rPr>
      <t xml:space="preserve"> C=California Only, F=Federal and California</t>
    </r>
  </si>
  <si>
    <t>Service Description</t>
  </si>
  <si>
    <t>Reimbursement Amount Per Subscriber</t>
  </si>
  <si>
    <t>Weighted Average Subscriber Count</t>
  </si>
  <si>
    <t>Total  (Reimbursement Amount X Weighted Average)</t>
  </si>
  <si>
    <t xml:space="preserve">Flat Rate </t>
  </si>
  <si>
    <t>Flat Rate (Tribal)</t>
  </si>
  <si>
    <t>Flat Rate**</t>
  </si>
  <si>
    <t>Flat Rate (Tribal)**</t>
  </si>
  <si>
    <t>Flat Rate (TTY)</t>
  </si>
  <si>
    <t>Flat Rate (TTY and Tribal)</t>
  </si>
  <si>
    <t>Flat**</t>
  </si>
  <si>
    <t>Flat Rate (TTY)**</t>
  </si>
  <si>
    <t>Flat Rate (TTY and Tribal)**</t>
  </si>
  <si>
    <t>** Does Not Meet Federal Broadband Standards</t>
  </si>
  <si>
    <t>Col (L)</t>
  </si>
  <si>
    <t>Service Description - Detail</t>
  </si>
  <si>
    <t>Regular Charge</t>
  </si>
  <si>
    <t>LifeLine Charge</t>
  </si>
  <si>
    <t>Federal Support</t>
  </si>
  <si>
    <t>Lost Revenue 
(E-F-G)</t>
  </si>
  <si>
    <t>Maximum State Reimbursement Amount - $39</t>
  </si>
  <si>
    <t>Quantity</t>
  </si>
  <si>
    <t>Total State Reimbursement Amount (J x K)</t>
  </si>
  <si>
    <t>Connection Charges</t>
  </si>
  <si>
    <t>Connection Charges (Tribal)</t>
  </si>
  <si>
    <t>Connection Charge</t>
  </si>
  <si>
    <t>Connection Charges (TTY)</t>
  </si>
  <si>
    <t>Connection Charges (TTY &amp; Tribal)</t>
  </si>
  <si>
    <t>Conversion Charge</t>
  </si>
  <si>
    <t>Conversion Charge (Tribal)</t>
  </si>
  <si>
    <t>Conversion Charges</t>
  </si>
  <si>
    <t>Conversion Charges (Tribal)</t>
  </si>
  <si>
    <t>Conversion Charges (TTY)</t>
  </si>
  <si>
    <t>Conversion Charges (Tribal &amp; TTY)</t>
  </si>
  <si>
    <t>Amount</t>
  </si>
  <si>
    <t>Type of Expense</t>
  </si>
  <si>
    <t>Amount Remitted to Taxing/Surcharge Authority</t>
  </si>
  <si>
    <t>Bill and Keep / Rate Case Surcharge</t>
  </si>
  <si>
    <t>Federal Excise Tax</t>
  </si>
  <si>
    <t>Local Tax</t>
  </si>
  <si>
    <t xml:space="preserve">Total </t>
  </si>
  <si>
    <t>Line 11 - Incremental Administrative Expense</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</si>
  <si>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</si>
  <si>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</si>
  <si>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</si>
  <si>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</si>
  <si>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</si>
  <si>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</si>
  <si>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</si>
  <si>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</si>
  <si>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</si>
  <si>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</si>
  <si>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</si>
  <si>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</si>
  <si>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</si>
  <si>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</si>
  <si>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(Col C x Col F) ($)</t>
  </si>
  <si>
    <t>Line 12 - Administrative Expense Cost Factor</t>
  </si>
  <si>
    <t>Administrative Expense Cost Factor calculation</t>
  </si>
  <si>
    <t xml:space="preserve"> </t>
  </si>
  <si>
    <t>Administrative Expense Cost Factor per subscriber</t>
  </si>
  <si>
    <t>Total Administrative Expense Cost Factor - 
(Col B x Col C)</t>
  </si>
  <si>
    <t>Line 13- Implementation Costs</t>
  </si>
  <si>
    <t>Subscriber Notifications</t>
  </si>
  <si>
    <t>Line 14 - Other Expenses and True-Ups</t>
  </si>
  <si>
    <t>Other expenses, true-ups and credits</t>
  </si>
  <si>
    <t>Tribal Lands (Y/N)</t>
  </si>
  <si>
    <t>TTY Indicator  (Y/N)</t>
  </si>
  <si>
    <t>Federal Broadband Standards</t>
  </si>
  <si>
    <t>USAC Service Type</t>
  </si>
  <si>
    <t>Federal Broadband Standards (Y/N)</t>
  </si>
  <si>
    <t xml:space="preserve">Claim Form Line 1.4, SSA FR, F -Do Not Meet Federal Broadband Standards </t>
  </si>
  <si>
    <t xml:space="preserve">Claim Form Line 2.2, SSA FR, C, TTY </t>
  </si>
  <si>
    <t xml:space="preserve">Claim Form Line 2.4, SSA FR, C  - Do Not Meet Broadband Standards </t>
  </si>
  <si>
    <t>(Col 0)</t>
  </si>
  <si>
    <t>(Col P)</t>
  </si>
  <si>
    <t>Lost Revenue (Col C+D-H-I-J)</t>
  </si>
  <si>
    <t xml:space="preserve">Amount of SSA Eligible for Reimbursement (Lesser of Col L 
or M) </t>
  </si>
  <si>
    <t>Line 13 - Implementation - Data Processing</t>
  </si>
  <si>
    <t>Line 13 - Implementation  - Notification</t>
  </si>
  <si>
    <t>Line 13 - Implementation  - Accounting</t>
  </si>
  <si>
    <t>Line 13 - Implementation  - Service Rep Costs</t>
  </si>
  <si>
    <t>Line 13 - Implementation  - Legal</t>
  </si>
  <si>
    <r>
      <t>Emergency Broadband Benefit (EBB) (Y/N)</t>
    </r>
    <r>
      <rPr>
        <b/>
        <vertAlign val="superscript"/>
        <sz val="11"/>
        <rFont val="Calibri"/>
        <family val="2"/>
        <scheme val="minor"/>
      </rPr>
      <t>1</t>
    </r>
  </si>
  <si>
    <r>
      <rPr>
        <vertAlign val="superscript"/>
        <sz val="10"/>
        <rFont val="Arial"/>
        <family val="2"/>
      </rPr>
      <t>1</t>
    </r>
    <r>
      <rPr>
        <sz val="10"/>
        <rFont val="Arial"/>
        <family val="2"/>
      </rPr>
      <t xml:space="preserve"> 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</si>
  <si>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Weighted Average Count</t>
  </si>
  <si>
    <t>Funding Type F</t>
  </si>
  <si>
    <t xml:space="preserve">Weighted Average Subscribers, F  - Meets Federal Broadband Standards </t>
  </si>
  <si>
    <t xml:space="preserve">Weighted Average Subscribers, C - Meets Federal Broadband Standards </t>
  </si>
  <si>
    <t>Funding Type C</t>
  </si>
  <si>
    <r>
      <t>3</t>
    </r>
    <r>
      <rPr>
        <sz val="10"/>
        <rFont val="Calibri"/>
        <family val="2"/>
        <scheme val="minor"/>
      </rPr>
      <t>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</si>
  <si>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Federal Support
  up to $9.25 + $25</t>
  </si>
  <si>
    <t>Federal Support
  up to $5.25 + $25</t>
  </si>
  <si>
    <t>State Makeup for Federal Support   up to $9.25 + $25
(if Funding Type is C)</t>
  </si>
  <si>
    <t>1 EBB</t>
  </si>
  <si>
    <t>2 EBB</t>
  </si>
  <si>
    <t>Weighted Average Subscribers, F - Meets Federal Broadband Standards - EBB</t>
  </si>
  <si>
    <t>Weighted Average Subscribers, C - Meets Federal Broadband Standards - EBB</t>
  </si>
  <si>
    <t>Reimbursement for 1st LifeLine line - Funding Type F</t>
  </si>
  <si>
    <t>Reimbursement for Tribal Subscribers - Funding Type F</t>
  </si>
  <si>
    <t>Reimbursement for 1st LifeLine line that Do not Meet Federal Broadband Standards - Funding Type F</t>
  </si>
  <si>
    <t>Reimbursement for Tribal Subscribers that Do not Meet Federal Broadband Standards - Funding Type F</t>
  </si>
  <si>
    <t>Reimbursement for 1st LifeLine line - Funding Type C</t>
  </si>
  <si>
    <t>Reimbursement for Tribal Subscribers - Funding Type C</t>
  </si>
  <si>
    <t>Reimbursement for 2nd LifeLine Line for TTY - Funding Type C</t>
  </si>
  <si>
    <t>Reimbursement for 2nd LifeLine Line for TTY for Tribal Subscribers - Funding Type C</t>
  </si>
  <si>
    <t>Reimbursement for 1st LifeLine line that Do not Meet Federal Broadband Standards - Funding Type C</t>
  </si>
  <si>
    <t>Reimbursement for Tribal Subscribers that Do not Meet Federal Broadband Standards - Funding Type C</t>
  </si>
  <si>
    <t>Reimbursement for 2nd LifeLine Line for TTY that Do not Meet Federal Broadband Standards - Funding Type C</t>
  </si>
  <si>
    <t>Reimbursement for 2nd LifeLine Line for TTY for Tribal Subscribers that Do not Meet Federal Broadband Standards -Funding Type C</t>
  </si>
  <si>
    <t>Reimbursement for 1st Measured Rate LifeLine line - Funding Type F</t>
  </si>
  <si>
    <t>Reimbursement for 1st Mesured Rate LifeLine line that Do not Meet Federal Broadband Standards - Funding Type F</t>
  </si>
  <si>
    <t>Reimbursement for 1st Measured Rate LifeLine line - Funding Type C</t>
  </si>
  <si>
    <t>State Makeup for Federal Support 
(if Funding Type is C) up to $9.25 + $25</t>
  </si>
  <si>
    <t>State Makeup for Federal Support 
(If Funding Type is C) up to $9.25 + $25</t>
  </si>
  <si>
    <t>Lost Revenue (Col C+D-H-I-J-K)</t>
  </si>
  <si>
    <t>1.1 EBB</t>
  </si>
  <si>
    <t>2.1 EBB</t>
  </si>
  <si>
    <t>2.2 EBB</t>
  </si>
  <si>
    <t>2.3 EBB</t>
  </si>
  <si>
    <t>1.4 EBB</t>
  </si>
  <si>
    <t>2.4 EBB</t>
  </si>
  <si>
    <t>1.5 EBB</t>
  </si>
  <si>
    <t>2.5 EBB</t>
  </si>
  <si>
    <t>2.6 EBB</t>
  </si>
  <si>
    <t>2.7 EBB</t>
  </si>
  <si>
    <t>Reimbursement for 2nd Measured Rate Lifeline Line for TTY - Funding Type C</t>
  </si>
  <si>
    <t>Reimbursement for Measured Rate Tribal Subscribers  - Funding Type C</t>
  </si>
  <si>
    <t>Reimbursement for Measured Rate Tribal Subscribers that Do not Meet Federal Broadband Standards - Funding Type F</t>
  </si>
  <si>
    <t>Reimbursement for Measured Rate Tribal Subscribers  - Funding Type F</t>
  </si>
  <si>
    <t>Reimbursement for 2nd Measured Rate Lifeline Line for TTY that Do not Meet Federal Broadband Standards - Funding Type C</t>
  </si>
  <si>
    <t>Reimbursement for Measured Rate Tribal Subscribers that Do not Meet Federal Broadband Standards - Funding Type C</t>
  </si>
  <si>
    <t>Reimbursement for 2nd Measured Rate LifeLine Line for TTY for Tribal Subscribers that Do not Meet Federal Broadband Standards - Funding Type C</t>
  </si>
  <si>
    <t>Reimbursement for 1st Measured Rate LifeLine Line that Do not Meet Federal Broadband Standards - Funding Type C</t>
  </si>
  <si>
    <t>Subtotal</t>
  </si>
  <si>
    <t>Reimbursement for 2nd Measured Rate LifeLine Line for TTY for Tribal Subscribers - Funding Type C</t>
  </si>
  <si>
    <t xml:space="preserve">Claim Form Line 1 EBB, SSA FR, F </t>
  </si>
  <si>
    <t xml:space="preserve">Claim Form Line 1.1 EBB, SSA FR, F, Tribal </t>
  </si>
  <si>
    <t xml:space="preserve">Claim Form Line 1.4 EBB, SSA FR, F -Do Not Meet Federal Broadband Standards </t>
  </si>
  <si>
    <t xml:space="preserve">Claim Form Line 1.5 EBB, SSA FR, F, Tribal - Do Not Meet Broadband Standards </t>
  </si>
  <si>
    <t xml:space="preserve">Claim Form Line 2 EBB, SSA FR, C </t>
  </si>
  <si>
    <t xml:space="preserve">Claim Form Line 2.1 EBB, SSA FR, C, Tribal </t>
  </si>
  <si>
    <t xml:space="preserve">Claim Form Line 2.2 EBB, SSA FR, C, TTY </t>
  </si>
  <si>
    <t xml:space="preserve">Claim Form Line 2.3 EBB, SSA FR, C, TTY and Tribal </t>
  </si>
  <si>
    <t xml:space="preserve">Claim Form Line 2.4 EBB, SSA FR, C  - Do Not Meet Broadband Standards </t>
  </si>
  <si>
    <t xml:space="preserve">Claim Form Line 2.5 EBB, SSA FR, C, Tribal - Do Not Meet Broadband Standards </t>
  </si>
  <si>
    <t xml:space="preserve">Claim Form Line 2.6 EBB, SSA FR, C, TTY - Do Not Meet Broadband Standards </t>
  </si>
  <si>
    <t xml:space="preserve">Claim Form Line 2.7 EBB, SSA FR, C, TTY and Tribal - Do Not Meet Broadband Standards </t>
  </si>
  <si>
    <t>End-of-Month Count</t>
  </si>
  <si>
    <t>Lines 1</t>
  </si>
  <si>
    <t>Lines 2</t>
  </si>
  <si>
    <t>Lines 1.1</t>
  </si>
  <si>
    <t>Lines 1.4</t>
  </si>
  <si>
    <t>Lines 1.5</t>
  </si>
  <si>
    <t>Lines 2.1</t>
  </si>
  <si>
    <t>Lines 2.2</t>
  </si>
  <si>
    <t>Lines 2.3</t>
  </si>
  <si>
    <t>Lines 2.4</t>
  </si>
  <si>
    <t>Lines 2.5</t>
  </si>
  <si>
    <t>Lines 2.6</t>
  </si>
  <si>
    <t>Lines 2.7</t>
  </si>
  <si>
    <t>Review with the "Claim Form Summary" Tab</t>
  </si>
  <si>
    <t>Weighted Average subscribers, F Meets Federal Broadband Standards</t>
  </si>
  <si>
    <t>Weighted Average subscribers, F Meets Federal Broadband Standards - EBB</t>
  </si>
  <si>
    <t>Weighted Average subscribers, F - Do Not Meet Federal Broadband Standards -EBB</t>
  </si>
  <si>
    <t>Weighted Average subscribers, C - Meets Broadband Standards</t>
  </si>
  <si>
    <t>Weighted Average subscribers, C - Meets Broadband Standards - EBB</t>
  </si>
  <si>
    <t>Weighted Average subscribers, C - Do Not Meet Federal Broadband Standards - EBB</t>
  </si>
  <si>
    <t>Lines 9 and 9.1 for Untimed Calls (Not Available)</t>
  </si>
  <si>
    <t>D. 20-10-006 – Program eliminated subsidies for measured rate plans, effective December 1, 2020.</t>
  </si>
  <si>
    <t>(Col O)</t>
  </si>
  <si>
    <t>State Reimbursement Amount per Subscriber                   (Col K+N+O)</t>
  </si>
  <si>
    <t>Federal Support up to $5.25</t>
  </si>
  <si>
    <t>Federal Support up to $9.25</t>
  </si>
  <si>
    <r>
      <rPr>
        <vertAlign val="superscript"/>
        <sz val="10"/>
        <rFont val="Calibri"/>
        <family val="2"/>
        <scheme val="minor"/>
      </rPr>
      <t>2</t>
    </r>
    <r>
      <rPr>
        <sz val="10"/>
        <rFont val="Calibri"/>
        <family val="2"/>
        <scheme val="minor"/>
      </rPr>
      <t xml:space="preserve"> Maximum SSA is $16.23 from January 1, 2022 through December 31, 2022. The SSA is updated annually, effective January 1 of each year. After 2021, service providers should update maximum SSA to reflect the amount stated in the most recent SSA Administrative Letter, available at http://cpuc.ca.gov/General.aspx?id=1100</t>
    </r>
  </si>
  <si>
    <t>Decision 20-10-006 - The California Universal Telephone Service Program fund is authorized to reimburse wireline providers for providing a $2.00 transition bill credit per participant that transitions from a measured rate plan to a flat rate plan for the first six months after the participant’s transition. The $2.00 bill credits shall not impact the Specific Support Amounts calculation and shall not be included in the lost revenue calculation. All transitions from Measure to Flat will be categorized as "a". This will be eliminated on November 2021.</t>
  </si>
  <si>
    <r>
      <t xml:space="preserve">Maximum SSA - 
</t>
    </r>
    <r>
      <rPr>
        <b/>
        <sz val="10"/>
        <rFont val="Calibri"/>
        <family val="2"/>
        <scheme val="minor"/>
      </rPr>
      <t xml:space="preserve">$16.23 </t>
    </r>
    <r>
      <rPr>
        <b/>
        <vertAlign val="superscript"/>
        <sz val="10"/>
        <rFont val="Calibri"/>
        <family val="2"/>
        <scheme val="minor"/>
      </rPr>
      <t>2</t>
    </r>
  </si>
  <si>
    <t>State Reimbursement Amount per Subscriber                   (Col J+M+N)</t>
  </si>
  <si>
    <t>3(Not Available)</t>
  </si>
  <si>
    <t>3.1(Not Available)</t>
  </si>
  <si>
    <t>3.4(Not Available)</t>
  </si>
  <si>
    <t>3.5(Not Available)</t>
  </si>
  <si>
    <t>4(Not Available)</t>
  </si>
  <si>
    <t>4.1(Not Available)</t>
  </si>
  <si>
    <t>4.2(Not Available)</t>
  </si>
  <si>
    <t>4.3(Not Available)</t>
  </si>
  <si>
    <t>4.4(Not Available)</t>
  </si>
  <si>
    <t>4.5(Not Available)</t>
  </si>
  <si>
    <t>4.6(Not Available)</t>
  </si>
  <si>
    <t>4.7(Not Available)</t>
  </si>
  <si>
    <t>Lines 1 - 2</t>
  </si>
  <si>
    <t>Claim Form Effective 1.01.2022</t>
  </si>
  <si>
    <r>
      <t>3.  Allowable SSA for Measured Rate Service, F(Not Available)</t>
    </r>
    <r>
      <rPr>
        <vertAlign val="superscript"/>
        <sz val="11"/>
        <color rgb="FFFF0000"/>
        <rFont val="Calibri"/>
        <family val="2"/>
      </rPr>
      <t>1</t>
    </r>
  </si>
  <si>
    <r>
      <t>4.  Allowable SSA for Measured Rate Service, CA-only eligibility(Not Available)</t>
    </r>
    <r>
      <rPr>
        <vertAlign val="superscript"/>
        <sz val="11"/>
        <color rgb="FFFF0000"/>
        <rFont val="Calibri"/>
        <family val="2"/>
      </rPr>
      <t>1</t>
    </r>
  </si>
  <si>
    <r>
      <t>9.  Allowable Recovery – Untimed Calls (Not Available)</t>
    </r>
    <r>
      <rPr>
        <vertAlign val="superscript"/>
        <sz val="11"/>
        <color rgb="FFFF0000"/>
        <rFont val="Calibri"/>
        <family val="2"/>
      </rPr>
      <t>1</t>
    </r>
  </si>
  <si>
    <r>
      <rPr>
        <vertAlign val="superscript"/>
        <sz val="10"/>
        <rFont val="Arial"/>
        <family val="2"/>
      </rPr>
      <t>1</t>
    </r>
    <r>
      <rPr>
        <sz val="10"/>
        <rFont val="Arial"/>
        <family val="2"/>
      </rPr>
      <t xml:space="preserve"> Decision 20-10-006, OP 3 states, “General Order 153 is revised as follows: (a) eliminate subsidies for measured rate plans effective December 1, 2020, including the Specific Support Amounts and associated lost revenues and costs for untimed calls eliminated measured rate service plans effective December 1, 2020.</t>
    </r>
  </si>
  <si>
    <r>
      <rPr>
        <vertAlign val="superscript"/>
        <sz val="10"/>
        <rFont val="Arial"/>
        <family val="2"/>
      </rPr>
      <t xml:space="preserve">3 </t>
    </r>
    <r>
      <rPr>
        <sz val="10"/>
        <rFont val="Arial"/>
        <family val="2"/>
      </rPr>
      <t xml:space="preserve">Measured rate line items were eliminated pursuant Decision 20-10-006 states, "wireline providers may claim the Standard Flat Rate SSA, currently $14.85, for existing measured rate participants for an additional six months starting December 1, 2020 and ending May 31, 2021". </t>
    </r>
  </si>
  <si>
    <r>
      <t>4.7(Not Available)</t>
    </r>
    <r>
      <rPr>
        <b/>
        <vertAlign val="superscript"/>
        <sz val="10"/>
        <rFont val="Calibri"/>
        <family val="2"/>
        <scheme val="minor"/>
      </rPr>
      <t>3</t>
    </r>
  </si>
  <si>
    <r>
      <t>4.6(Not Available)</t>
    </r>
    <r>
      <rPr>
        <b/>
        <vertAlign val="superscript"/>
        <sz val="10"/>
        <rFont val="Calibri"/>
        <family val="2"/>
        <scheme val="minor"/>
      </rPr>
      <t>3</t>
    </r>
  </si>
  <si>
    <r>
      <t>3.5 and 4.5(Not Available)</t>
    </r>
    <r>
      <rPr>
        <b/>
        <vertAlign val="superscript"/>
        <sz val="10"/>
        <rFont val="Calibri"/>
        <family val="2"/>
        <scheme val="minor"/>
      </rPr>
      <t>3</t>
    </r>
  </si>
  <si>
    <r>
      <t>3.4 and 4.4(Not Available)</t>
    </r>
    <r>
      <rPr>
        <b/>
        <vertAlign val="superscript"/>
        <sz val="10"/>
        <rFont val="Calibri"/>
        <family val="2"/>
        <scheme val="minor"/>
      </rPr>
      <t>3</t>
    </r>
  </si>
  <si>
    <r>
      <t>4.3(Not Available)</t>
    </r>
    <r>
      <rPr>
        <b/>
        <vertAlign val="superscript"/>
        <sz val="10"/>
        <rFont val="Calibri"/>
        <family val="2"/>
        <scheme val="minor"/>
      </rPr>
      <t>3</t>
    </r>
  </si>
  <si>
    <r>
      <t>4.2(Not Available)</t>
    </r>
    <r>
      <rPr>
        <b/>
        <vertAlign val="superscript"/>
        <sz val="10"/>
        <rFont val="Calibri"/>
        <family val="2"/>
        <scheme val="minor"/>
      </rPr>
      <t>3</t>
    </r>
  </si>
  <si>
    <r>
      <t>3.1 and 4.1(Not Available)</t>
    </r>
    <r>
      <rPr>
        <b/>
        <vertAlign val="superscript"/>
        <sz val="10"/>
        <rFont val="Calibri"/>
        <family val="2"/>
        <scheme val="minor"/>
      </rPr>
      <t>3</t>
    </r>
  </si>
  <si>
    <r>
      <t>3 and 4(Not Available)</t>
    </r>
    <r>
      <rPr>
        <b/>
        <vertAlign val="superscript"/>
        <sz val="10"/>
        <rFont val="Calibri"/>
        <family val="2"/>
        <scheme val="minor"/>
      </rPr>
      <t>3</t>
    </r>
  </si>
  <si>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</si>
  <si>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</si>
  <si>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</si>
  <si>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</si>
  <si>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</si>
  <si>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</si>
  <si>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Email</t>
    </r>
    <r>
      <rPr>
        <sz val="12"/>
        <rFont val="Calibri"/>
        <family val="2"/>
        <scheme val="minor"/>
      </rPr>
      <t xml:space="preserve">: </t>
    </r>
  </si>
  <si>
    <t>2.4 Allowable SSA for Flat Rate Service, CA-only eligibility -Do Not Meet Federal Broadband Standards</t>
  </si>
  <si>
    <t>2.5 Allowable SSA for Flat Rate Service, C (Tribal) - Do Not Meet Federal Broadband Standards</t>
  </si>
  <si>
    <t>2.6 Allowable SSA for Flat Rate Service, C (TTY) - Do Not Meet Federal Broadband Standards</t>
  </si>
  <si>
    <t>2.7 Allowable SSA for Flat Rate Service, C (TTY and Tribal) - Do Not Meet Federal Broadband Standards</t>
  </si>
  <si>
    <t>Weighted Average Subscribers, F - Do Not Meet Federal Broadband Standards - EBB</t>
  </si>
  <si>
    <t>Weighted Average Subscribers, C - Do Not Meet Federal Broadband Standards - EBB</t>
  </si>
  <si>
    <t>2.  EBB Calculation</t>
  </si>
  <si>
    <t>Type of Service/EBB Tier</t>
  </si>
  <si>
    <r>
      <t>Emergency Broadband Benefit Program (up to $50)</t>
    </r>
    <r>
      <rPr>
        <vertAlign val="superscript"/>
        <sz val="9"/>
        <rFont val="Calibri"/>
        <family val="2"/>
        <scheme val="minor"/>
      </rPr>
      <t>3</t>
    </r>
  </si>
  <si>
    <r>
      <t>Emergency Broadband Benefit Program (up to $75)</t>
    </r>
    <r>
      <rPr>
        <vertAlign val="superscript"/>
        <sz val="9"/>
        <rFont val="Calibri"/>
        <family val="2"/>
        <scheme val="minor"/>
      </rPr>
      <t>3</t>
    </r>
  </si>
  <si>
    <t>State Makeup for Federal Support 
(if Funding Type C does not meet federal broadband standards)</t>
  </si>
  <si>
    <t>State Makeup for Federal Support 
(if Funding Type C or F does not meet federal broadband standards)</t>
  </si>
  <si>
    <t>1.4 Allowable SSA for Flat Rate Service, F -Do Not Meet Federal Broadband Standards</t>
  </si>
  <si>
    <t>Amount of Charge Eligible for Reimbursement (Lesser of Col H or I)</t>
  </si>
  <si>
    <t>Connection Charge (Tribal)</t>
  </si>
  <si>
    <t>3.   Lines 1, 2, 3, 4 for monthly recurring charges</t>
  </si>
  <si>
    <t>4.  Lines 5, 6, 7, and 8 for non-recurring charges.</t>
  </si>
  <si>
    <t>5.  Line 10 for Surcharges and Taxes</t>
  </si>
  <si>
    <t xml:space="preserve">6.  Line 11 or 12 for Administrative Expense Recovery </t>
  </si>
  <si>
    <t>7.  Line 13 for Implementation Costs and 14 for 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</si>
</sst>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7"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10"/>
      <name val="Calibri"/>
      <family val="2"/>
    </font>
    <font>
      <sz val="10"/>
      <name val="Arial"/>
      <family val="2"/>
    </font>
    <font>
      <sz val="8"/>
      <name val="Arial"/>
      <family val="2"/>
    </font>
    <font>
      <b/>
      <sz val="10"/>
      <name val="Calibri"/>
      <family val="2"/>
    </font>
    <font>
      <sz val="10"/>
      <color rgb="FFFF0000"/>
      <name val="Arial"/>
      <family val="2"/>
    </font>
    <font>
      <b/>
      <sz val="10"/>
      <color rgb="FFFF0000"/>
      <name val="Arial"/>
      <family val="2"/>
    </font>
    <font>
      <sz val="11"/>
      <color rgb="FF1F497D"/>
      <name val="Calibri"/>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sz val="12"/>
      <name val="Calibri"/>
      <family val="2"/>
      <scheme val="minor"/>
    </font>
    <font>
      <b/>
      <sz val="10"/>
      <name val="Calibri"/>
      <family val="2"/>
      <scheme val="minor"/>
    </font>
    <font>
      <sz val="10"/>
      <color rgb="FFFF000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sz val="10"/>
      <name val="Arial"/>
      <family val="2"/>
    </font>
    <font>
      <vertAlign val="superscript"/>
      <sz val="10"/>
      <name val="Calibri"/>
      <family val="2"/>
      <scheme val="minor"/>
    </font>
    <font>
      <b/>
      <sz val="10"/>
      <color rgb="FF0070C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b/>
      <vertAlign val="superscript"/>
      <sz val="10"/>
      <name val="Calibri"/>
      <family val="2"/>
      <scheme val="minor"/>
    </font>
    <font>
      <sz val="11"/>
      <name val="Arial"/>
      <family val="2"/>
    </font>
    <font>
      <b/>
      <sz val="11"/>
      <color indexed="8"/>
      <name val="Calibri"/>
      <family val="2"/>
      <scheme val="minor"/>
    </font>
    <font>
      <b/>
      <sz val="9"/>
      <name val="Calibri"/>
      <family val="2"/>
      <scheme val="minor"/>
    </font>
    <font>
      <b/>
      <vertAlign val="superscript"/>
      <sz val="11"/>
      <name val="Calibri"/>
      <family val="2"/>
      <scheme val="minor"/>
    </font>
    <font>
      <vertAlign val="superscript"/>
      <sz val="10"/>
      <name val="Arial"/>
      <family val="2"/>
    </font>
    <font>
      <b/>
      <sz val="16"/>
      <name val="Calibri"/>
      <family val="2"/>
    </font>
    <font>
      <vertAlign val="superscript"/>
      <sz val="9"/>
      <name val="Calibri"/>
      <family val="2"/>
      <scheme val="minor"/>
    </font>
    <font>
      <b/>
      <sz val="14"/>
      <name val="Calibri"/>
      <family val="2"/>
    </font>
    <font>
      <b/>
      <sz val="10"/>
      <name val="Arial"/>
      <family val="2"/>
    </font>
    <font>
      <sz val="11"/>
      <name val="Times New Roman"/>
      <family val="1"/>
    </font>
    <font>
      <b/>
      <u/>
      <sz val="11"/>
      <name val="Calibri"/>
      <family val="2"/>
    </font>
    <font>
      <sz val="11"/>
      <color rgb="FFFF0000"/>
      <name val="Calibri"/>
      <family val="2"/>
    </font>
    <font>
      <vertAlign val="superscript"/>
      <sz val="11"/>
      <color rgb="FFFF0000"/>
      <name val="Calibri"/>
      <family val="2"/>
    </font>
  </fonts>
  <fills count="13">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theme="6" tint="0.39997558519241921"/>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top style="thin">
        <color indexed="64"/>
      </top>
      <bottom style="thin">
        <color indexed="64"/>
      </bottom>
      <diagonal/>
    </border>
  </borders>
  <cellStyleXfs count="8">
    <xf numFmtId="0" fontId="0" fillId="0" borderId="0"/>
    <xf numFmtId="0" fontId="7" fillId="0" borderId="0"/>
    <xf numFmtId="0" fontId="7" fillId="0" borderId="0"/>
    <xf numFmtId="44" fontId="14" fillId="0" borderId="0" applyFont="0" applyFill="0" applyBorder="0" applyAlignment="0" applyProtection="0"/>
    <xf numFmtId="43" fontId="26"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660">
    <xf numFmtId="0" fontId="0" fillId="0" borderId="0" xfId="0"/>
    <xf numFmtId="0" fontId="3" fillId="0" borderId="0" xfId="0" applyFont="1"/>
    <xf numFmtId="0" fontId="1" fillId="0" borderId="0" xfId="0" applyFont="1"/>
    <xf numFmtId="0" fontId="0" fillId="0" borderId="0" xfId="0" applyAlignment="1">
      <alignment wrapText="1"/>
    </xf>
    <xf numFmtId="49" fontId="0" fillId="0" borderId="0" xfId="0" applyNumberFormat="1"/>
    <xf numFmtId="0" fontId="0" fillId="0" borderId="0" xfId="0" applyFill="1"/>
    <xf numFmtId="0" fontId="10" fillId="0" borderId="0" xfId="0" applyFont="1"/>
    <xf numFmtId="0" fontId="10" fillId="0" borderId="0" xfId="0" applyFont="1" applyAlignment="1">
      <alignment horizontal="center"/>
    </xf>
    <xf numFmtId="0" fontId="12" fillId="0" borderId="0" xfId="0" applyFont="1" applyAlignment="1">
      <alignment vertical="center"/>
    </xf>
    <xf numFmtId="0" fontId="0" fillId="0" borderId="0" xfId="0"/>
    <xf numFmtId="0" fontId="5" fillId="0" borderId="0" xfId="0" applyFont="1" applyAlignment="1"/>
    <xf numFmtId="0" fontId="7" fillId="0" borderId="0" xfId="0" applyFont="1"/>
    <xf numFmtId="0" fontId="17" fillId="0" borderId="0" xfId="0" applyFont="1"/>
    <xf numFmtId="0" fontId="18" fillId="0" borderId="0" xfId="0" applyFont="1"/>
    <xf numFmtId="0" fontId="19" fillId="0" borderId="0" xfId="0" applyFont="1"/>
    <xf numFmtId="0" fontId="17" fillId="0" borderId="0" xfId="0" applyFont="1" applyAlignment="1">
      <alignment wrapText="1"/>
    </xf>
    <xf numFmtId="0" fontId="17" fillId="0" borderId="0" xfId="0" applyFont="1" applyFill="1"/>
    <xf numFmtId="0" fontId="20" fillId="0" borderId="0" xfId="0" applyFont="1" applyFill="1" applyAlignment="1">
      <alignment vertical="top" wrapText="1"/>
    </xf>
    <xf numFmtId="0" fontId="17" fillId="0" borderId="3" xfId="0" applyFont="1" applyBorder="1"/>
    <xf numFmtId="0" fontId="17" fillId="0" borderId="0" xfId="0" applyFont="1" applyFill="1" applyBorder="1"/>
    <xf numFmtId="0" fontId="17" fillId="0" borderId="0" xfId="0" applyFont="1" applyBorder="1"/>
    <xf numFmtId="0" fontId="17" fillId="0" borderId="5" xfId="0" applyFont="1" applyBorder="1"/>
    <xf numFmtId="0" fontId="22" fillId="0" borderId="0" xfId="0" applyFont="1" applyAlignment="1">
      <alignment wrapText="1"/>
    </xf>
    <xf numFmtId="0" fontId="23" fillId="0" borderId="0" xfId="0" applyFont="1" applyAlignment="1">
      <alignment wrapText="1"/>
    </xf>
    <xf numFmtId="0" fontId="17" fillId="0" borderId="1" xfId="0" applyFont="1" applyBorder="1" applyAlignment="1">
      <alignment vertical="top" wrapText="1"/>
    </xf>
    <xf numFmtId="0" fontId="17" fillId="0" borderId="1" xfId="0" applyFont="1" applyBorder="1" applyAlignment="1">
      <alignment horizontal="center" vertical="top" wrapText="1"/>
    </xf>
    <xf numFmtId="0" fontId="18" fillId="0" borderId="0" xfId="0" applyFont="1" applyAlignment="1">
      <alignment horizontal="left"/>
    </xf>
    <xf numFmtId="0" fontId="17" fillId="0" borderId="1" xfId="0" applyFont="1" applyBorder="1" applyAlignment="1">
      <alignment horizontal="center" wrapText="1"/>
    </xf>
    <xf numFmtId="0" fontId="17" fillId="0" borderId="2" xfId="0" applyFont="1" applyBorder="1" applyAlignment="1">
      <alignment horizontal="center"/>
    </xf>
    <xf numFmtId="0" fontId="17" fillId="0" borderId="4" xfId="0" applyFont="1" applyBorder="1" applyAlignment="1">
      <alignment horizontal="center" vertical="top" wrapText="1"/>
    </xf>
    <xf numFmtId="0" fontId="17" fillId="0" borderId="4" xfId="0" applyFont="1" applyFill="1" applyBorder="1" applyAlignment="1">
      <alignment horizontal="center" vertical="top" wrapText="1"/>
    </xf>
    <xf numFmtId="0" fontId="17" fillId="0" borderId="6" xfId="0" applyFont="1" applyBorder="1" applyAlignment="1">
      <alignment horizontal="center" vertical="top" wrapText="1"/>
    </xf>
    <xf numFmtId="0" fontId="17" fillId="0" borderId="1" xfId="0" applyFont="1" applyFill="1" applyBorder="1" applyAlignment="1">
      <alignment horizontal="center" vertical="top" wrapText="1"/>
    </xf>
    <xf numFmtId="8" fontId="17" fillId="0" borderId="4" xfId="0" applyNumberFormat="1" applyFont="1" applyBorder="1" applyAlignment="1">
      <alignment horizontal="right"/>
    </xf>
    <xf numFmtId="8" fontId="17" fillId="0" borderId="4" xfId="0" applyNumberFormat="1" applyFont="1" applyFill="1" applyBorder="1" applyAlignment="1">
      <alignment horizontal="right"/>
    </xf>
    <xf numFmtId="0" fontId="17" fillId="0" borderId="3" xfId="0" applyFont="1" applyBorder="1" applyAlignment="1">
      <alignment wrapText="1"/>
    </xf>
    <xf numFmtId="8" fontId="17" fillId="0" borderId="5" xfId="0" applyNumberFormat="1" applyFont="1" applyBorder="1" applyAlignment="1">
      <alignment horizontal="right"/>
    </xf>
    <xf numFmtId="8" fontId="17" fillId="0" borderId="2" xfId="0" applyNumberFormat="1" applyFont="1" applyFill="1" applyBorder="1" applyAlignment="1">
      <alignment horizontal="right"/>
    </xf>
    <xf numFmtId="8" fontId="17" fillId="0" borderId="1" xfId="0" applyNumberFormat="1" applyFont="1" applyBorder="1" applyAlignment="1">
      <alignment horizontal="right"/>
    </xf>
    <xf numFmtId="0" fontId="17" fillId="0" borderId="14" xfId="0" applyFont="1" applyBorder="1" applyAlignment="1">
      <alignment wrapText="1"/>
    </xf>
    <xf numFmtId="0" fontId="7" fillId="0" borderId="0" xfId="0" applyFont="1" applyFill="1"/>
    <xf numFmtId="0" fontId="17" fillId="0" borderId="10" xfId="0" applyFont="1" applyBorder="1"/>
    <xf numFmtId="49" fontId="19" fillId="0" borderId="1" xfId="0" applyNumberFormat="1" applyFont="1" applyBorder="1" applyAlignment="1">
      <alignment vertical="top" wrapText="1"/>
    </xf>
    <xf numFmtId="49" fontId="17" fillId="0" borderId="0" xfId="0" applyNumberFormat="1" applyFont="1"/>
    <xf numFmtId="0" fontId="19" fillId="0" borderId="2" xfId="0" applyFont="1" applyBorder="1" applyAlignment="1">
      <alignment vertical="top" wrapText="1"/>
    </xf>
    <xf numFmtId="2" fontId="17" fillId="0" borderId="1" xfId="0" applyNumberFormat="1" applyFont="1" applyBorder="1" applyAlignment="1">
      <alignment vertical="top" wrapText="1"/>
    </xf>
    <xf numFmtId="49" fontId="17" fillId="0" borderId="3" xfId="0" applyNumberFormat="1" applyFont="1" applyBorder="1" applyAlignment="1">
      <alignment vertical="top" wrapText="1"/>
    </xf>
    <xf numFmtId="0" fontId="17" fillId="0" borderId="4" xfId="0" applyFont="1" applyBorder="1" applyAlignment="1">
      <alignment vertical="top" wrapText="1"/>
    </xf>
    <xf numFmtId="2" fontId="17" fillId="0" borderId="4" xfId="0" applyNumberFormat="1" applyFont="1" applyBorder="1" applyAlignment="1">
      <alignment vertical="top" wrapText="1"/>
    </xf>
    <xf numFmtId="49" fontId="19" fillId="0" borderId="3" xfId="0" applyNumberFormat="1" applyFont="1" applyBorder="1" applyAlignment="1">
      <alignment vertical="top" wrapText="1"/>
    </xf>
    <xf numFmtId="0" fontId="19" fillId="0" borderId="4" xfId="0" applyFont="1" applyBorder="1" applyAlignment="1">
      <alignment vertical="top" wrapText="1"/>
    </xf>
    <xf numFmtId="2" fontId="17" fillId="2" borderId="4" xfId="0" applyNumberFormat="1" applyFont="1" applyFill="1" applyBorder="1" applyAlignment="1">
      <alignment vertical="top" wrapText="1"/>
    </xf>
    <xf numFmtId="0" fontId="19" fillId="0" borderId="1" xfId="0" applyFont="1" applyBorder="1" applyAlignment="1">
      <alignment vertical="top" wrapText="1"/>
    </xf>
    <xf numFmtId="0" fontId="19" fillId="0" borderId="3" xfId="0" applyFont="1" applyBorder="1" applyAlignment="1">
      <alignment vertical="top" wrapText="1"/>
    </xf>
    <xf numFmtId="0" fontId="25" fillId="0" borderId="0" xfId="0" applyFont="1"/>
    <xf numFmtId="0" fontId="19" fillId="0" borderId="7" xfId="0" applyFont="1" applyBorder="1" applyAlignment="1">
      <alignment horizontal="center"/>
    </xf>
    <xf numFmtId="0" fontId="19" fillId="0" borderId="7" xfId="0" applyFont="1" applyBorder="1" applyAlignment="1">
      <alignment vertical="top" wrapText="1"/>
    </xf>
    <xf numFmtId="0" fontId="19" fillId="0" borderId="9" xfId="0" applyFont="1" applyBorder="1" applyAlignment="1">
      <alignment vertical="top" wrapText="1"/>
    </xf>
    <xf numFmtId="0" fontId="19" fillId="0" borderId="7" xfId="0" applyFont="1" applyBorder="1" applyAlignment="1">
      <alignment wrapText="1"/>
    </xf>
    <xf numFmtId="0" fontId="17" fillId="0" borderId="2" xfId="0" applyFont="1" applyBorder="1" applyAlignment="1">
      <alignment vertical="top" wrapText="1"/>
    </xf>
    <xf numFmtId="0" fontId="17" fillId="0" borderId="1" xfId="2" applyFont="1" applyBorder="1" applyAlignment="1">
      <alignment horizontal="center" vertical="top" wrapText="1"/>
    </xf>
    <xf numFmtId="8" fontId="17" fillId="0" borderId="1" xfId="0" applyNumberFormat="1" applyFont="1" applyFill="1" applyBorder="1" applyAlignment="1">
      <alignment horizontal="right"/>
    </xf>
    <xf numFmtId="8" fontId="17" fillId="0" borderId="6" xfId="0" applyNumberFormat="1" applyFont="1" applyBorder="1" applyAlignment="1">
      <alignment horizontal="right"/>
    </xf>
    <xf numFmtId="8" fontId="17" fillId="0" borderId="13" xfId="0" applyNumberFormat="1" applyFont="1" applyBorder="1" applyAlignment="1">
      <alignment horizontal="right"/>
    </xf>
    <xf numFmtId="8" fontId="17" fillId="0" borderId="8" xfId="0" applyNumberFormat="1" applyFont="1" applyBorder="1" applyAlignment="1">
      <alignment horizontal="right"/>
    </xf>
    <xf numFmtId="49" fontId="5" fillId="0" borderId="0" xfId="0" applyNumberFormat="1" applyFont="1" applyAlignment="1">
      <alignment horizontal="left"/>
    </xf>
    <xf numFmtId="0" fontId="17" fillId="0" borderId="0" xfId="0" applyFont="1"/>
    <xf numFmtId="0" fontId="7" fillId="0" borderId="0" xfId="0" applyFont="1" applyAlignment="1">
      <alignment wrapText="1"/>
    </xf>
    <xf numFmtId="0" fontId="18" fillId="0" borderId="0" xfId="0" applyFont="1" applyBorder="1" applyAlignment="1">
      <alignment wrapText="1"/>
    </xf>
    <xf numFmtId="0" fontId="17" fillId="0" borderId="0" xfId="0" applyFont="1" applyFill="1" applyBorder="1" applyAlignment="1">
      <alignment wrapText="1"/>
    </xf>
    <xf numFmtId="8" fontId="17" fillId="0" borderId="0" xfId="0" applyNumberFormat="1" applyFont="1" applyBorder="1" applyAlignment="1">
      <alignment horizontal="right"/>
    </xf>
    <xf numFmtId="8" fontId="17" fillId="0" borderId="0" xfId="0" applyNumberFormat="1" applyFont="1" applyFill="1" applyBorder="1" applyAlignment="1">
      <alignment horizontal="right"/>
    </xf>
    <xf numFmtId="164" fontId="17" fillId="0" borderId="0" xfId="0" applyNumberFormat="1" applyFont="1" applyBorder="1"/>
    <xf numFmtId="0" fontId="28" fillId="0" borderId="0" xfId="0" applyFont="1" applyFill="1" applyAlignment="1">
      <alignment vertical="top" wrapText="1"/>
    </xf>
    <xf numFmtId="164" fontId="17" fillId="0" borderId="5" xfId="0" applyNumberFormat="1" applyFont="1" applyBorder="1"/>
    <xf numFmtId="164" fontId="17" fillId="0" borderId="4" xfId="0" applyNumberFormat="1" applyFont="1" applyBorder="1" applyAlignment="1">
      <alignment horizontal="right"/>
    </xf>
    <xf numFmtId="164" fontId="17" fillId="0" borderId="5" xfId="0" applyNumberFormat="1" applyFont="1" applyBorder="1" applyAlignment="1">
      <alignment horizontal="right"/>
    </xf>
    <xf numFmtId="164" fontId="17" fillId="0" borderId="1" xfId="0" applyNumberFormat="1" applyFont="1" applyBorder="1" applyAlignment="1">
      <alignment horizontal="right"/>
    </xf>
    <xf numFmtId="0" fontId="30" fillId="0" borderId="0" xfId="0" applyFont="1"/>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6" fillId="0" borderId="1" xfId="0" applyFont="1" applyBorder="1" applyAlignment="1">
      <alignment horizontal="center"/>
    </xf>
    <xf numFmtId="164" fontId="17" fillId="0" borderId="2" xfId="0" applyNumberFormat="1" applyFont="1" applyBorder="1" applyAlignment="1">
      <alignment horizontal="right" wrapText="1"/>
    </xf>
    <xf numFmtId="164" fontId="17" fillId="0" borderId="4" xfId="0" applyNumberFormat="1" applyFont="1" applyBorder="1" applyAlignment="1">
      <alignment horizontal="right" wrapText="1"/>
    </xf>
    <xf numFmtId="164" fontId="17" fillId="2" borderId="4" xfId="0" applyNumberFormat="1" applyFont="1" applyFill="1" applyBorder="1" applyAlignment="1">
      <alignment horizontal="right" wrapText="1"/>
    </xf>
    <xf numFmtId="164" fontId="17" fillId="0" borderId="0" xfId="0" applyNumberFormat="1" applyFont="1" applyAlignment="1">
      <alignment horizontal="right"/>
    </xf>
    <xf numFmtId="0" fontId="9" fillId="0" borderId="20" xfId="0" applyFont="1" applyBorder="1" applyAlignment="1">
      <alignment horizontal="center" vertical="center" wrapText="1"/>
    </xf>
    <xf numFmtId="164" fontId="6" fillId="0" borderId="0" xfId="0" applyNumberFormat="1" applyFont="1" applyFill="1" applyBorder="1"/>
    <xf numFmtId="0" fontId="6" fillId="0" borderId="22" xfId="0" applyFont="1" applyBorder="1"/>
    <xf numFmtId="164" fontId="6" fillId="0" borderId="5" xfId="0" applyNumberFormat="1" applyFont="1" applyFill="1" applyBorder="1"/>
    <xf numFmtId="0" fontId="3" fillId="0" borderId="8" xfId="0" applyFont="1" applyBorder="1"/>
    <xf numFmtId="0" fontId="17" fillId="0" borderId="15" xfId="0" applyFont="1" applyBorder="1" applyAlignment="1">
      <alignment horizontal="center" wrapText="1"/>
    </xf>
    <xf numFmtId="49" fontId="17" fillId="0" borderId="17" xfId="0" applyNumberFormat="1" applyFont="1" applyBorder="1" applyAlignment="1">
      <alignment horizontal="left"/>
    </xf>
    <xf numFmtId="43" fontId="17" fillId="0" borderId="15" xfId="0" applyNumberFormat="1" applyFont="1" applyBorder="1" applyAlignment="1">
      <alignment horizontal="right"/>
    </xf>
    <xf numFmtId="2" fontId="17" fillId="0" borderId="15" xfId="0" applyNumberFormat="1" applyFont="1" applyBorder="1" applyAlignment="1">
      <alignment horizontal="right"/>
    </xf>
    <xf numFmtId="0" fontId="17" fillId="2" borderId="2" xfId="0" applyFont="1" applyFill="1" applyBorder="1" applyAlignment="1">
      <alignment horizontal="right" vertical="center"/>
    </xf>
    <xf numFmtId="49" fontId="17" fillId="0" borderId="4" xfId="0" applyNumberFormat="1" applyFont="1" applyBorder="1" applyAlignment="1">
      <alignment horizontal="center"/>
    </xf>
    <xf numFmtId="49" fontId="17" fillId="0" borderId="5" xfId="0" applyNumberFormat="1" applyFont="1" applyBorder="1" applyAlignment="1">
      <alignment horizontal="center"/>
    </xf>
    <xf numFmtId="49" fontId="17" fillId="0" borderId="1" xfId="0" applyNumberFormat="1" applyFont="1" applyBorder="1" applyAlignment="1">
      <alignment horizontal="center"/>
    </xf>
    <xf numFmtId="0" fontId="17" fillId="0" borderId="5" xfId="0" applyFont="1" applyBorder="1" applyAlignment="1">
      <alignment horizontal="center"/>
    </xf>
    <xf numFmtId="0" fontId="17" fillId="0" borderId="0" xfId="0" applyFont="1" applyBorder="1" applyAlignment="1">
      <alignment horizontal="center"/>
    </xf>
    <xf numFmtId="164" fontId="17" fillId="0" borderId="4" xfId="3" applyNumberFormat="1" applyFont="1" applyBorder="1" applyAlignment="1">
      <alignment horizontal="right"/>
    </xf>
    <xf numFmtId="164" fontId="17" fillId="0" borderId="5" xfId="3" applyNumberFormat="1" applyFont="1" applyBorder="1" applyAlignment="1">
      <alignment horizontal="right"/>
    </xf>
    <xf numFmtId="164" fontId="17" fillId="0" borderId="1" xfId="3" applyNumberFormat="1" applyFont="1" applyBorder="1" applyAlignment="1">
      <alignment horizontal="right"/>
    </xf>
    <xf numFmtId="0" fontId="9" fillId="0" borderId="0" xfId="0" applyFont="1" applyBorder="1" applyAlignment="1">
      <alignment horizontal="center" vertical="center" wrapText="1"/>
    </xf>
    <xf numFmtId="164" fontId="6" fillId="0" borderId="1" xfId="0" applyNumberFormat="1" applyFont="1" applyFill="1" applyBorder="1"/>
    <xf numFmtId="0" fontId="6" fillId="0" borderId="1" xfId="0" applyFont="1" applyBorder="1" applyAlignment="1">
      <alignment horizontal="center" vertical="center" wrapText="1"/>
    </xf>
    <xf numFmtId="164" fontId="6" fillId="4" borderId="1" xfId="0" applyNumberFormat="1" applyFont="1" applyFill="1" applyBorder="1"/>
    <xf numFmtId="0" fontId="9"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right" vertical="center" wrapText="1"/>
    </xf>
    <xf numFmtId="164" fontId="6" fillId="0" borderId="1" xfId="0" applyNumberFormat="1" applyFont="1" applyBorder="1" applyAlignment="1">
      <alignment horizontal="right" vertical="center" wrapText="1"/>
    </xf>
    <xf numFmtId="164" fontId="6" fillId="0" borderId="1" xfId="0" applyNumberFormat="1" applyFont="1" applyBorder="1" applyAlignment="1">
      <alignment horizontal="right"/>
    </xf>
    <xf numFmtId="164" fontId="6" fillId="0" borderId="0" xfId="0" applyNumberFormat="1" applyFont="1" applyBorder="1" applyAlignment="1">
      <alignment horizontal="right" wrapText="1"/>
    </xf>
    <xf numFmtId="0" fontId="9" fillId="0" borderId="1" xfId="2" applyFont="1" applyBorder="1" applyAlignment="1">
      <alignment horizontal="center" vertical="center" wrapText="1"/>
    </xf>
    <xf numFmtId="164" fontId="6" fillId="0" borderId="21" xfId="0" applyNumberFormat="1" applyFont="1" applyBorder="1" applyAlignment="1">
      <alignment horizontal="right" wrapText="1"/>
    </xf>
    <xf numFmtId="164" fontId="6" fillId="0" borderId="22" xfId="0" applyNumberFormat="1" applyFont="1" applyBorder="1" applyAlignment="1">
      <alignment horizontal="right" vertical="top" wrapText="1"/>
    </xf>
    <xf numFmtId="164" fontId="6" fillId="0" borderId="0" xfId="0" applyNumberFormat="1" applyFont="1" applyBorder="1" applyAlignment="1">
      <alignment horizontal="right"/>
    </xf>
    <xf numFmtId="0" fontId="6" fillId="0" borderId="0" xfId="0" applyFont="1" applyBorder="1" applyAlignment="1">
      <alignment horizontal="right"/>
    </xf>
    <xf numFmtId="164" fontId="6" fillId="0" borderId="5" xfId="0" applyNumberFormat="1" applyFont="1" applyBorder="1" applyAlignment="1">
      <alignment horizontal="right" wrapText="1"/>
    </xf>
    <xf numFmtId="164" fontId="6" fillId="0" borderId="5" xfId="0" applyNumberFormat="1" applyFont="1" applyBorder="1" applyAlignment="1">
      <alignment horizontal="right" vertical="top" wrapText="1"/>
    </xf>
    <xf numFmtId="164" fontId="6" fillId="0" borderId="5" xfId="0" applyNumberFormat="1" applyFont="1" applyBorder="1" applyAlignment="1">
      <alignment horizontal="right"/>
    </xf>
    <xf numFmtId="0" fontId="6" fillId="0" borderId="5" xfId="0" applyFont="1" applyBorder="1" applyAlignment="1">
      <alignment horizontal="right"/>
    </xf>
    <xf numFmtId="0" fontId="17" fillId="0" borderId="0" xfId="0" applyFont="1"/>
    <xf numFmtId="0" fontId="31" fillId="0" borderId="15" xfId="0" applyFont="1" applyBorder="1" applyAlignment="1">
      <alignment horizontal="center" vertical="center" wrapText="1"/>
    </xf>
    <xf numFmtId="0" fontId="17" fillId="0" borderId="15" xfId="0" applyFont="1" applyBorder="1" applyAlignment="1">
      <alignment horizontal="left" wrapText="1"/>
    </xf>
    <xf numFmtId="0" fontId="17" fillId="0" borderId="15" xfId="0" applyFont="1" applyBorder="1" applyAlignment="1">
      <alignment horizontal="right" wrapText="1"/>
    </xf>
    <xf numFmtId="0" fontId="17" fillId="0" borderId="15" xfId="0" applyFont="1" applyBorder="1" applyAlignment="1">
      <alignment horizontal="center" vertical="center" wrapText="1"/>
    </xf>
    <xf numFmtId="49" fontId="17" fillId="0" borderId="15" xfId="0" applyNumberFormat="1" applyFont="1" applyBorder="1" applyAlignment="1">
      <alignment horizontal="left"/>
    </xf>
    <xf numFmtId="0" fontId="17" fillId="0" borderId="15" xfId="0" applyFont="1" applyBorder="1" applyAlignment="1">
      <alignment horizontal="center"/>
    </xf>
    <xf numFmtId="164" fontId="17" fillId="0" borderId="15" xfId="0" applyNumberFormat="1" applyFont="1" applyBorder="1" applyAlignment="1">
      <alignment horizontal="right"/>
    </xf>
    <xf numFmtId="0" fontId="7" fillId="0" borderId="0" xfId="0" applyFont="1" applyAlignment="1">
      <alignment horizontal="center"/>
    </xf>
    <xf numFmtId="0" fontId="17" fillId="0" borderId="4" xfId="2" applyFont="1" applyBorder="1" applyAlignment="1">
      <alignment horizontal="center" vertical="top" wrapText="1"/>
    </xf>
    <xf numFmtId="0" fontId="17" fillId="0" borderId="12" xfId="0" applyFont="1" applyBorder="1" applyAlignment="1">
      <alignment horizontal="center"/>
    </xf>
    <xf numFmtId="0" fontId="17" fillId="0" borderId="0" xfId="0" applyFont="1" applyFill="1" applyAlignment="1">
      <alignment vertical="top" wrapText="1"/>
    </xf>
    <xf numFmtId="0" fontId="17" fillId="0" borderId="4" xfId="0" applyFont="1" applyBorder="1"/>
    <xf numFmtId="0" fontId="17" fillId="0" borderId="0" xfId="0" applyFont="1" applyAlignment="1">
      <alignment horizontal="center"/>
    </xf>
    <xf numFmtId="0" fontId="17" fillId="0" borderId="7" xfId="0" applyFont="1" applyBorder="1" applyAlignment="1">
      <alignment wrapText="1"/>
    </xf>
    <xf numFmtId="0" fontId="17" fillId="0" borderId="6" xfId="0" applyFont="1" applyBorder="1" applyAlignment="1">
      <alignment horizontal="center"/>
    </xf>
    <xf numFmtId="164" fontId="17" fillId="0" borderId="6" xfId="0" applyNumberFormat="1" applyFont="1" applyBorder="1" applyAlignment="1">
      <alignment horizontal="right"/>
    </xf>
    <xf numFmtId="164" fontId="17" fillId="0" borderId="4" xfId="0" applyNumberFormat="1" applyFont="1" applyFill="1" applyBorder="1" applyAlignment="1">
      <alignment horizontal="right"/>
    </xf>
    <xf numFmtId="0" fontId="19" fillId="0" borderId="0" xfId="0" applyFont="1" applyFill="1" applyAlignment="1">
      <alignment vertical="top" wrapText="1"/>
    </xf>
    <xf numFmtId="0" fontId="6" fillId="0" borderId="0" xfId="0" applyFont="1" applyAlignment="1">
      <alignment wrapText="1"/>
    </xf>
    <xf numFmtId="0" fontId="6" fillId="0" borderId="19" xfId="0" applyFont="1" applyBorder="1" applyAlignment="1">
      <alignment horizontal="center"/>
    </xf>
    <xf numFmtId="0" fontId="6" fillId="0" borderId="7" xfId="0" applyFont="1" applyBorder="1" applyAlignment="1">
      <alignment wrapText="1"/>
    </xf>
    <xf numFmtId="0" fontId="6" fillId="0" borderId="8" xfId="0" applyFont="1" applyBorder="1" applyAlignment="1">
      <alignment horizontal="left" wrapText="1"/>
    </xf>
    <xf numFmtId="0" fontId="6" fillId="0" borderId="1" xfId="0" applyFont="1" applyBorder="1" applyAlignment="1">
      <alignment horizontal="center" wrapText="1"/>
    </xf>
    <xf numFmtId="164" fontId="6" fillId="0" borderId="14" xfId="0" applyNumberFormat="1" applyFont="1" applyBorder="1" applyAlignment="1">
      <alignment horizontal="right" wrapText="1"/>
    </xf>
    <xf numFmtId="0" fontId="6" fillId="0" borderId="5" xfId="0" applyFont="1" applyBorder="1" applyAlignment="1">
      <alignment horizontal="right" wrapText="1"/>
    </xf>
    <xf numFmtId="0" fontId="6" fillId="0" borderId="23" xfId="0" applyFont="1" applyBorder="1" applyAlignment="1">
      <alignment horizontal="center"/>
    </xf>
    <xf numFmtId="0" fontId="6" fillId="0" borderId="0" xfId="0" applyFont="1" applyBorder="1" applyAlignment="1">
      <alignment wrapText="1"/>
    </xf>
    <xf numFmtId="0" fontId="6" fillId="0" borderId="0" xfId="0" applyFont="1" applyBorder="1" applyAlignment="1">
      <alignment horizontal="center" wrapText="1"/>
    </xf>
    <xf numFmtId="0" fontId="7" fillId="0" borderId="0" xfId="0" applyFont="1" applyBorder="1"/>
    <xf numFmtId="0" fontId="6" fillId="0" borderId="8" xfId="0" applyFont="1" applyBorder="1" applyAlignment="1">
      <alignment wrapText="1"/>
    </xf>
    <xf numFmtId="0" fontId="6" fillId="0" borderId="1" xfId="0" applyFont="1" applyBorder="1" applyAlignment="1">
      <alignment horizontal="left" wrapText="1"/>
    </xf>
    <xf numFmtId="0" fontId="6" fillId="0" borderId="14" xfId="0" applyFont="1" applyBorder="1" applyAlignment="1">
      <alignment horizontal="center"/>
    </xf>
    <xf numFmtId="0" fontId="6" fillId="0" borderId="5" xfId="0" applyFont="1" applyBorder="1" applyAlignment="1">
      <alignment wrapText="1"/>
    </xf>
    <xf numFmtId="164" fontId="6" fillId="0" borderId="14" xfId="0" applyNumberFormat="1" applyFont="1" applyBorder="1" applyAlignment="1">
      <alignment wrapText="1"/>
    </xf>
    <xf numFmtId="164" fontId="6" fillId="0" borderId="5" xfId="0" applyNumberFormat="1" applyFont="1" applyBorder="1" applyAlignment="1">
      <alignment wrapText="1"/>
    </xf>
    <xf numFmtId="49" fontId="7" fillId="0" borderId="0" xfId="0" applyNumberFormat="1" applyFont="1"/>
    <xf numFmtId="0" fontId="17" fillId="0" borderId="0" xfId="0" applyFont="1"/>
    <xf numFmtId="49" fontId="17" fillId="0" borderId="6" xfId="0" applyNumberFormat="1" applyFont="1" applyBorder="1" applyAlignment="1">
      <alignment horizontal="center"/>
    </xf>
    <xf numFmtId="164" fontId="17" fillId="0" borderId="6" xfId="3" applyNumberFormat="1" applyFont="1" applyBorder="1" applyAlignment="1">
      <alignment horizontal="right"/>
    </xf>
    <xf numFmtId="8" fontId="17" fillId="0" borderId="3" xfId="0" applyNumberFormat="1" applyFont="1" applyBorder="1" applyAlignment="1">
      <alignment horizontal="right"/>
    </xf>
    <xf numFmtId="0" fontId="17" fillId="0" borderId="0" xfId="0" applyFont="1"/>
    <xf numFmtId="0" fontId="17" fillId="0" borderId="0" xfId="0" applyFont="1"/>
    <xf numFmtId="0" fontId="17" fillId="0" borderId="0" xfId="0" applyFont="1" applyFill="1" applyBorder="1" applyAlignment="1">
      <alignment horizontal="center"/>
    </xf>
    <xf numFmtId="49" fontId="17" fillId="0" borderId="0" xfId="0" applyNumberFormat="1" applyFont="1" applyFill="1" applyBorder="1" applyAlignment="1">
      <alignment horizontal="center"/>
    </xf>
    <xf numFmtId="164" fontId="17" fillId="0" borderId="0" xfId="3" applyNumberFormat="1" applyFont="1" applyFill="1" applyBorder="1" applyAlignment="1">
      <alignment horizontal="right"/>
    </xf>
    <xf numFmtId="164" fontId="17" fillId="0" borderId="0" xfId="0" applyNumberFormat="1" applyFont="1" applyFill="1" applyBorder="1" applyAlignment="1">
      <alignment horizontal="right"/>
    </xf>
    <xf numFmtId="164" fontId="17" fillId="0" borderId="0" xfId="0" applyNumberFormat="1" applyFont="1" applyFill="1" applyBorder="1" applyAlignment="1">
      <alignment horizontal="center"/>
    </xf>
    <xf numFmtId="0" fontId="17" fillId="6" borderId="1" xfId="0" applyFont="1" applyFill="1" applyBorder="1" applyAlignment="1">
      <alignment horizontal="center" wrapText="1"/>
    </xf>
    <xf numFmtId="0" fontId="17" fillId="6" borderId="2" xfId="0" applyFont="1" applyFill="1" applyBorder="1" applyAlignment="1">
      <alignment horizontal="center"/>
    </xf>
    <xf numFmtId="0" fontId="17" fillId="6" borderId="1" xfId="0" applyFont="1" applyFill="1" applyBorder="1" applyAlignment="1">
      <alignment horizontal="center" vertical="top" wrapText="1"/>
    </xf>
    <xf numFmtId="0" fontId="17" fillId="6" borderId="4" xfId="0" applyFont="1" applyFill="1" applyBorder="1" applyAlignment="1">
      <alignment horizontal="center" vertical="top" wrapText="1"/>
    </xf>
    <xf numFmtId="0" fontId="17" fillId="6" borderId="4" xfId="2" applyFont="1" applyFill="1" applyBorder="1" applyAlignment="1">
      <alignment horizontal="center" vertical="top" wrapText="1"/>
    </xf>
    <xf numFmtId="0" fontId="17" fillId="6" borderId="1" xfId="2"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3" xfId="0" applyFont="1" applyFill="1" applyBorder="1" applyAlignment="1">
      <alignment wrapText="1"/>
    </xf>
    <xf numFmtId="8" fontId="17" fillId="6" borderId="4" xfId="0" applyNumberFormat="1" applyFont="1" applyFill="1" applyBorder="1" applyAlignment="1">
      <alignment horizontal="right"/>
    </xf>
    <xf numFmtId="49" fontId="17" fillId="6" borderId="4" xfId="0" applyNumberFormat="1" applyFont="1" applyFill="1" applyBorder="1" applyAlignment="1">
      <alignment horizontal="center"/>
    </xf>
    <xf numFmtId="164" fontId="17" fillId="6" borderId="4" xfId="3" applyNumberFormat="1" applyFont="1" applyFill="1" applyBorder="1" applyAlignment="1">
      <alignment horizontal="right"/>
    </xf>
    <xf numFmtId="164" fontId="17" fillId="6" borderId="4" xfId="0" applyNumberFormat="1" applyFont="1" applyFill="1" applyBorder="1" applyAlignment="1">
      <alignment horizontal="right"/>
    </xf>
    <xf numFmtId="0" fontId="17" fillId="0" borderId="1" xfId="0" applyFont="1" applyFill="1" applyBorder="1" applyAlignment="1">
      <alignment horizontal="center" wrapText="1"/>
    </xf>
    <xf numFmtId="0" fontId="17" fillId="0" borderId="2" xfId="0" applyFont="1" applyFill="1" applyBorder="1" applyAlignment="1">
      <alignment horizontal="center"/>
    </xf>
    <xf numFmtId="0" fontId="17" fillId="0" borderId="4" xfId="2" applyFont="1" applyFill="1" applyBorder="1" applyAlignment="1">
      <alignment horizontal="center" vertical="top" wrapText="1"/>
    </xf>
    <xf numFmtId="0" fontId="17" fillId="0" borderId="1" xfId="2"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7" xfId="0" applyFont="1" applyFill="1" applyBorder="1" applyAlignment="1">
      <alignment horizontal="center"/>
    </xf>
    <xf numFmtId="49" fontId="17" fillId="0" borderId="4" xfId="0" applyNumberFormat="1" applyFont="1" applyFill="1" applyBorder="1" applyAlignment="1">
      <alignment horizontal="center"/>
    </xf>
    <xf numFmtId="164" fontId="17" fillId="0" borderId="4" xfId="3" applyNumberFormat="1" applyFont="1" applyFill="1" applyBorder="1" applyAlignment="1">
      <alignment horizontal="right"/>
    </xf>
    <xf numFmtId="0" fontId="17" fillId="0" borderId="3" xfId="0" applyFont="1" applyFill="1" applyBorder="1" applyAlignment="1">
      <alignment horizontal="center"/>
    </xf>
    <xf numFmtId="0" fontId="17" fillId="0" borderId="0" xfId="0" applyFont="1"/>
    <xf numFmtId="0" fontId="17" fillId="0" borderId="0" xfId="0" applyFont="1" applyBorder="1"/>
    <xf numFmtId="0" fontId="31" fillId="0" borderId="1" xfId="0" applyFont="1" applyBorder="1" applyAlignment="1">
      <alignment horizontal="center"/>
    </xf>
    <xf numFmtId="0" fontId="17" fillId="0" borderId="0" xfId="0" applyFont="1" applyBorder="1" applyAlignment="1">
      <alignment wrapText="1"/>
    </xf>
    <xf numFmtId="0" fontId="6" fillId="0" borderId="5" xfId="0" applyFont="1" applyBorder="1" applyAlignment="1">
      <alignment horizontal="center" wrapText="1"/>
    </xf>
    <xf numFmtId="0" fontId="17" fillId="0" borderId="3" xfId="0" applyFont="1" applyBorder="1" applyAlignment="1">
      <alignment vertical="top" wrapText="1"/>
    </xf>
    <xf numFmtId="0" fontId="17" fillId="0" borderId="0" xfId="0" applyFont="1" applyBorder="1" applyAlignment="1"/>
    <xf numFmtId="0" fontId="31" fillId="0" borderId="1" xfId="0" applyFont="1" applyBorder="1" applyAlignment="1">
      <alignment horizontal="center"/>
    </xf>
    <xf numFmtId="0" fontId="31" fillId="4" borderId="15"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35" fillId="0" borderId="15" xfId="0" applyFont="1" applyBorder="1" applyAlignment="1">
      <alignment horizontal="center" vertical="center" wrapText="1"/>
    </xf>
    <xf numFmtId="164" fontId="17" fillId="6" borderId="6" xfId="0" applyNumberFormat="1" applyFont="1" applyFill="1" applyBorder="1" applyAlignment="1">
      <alignment horizontal="center"/>
    </xf>
    <xf numFmtId="0" fontId="17" fillId="0" borderId="16" xfId="0" applyFont="1" applyBorder="1"/>
    <xf numFmtId="49" fontId="17" fillId="6" borderId="1" xfId="0" applyNumberFormat="1" applyFont="1" applyFill="1" applyBorder="1" applyAlignment="1">
      <alignment horizontal="center"/>
    </xf>
    <xf numFmtId="164" fontId="17" fillId="6" borderId="5" xfId="0" applyNumberFormat="1" applyFont="1" applyFill="1" applyBorder="1" applyAlignment="1">
      <alignment horizontal="right"/>
    </xf>
    <xf numFmtId="0" fontId="17" fillId="0" borderId="2" xfId="0" applyFont="1" applyBorder="1"/>
    <xf numFmtId="49" fontId="17" fillId="0" borderId="0" xfId="0" applyNumberFormat="1" applyFont="1" applyBorder="1" applyAlignment="1">
      <alignment horizontal="center"/>
    </xf>
    <xf numFmtId="8" fontId="17" fillId="0" borderId="6" xfId="0" applyNumberFormat="1" applyFont="1" applyFill="1" applyBorder="1" applyAlignment="1">
      <alignment horizontal="right"/>
    </xf>
    <xf numFmtId="8" fontId="17" fillId="0" borderId="5" xfId="0" applyNumberFormat="1" applyFont="1" applyFill="1" applyBorder="1" applyAlignment="1">
      <alignment horizontal="right"/>
    </xf>
    <xf numFmtId="0" fontId="17" fillId="0" borderId="14" xfId="0" applyFont="1" applyBorder="1"/>
    <xf numFmtId="164" fontId="17" fillId="0" borderId="5" xfId="0" applyNumberFormat="1" applyFont="1" applyFill="1" applyBorder="1" applyAlignment="1">
      <alignment horizontal="right"/>
    </xf>
    <xf numFmtId="164" fontId="17" fillId="0" borderId="5" xfId="0" applyNumberFormat="1" applyFont="1" applyFill="1" applyBorder="1"/>
    <xf numFmtId="49" fontId="17" fillId="0" borderId="15" xfId="0" applyNumberFormat="1" applyFont="1" applyBorder="1"/>
    <xf numFmtId="164" fontId="15" fillId="3" borderId="4" xfId="0" applyNumberFormat="1" applyFont="1" applyFill="1" applyBorder="1"/>
    <xf numFmtId="164" fontId="15" fillId="3" borderId="1" xfId="0" applyNumberFormat="1" applyFont="1" applyFill="1" applyBorder="1"/>
    <xf numFmtId="0" fontId="17" fillId="6" borderId="3" xfId="0" applyFont="1" applyFill="1" applyBorder="1" applyAlignment="1">
      <alignment horizontal="center"/>
    </xf>
    <xf numFmtId="0" fontId="15" fillId="0" borderId="0" xfId="0" applyFont="1" applyBorder="1" applyAlignment="1">
      <alignment horizontal="center"/>
    </xf>
    <xf numFmtId="49" fontId="15" fillId="0" borderId="4" xfId="0" applyNumberFormat="1" applyFont="1" applyBorder="1" applyAlignment="1">
      <alignment horizontal="center"/>
    </xf>
    <xf numFmtId="49" fontId="15" fillId="0" borderId="2" xfId="0" applyNumberFormat="1" applyFont="1" applyBorder="1" applyAlignment="1">
      <alignment horizontal="center"/>
    </xf>
    <xf numFmtId="164" fontId="15" fillId="0" borderId="4" xfId="0" applyNumberFormat="1" applyFont="1" applyBorder="1"/>
    <xf numFmtId="0" fontId="31" fillId="0" borderId="1" xfId="0" applyFont="1" applyBorder="1" applyAlignment="1">
      <alignment horizontal="center"/>
    </xf>
    <xf numFmtId="0" fontId="31" fillId="7" borderId="15" xfId="0" applyFont="1" applyFill="1" applyBorder="1" applyAlignment="1">
      <alignment horizontal="center" vertical="center" wrapText="1"/>
    </xf>
    <xf numFmtId="0" fontId="17" fillId="0" borderId="0" xfId="0" applyFont="1" applyBorder="1" applyAlignment="1">
      <alignment wrapText="1"/>
    </xf>
    <xf numFmtId="0" fontId="17" fillId="0" borderId="0" xfId="0" applyFont="1" applyBorder="1" applyAlignment="1">
      <alignment wrapText="1"/>
    </xf>
    <xf numFmtId="0" fontId="18" fillId="0" borderId="0" xfId="0" applyFont="1" applyBorder="1" applyAlignment="1"/>
    <xf numFmtId="0" fontId="15" fillId="0" borderId="4" xfId="0" applyFont="1" applyBorder="1" applyAlignment="1">
      <alignment horizontal="center" vertical="top" wrapText="1"/>
    </xf>
    <xf numFmtId="0" fontId="0" fillId="0" borderId="0" xfId="0"/>
    <xf numFmtId="0" fontId="0" fillId="0" borderId="0" xfId="0" applyBorder="1"/>
    <xf numFmtId="0" fontId="17" fillId="0" borderId="0" xfId="0" applyFont="1"/>
    <xf numFmtId="0" fontId="17" fillId="0" borderId="0" xfId="0" applyFont="1" applyFill="1"/>
    <xf numFmtId="0" fontId="17" fillId="0" borderId="0" xfId="0" applyFont="1" applyFill="1" applyBorder="1"/>
    <xf numFmtId="0" fontId="17" fillId="0" borderId="0" xfId="0" applyFont="1" applyAlignment="1">
      <alignment wrapText="1"/>
    </xf>
    <xf numFmtId="0" fontId="7" fillId="0" borderId="0" xfId="0" applyFont="1"/>
    <xf numFmtId="49" fontId="15" fillId="0" borderId="4" xfId="0" applyNumberFormat="1" applyFont="1" applyBorder="1" applyAlignment="1">
      <alignment horizontal="center"/>
    </xf>
    <xf numFmtId="49" fontId="15" fillId="0" borderId="2" xfId="0" applyNumberFormat="1" applyFont="1" applyBorder="1" applyAlignment="1">
      <alignment horizontal="center"/>
    </xf>
    <xf numFmtId="0" fontId="17" fillId="0" borderId="0" xfId="0" applyFont="1" applyBorder="1" applyAlignment="1">
      <alignment horizontal="center"/>
    </xf>
    <xf numFmtId="164" fontId="15" fillId="0" borderId="4" xfId="0" applyNumberFormat="1" applyFont="1" applyBorder="1"/>
    <xf numFmtId="49" fontId="15" fillId="0" borderId="0" xfId="0" applyNumberFormat="1" applyFont="1" applyBorder="1" applyAlignment="1">
      <alignment horizontal="center"/>
    </xf>
    <xf numFmtId="49" fontId="15" fillId="0" borderId="1" xfId="0" applyNumberFormat="1" applyFont="1" applyBorder="1" applyAlignment="1">
      <alignment horizontal="center"/>
    </xf>
    <xf numFmtId="0" fontId="17" fillId="6" borderId="0" xfId="0" applyFont="1" applyFill="1" applyBorder="1" applyAlignment="1">
      <alignment horizontal="center"/>
    </xf>
    <xf numFmtId="0" fontId="17" fillId="6" borderId="0" xfId="0" applyFont="1" applyFill="1" applyBorder="1" applyAlignment="1">
      <alignment wrapText="1"/>
    </xf>
    <xf numFmtId="8" fontId="17" fillId="6" borderId="0" xfId="0" applyNumberFormat="1" applyFont="1" applyFill="1" applyBorder="1" applyAlignment="1">
      <alignment horizontal="right"/>
    </xf>
    <xf numFmtId="49" fontId="17" fillId="6" borderId="0" xfId="0" applyNumberFormat="1" applyFont="1" applyFill="1" applyBorder="1" applyAlignment="1">
      <alignment horizontal="center"/>
    </xf>
    <xf numFmtId="164" fontId="17" fillId="6" borderId="0" xfId="3" applyNumberFormat="1" applyFont="1" applyFill="1" applyBorder="1" applyAlignment="1">
      <alignment horizontal="right"/>
    </xf>
    <xf numFmtId="164" fontId="17" fillId="6" borderId="0" xfId="0" applyNumberFormat="1" applyFont="1" applyFill="1" applyBorder="1" applyAlignment="1">
      <alignment horizontal="right"/>
    </xf>
    <xf numFmtId="0" fontId="17" fillId="6" borderId="10" xfId="0" applyFont="1" applyFill="1" applyBorder="1" applyAlignment="1">
      <alignment horizontal="center"/>
    </xf>
    <xf numFmtId="0" fontId="17" fillId="6" borderId="10" xfId="0" applyFont="1" applyFill="1" applyBorder="1" applyAlignment="1">
      <alignment wrapText="1"/>
    </xf>
    <xf numFmtId="0" fontId="17" fillId="6" borderId="7" xfId="0" applyFont="1" applyFill="1" applyBorder="1" applyAlignment="1">
      <alignment wrapText="1"/>
    </xf>
    <xf numFmtId="0" fontId="17" fillId="6" borderId="7" xfId="0" applyFont="1" applyFill="1" applyBorder="1" applyAlignment="1">
      <alignment horizontal="center"/>
    </xf>
    <xf numFmtId="0" fontId="17" fillId="6" borderId="16" xfId="0" applyFont="1" applyFill="1" applyBorder="1" applyAlignment="1">
      <alignment horizontal="center"/>
    </xf>
    <xf numFmtId="0" fontId="17" fillId="6" borderId="5" xfId="0" applyFont="1" applyFill="1" applyBorder="1" applyAlignment="1">
      <alignment wrapText="1"/>
    </xf>
    <xf numFmtId="0" fontId="17" fillId="0" borderId="5" xfId="0" applyFont="1" applyBorder="1" applyAlignment="1">
      <alignment wrapText="1"/>
    </xf>
    <xf numFmtId="0" fontId="17" fillId="6" borderId="14" xfId="0" applyFont="1" applyFill="1" applyBorder="1" applyAlignment="1">
      <alignment horizontal="center"/>
    </xf>
    <xf numFmtId="8" fontId="17" fillId="6" borderId="5" xfId="0" applyNumberFormat="1" applyFont="1" applyFill="1" applyBorder="1" applyAlignment="1">
      <alignment horizontal="right"/>
    </xf>
    <xf numFmtId="8" fontId="17" fillId="6" borderId="6" xfId="0" applyNumberFormat="1" applyFont="1" applyFill="1" applyBorder="1" applyAlignment="1">
      <alignment horizontal="right"/>
    </xf>
    <xf numFmtId="49" fontId="17" fillId="6" borderId="5" xfId="0" applyNumberFormat="1" applyFont="1" applyFill="1" applyBorder="1" applyAlignment="1">
      <alignment horizontal="center"/>
    </xf>
    <xf numFmtId="49" fontId="15" fillId="0" borderId="5" xfId="0" applyNumberFormat="1" applyFont="1" applyBorder="1" applyAlignment="1">
      <alignment horizontal="center"/>
    </xf>
    <xf numFmtId="164" fontId="17" fillId="6" borderId="6" xfId="3" applyNumberFormat="1" applyFont="1" applyFill="1" applyBorder="1" applyAlignment="1">
      <alignment horizontal="right"/>
    </xf>
    <xf numFmtId="164" fontId="15" fillId="0" borderId="5" xfId="0" applyNumberFormat="1" applyFont="1" applyBorder="1"/>
    <xf numFmtId="164" fontId="15" fillId="0" borderId="0" xfId="0" applyNumberFormat="1" applyFont="1" applyFill="1" applyBorder="1"/>
    <xf numFmtId="0" fontId="17" fillId="6" borderId="8" xfId="0" applyFont="1" applyFill="1" applyBorder="1" applyAlignment="1">
      <alignment wrapText="1"/>
    </xf>
    <xf numFmtId="0" fontId="17" fillId="6" borderId="4" xfId="0" applyFont="1" applyFill="1" applyBorder="1" applyAlignment="1">
      <alignment horizontal="center"/>
    </xf>
    <xf numFmtId="0" fontId="17" fillId="0" borderId="10" xfId="0" applyFont="1" applyFill="1" applyBorder="1" applyAlignment="1">
      <alignment horizontal="center"/>
    </xf>
    <xf numFmtId="0" fontId="17" fillId="6" borderId="26" xfId="0" applyFont="1" applyFill="1" applyBorder="1" applyAlignment="1">
      <alignment horizontal="center"/>
    </xf>
    <xf numFmtId="8" fontId="17" fillId="6" borderId="8" xfId="0" applyNumberFormat="1" applyFont="1" applyFill="1" applyBorder="1" applyAlignment="1">
      <alignment horizontal="right"/>
    </xf>
    <xf numFmtId="49" fontId="17" fillId="6" borderId="8" xfId="0" applyNumberFormat="1" applyFont="1" applyFill="1" applyBorder="1" applyAlignment="1">
      <alignment horizontal="center"/>
    </xf>
    <xf numFmtId="49" fontId="17" fillId="0" borderId="8" xfId="0" applyNumberFormat="1" applyFont="1" applyBorder="1" applyAlignment="1">
      <alignment horizontal="center"/>
    </xf>
    <xf numFmtId="49" fontId="15" fillId="0" borderId="8" xfId="0" applyNumberFormat="1" applyFont="1" applyBorder="1" applyAlignment="1">
      <alignment horizontal="center"/>
    </xf>
    <xf numFmtId="164" fontId="17" fillId="6" borderId="8" xfId="3" applyNumberFormat="1" applyFont="1" applyFill="1" applyBorder="1" applyAlignment="1">
      <alignment horizontal="right"/>
    </xf>
    <xf numFmtId="164" fontId="15" fillId="0" borderId="8" xfId="0" applyNumberFormat="1" applyFont="1" applyBorder="1"/>
    <xf numFmtId="164" fontId="17" fillId="6" borderId="8" xfId="0" applyNumberFormat="1" applyFont="1" applyFill="1" applyBorder="1" applyAlignment="1">
      <alignment horizontal="right"/>
    </xf>
    <xf numFmtId="8" fontId="17" fillId="0" borderId="8" xfId="0" applyNumberFormat="1" applyFont="1" applyFill="1" applyBorder="1" applyAlignment="1">
      <alignment horizontal="right"/>
    </xf>
    <xf numFmtId="0" fontId="17" fillId="0" borderId="6" xfId="0" applyFont="1" applyFill="1" applyBorder="1" applyAlignment="1">
      <alignment horizontal="center"/>
    </xf>
    <xf numFmtId="0" fontId="17" fillId="6" borderId="16" xfId="0" applyFont="1" applyFill="1" applyBorder="1" applyAlignment="1">
      <alignment wrapText="1"/>
    </xf>
    <xf numFmtId="164" fontId="17" fillId="0" borderId="14" xfId="0" applyNumberFormat="1" applyFont="1" applyFill="1" applyBorder="1" applyAlignment="1">
      <alignment horizontal="right"/>
    </xf>
    <xf numFmtId="8" fontId="17" fillId="6" borderId="14" xfId="0" applyNumberFormat="1" applyFont="1" applyFill="1" applyBorder="1" applyAlignment="1">
      <alignment horizontal="right"/>
    </xf>
    <xf numFmtId="49" fontId="17" fillId="0" borderId="14" xfId="0" applyNumberFormat="1" applyFont="1" applyFill="1" applyBorder="1" applyAlignment="1">
      <alignment horizontal="center"/>
    </xf>
    <xf numFmtId="49" fontId="17" fillId="0" borderId="14" xfId="0" applyNumberFormat="1" applyFont="1" applyBorder="1" applyAlignment="1">
      <alignment horizontal="center"/>
    </xf>
    <xf numFmtId="164" fontId="15" fillId="6" borderId="0" xfId="0" applyNumberFormat="1" applyFont="1" applyFill="1" applyBorder="1"/>
    <xf numFmtId="0" fontId="17" fillId="0" borderId="4" xfId="0" applyFont="1" applyBorder="1" applyAlignment="1">
      <alignment wrapText="1"/>
    </xf>
    <xf numFmtId="0" fontId="17" fillId="0" borderId="6" xfId="0" applyFont="1" applyBorder="1"/>
    <xf numFmtId="0" fontId="17" fillId="0" borderId="1" xfId="0" applyFont="1" applyBorder="1"/>
    <xf numFmtId="0" fontId="17" fillId="0" borderId="6" xfId="0" applyFont="1" applyBorder="1" applyAlignment="1">
      <alignment wrapText="1"/>
    </xf>
    <xf numFmtId="0" fontId="17" fillId="0" borderId="12" xfId="0" applyFont="1" applyBorder="1"/>
    <xf numFmtId="0" fontId="19" fillId="0" borderId="1" xfId="0" applyNumberFormat="1" applyFont="1" applyBorder="1" applyAlignment="1">
      <alignment horizontal="center" vertical="top" wrapText="1"/>
    </xf>
    <xf numFmtId="0" fontId="24" fillId="11" borderId="0" xfId="0" applyFont="1" applyFill="1" applyAlignment="1">
      <alignment horizontal="left"/>
    </xf>
    <xf numFmtId="0" fontId="5" fillId="11" borderId="0" xfId="0" applyFont="1" applyFill="1" applyAlignment="1"/>
    <xf numFmtId="0" fontId="0" fillId="11" borderId="0" xfId="0" applyFill="1"/>
    <xf numFmtId="0" fontId="17" fillId="0" borderId="0" xfId="0" applyFont="1" applyBorder="1" applyAlignment="1">
      <alignment wrapText="1"/>
    </xf>
    <xf numFmtId="164" fontId="17" fillId="6" borderId="6" xfId="0" applyNumberFormat="1" applyFont="1" applyFill="1" applyBorder="1" applyAlignment="1">
      <alignment horizontal="right"/>
    </xf>
    <xf numFmtId="164" fontId="17" fillId="0" borderId="5" xfId="3" applyNumberFormat="1" applyFont="1" applyBorder="1"/>
    <xf numFmtId="0" fontId="17" fillId="0" borderId="2" xfId="0" applyFont="1" applyFill="1" applyBorder="1"/>
    <xf numFmtId="49" fontId="17" fillId="6" borderId="6" xfId="0" applyNumberFormat="1" applyFont="1" applyFill="1" applyBorder="1" applyAlignment="1">
      <alignment horizontal="center"/>
    </xf>
    <xf numFmtId="164" fontId="15" fillId="0" borderId="6" xfId="0" applyNumberFormat="1" applyFont="1" applyBorder="1"/>
    <xf numFmtId="164" fontId="17" fillId="6" borderId="5" xfId="3" applyNumberFormat="1" applyFont="1" applyFill="1" applyBorder="1" applyAlignment="1">
      <alignment horizontal="right"/>
    </xf>
    <xf numFmtId="0" fontId="7" fillId="0" borderId="0" xfId="0" applyFont="1" applyFill="1" applyBorder="1"/>
    <xf numFmtId="0" fontId="0" fillId="0" borderId="0" xfId="0" applyProtection="1">
      <protection locked="0"/>
    </xf>
    <xf numFmtId="0" fontId="3" fillId="0" borderId="0" xfId="0" applyFont="1" applyProtection="1">
      <protection locked="0"/>
    </xf>
    <xf numFmtId="0" fontId="34"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indent="4"/>
      <protection locked="0"/>
    </xf>
    <xf numFmtId="0" fontId="29" fillId="0" borderId="0" xfId="0" applyFont="1" applyProtection="1">
      <protection locked="0"/>
    </xf>
    <xf numFmtId="0" fontId="3" fillId="4" borderId="0" xfId="0" applyFont="1" applyFill="1" applyAlignment="1" applyProtection="1">
      <alignment horizontal="left" wrapText="1" indent="4"/>
      <protection locked="0"/>
    </xf>
    <xf numFmtId="44" fontId="22" fillId="0" borderId="0" xfId="3" applyFont="1" applyBorder="1" applyAlignment="1" applyProtection="1">
      <protection locked="0"/>
    </xf>
    <xf numFmtId="0" fontId="3" fillId="4" borderId="0" xfId="0" applyFont="1" applyFill="1" applyAlignment="1" applyProtection="1">
      <alignment horizontal="left" indent="4"/>
      <protection locked="0"/>
    </xf>
    <xf numFmtId="0" fontId="3" fillId="0" borderId="0" xfId="0" applyFont="1" applyAlignment="1" applyProtection="1">
      <alignment wrapText="1"/>
      <protection locked="0"/>
    </xf>
    <xf numFmtId="44" fontId="22" fillId="0" borderId="0" xfId="3" applyFont="1" applyAlignment="1" applyProtection="1">
      <protection locked="0"/>
    </xf>
    <xf numFmtId="0" fontId="45" fillId="0" borderId="0" xfId="0" applyFont="1" applyAlignment="1" applyProtection="1">
      <alignment wrapText="1"/>
      <protection locked="0"/>
    </xf>
    <xf numFmtId="0" fontId="3" fillId="0" borderId="0" xfId="0" applyFont="1" applyAlignment="1" applyProtection="1">
      <alignment horizontal="left" wrapText="1"/>
      <protection locked="0"/>
    </xf>
    <xf numFmtId="44" fontId="22" fillId="0" borderId="0" xfId="3" applyFont="1" applyFill="1" applyAlignment="1" applyProtection="1">
      <protection locked="0"/>
    </xf>
    <xf numFmtId="0" fontId="3" fillId="0" borderId="0" xfId="2" applyFont="1" applyAlignment="1" applyProtection="1">
      <alignment horizontal="left" indent="4"/>
      <protection locked="0"/>
    </xf>
    <xf numFmtId="0" fontId="22" fillId="0" borderId="0" xfId="0" applyFont="1" applyFill="1" applyProtection="1">
      <protection locked="0"/>
    </xf>
    <xf numFmtId="0" fontId="32" fillId="0" borderId="0" xfId="0" applyFont="1" applyProtection="1">
      <protection locked="0"/>
    </xf>
    <xf numFmtId="44" fontId="22" fillId="0" borderId="0" xfId="3" applyFont="1" applyFill="1" applyBorder="1" applyAlignment="1" applyProtection="1">
      <protection locked="0"/>
    </xf>
    <xf numFmtId="0" fontId="45" fillId="0" borderId="0" xfId="0" applyFont="1" applyProtection="1">
      <protection locked="0"/>
    </xf>
    <xf numFmtId="0" fontId="10" fillId="0" borderId="0" xfId="0" applyFont="1" applyFill="1" applyProtection="1">
      <protection locked="0"/>
    </xf>
    <xf numFmtId="0" fontId="0" fillId="0" borderId="0" xfId="0" applyFill="1" applyProtection="1">
      <protection locked="0"/>
    </xf>
    <xf numFmtId="0" fontId="3" fillId="0" borderId="0" xfId="0" applyFont="1" applyAlignment="1" applyProtection="1">
      <alignment horizontal="left" indent="2"/>
      <protection locked="0"/>
    </xf>
    <xf numFmtId="0" fontId="16" fillId="0" borderId="0" xfId="0" applyFont="1" applyProtection="1">
      <protection locked="0"/>
    </xf>
    <xf numFmtId="0" fontId="22" fillId="0" borderId="0" xfId="0" applyFont="1" applyProtection="1">
      <protection locked="0"/>
    </xf>
    <xf numFmtId="44" fontId="22" fillId="0" borderId="0" xfId="3" applyFont="1" applyProtection="1">
      <protection locked="0"/>
    </xf>
    <xf numFmtId="0" fontId="43" fillId="0" borderId="0" xfId="0" applyFont="1" applyProtection="1">
      <protection locked="0"/>
    </xf>
    <xf numFmtId="0" fontId="43" fillId="0" borderId="0" xfId="0" applyFont="1" applyAlignment="1" applyProtection="1">
      <alignment horizontal="justify"/>
      <protection locked="0"/>
    </xf>
    <xf numFmtId="0" fontId="21" fillId="0" borderId="41" xfId="0" applyFont="1" applyBorder="1" applyAlignment="1" applyProtection="1">
      <alignment horizontal="justify"/>
      <protection locked="0"/>
    </xf>
    <xf numFmtId="0" fontId="21" fillId="0" borderId="43" xfId="0" applyFont="1" applyBorder="1" applyAlignment="1" applyProtection="1">
      <alignment horizontal="justify"/>
      <protection locked="0"/>
    </xf>
    <xf numFmtId="0" fontId="21" fillId="0" borderId="42" xfId="0" applyFont="1" applyBorder="1" applyAlignment="1" applyProtection="1">
      <alignment horizontal="justify"/>
      <protection locked="0"/>
    </xf>
    <xf numFmtId="0" fontId="21" fillId="0" borderId="44" xfId="0" applyFont="1" applyBorder="1" applyAlignment="1" applyProtection="1">
      <alignment horizontal="justify"/>
      <protection locked="0"/>
    </xf>
    <xf numFmtId="0" fontId="21" fillId="0" borderId="37" xfId="0" applyFont="1" applyBorder="1" applyProtection="1">
      <protection locked="0"/>
    </xf>
    <xf numFmtId="0" fontId="21" fillId="0" borderId="44" xfId="0" applyFont="1" applyBorder="1" applyProtection="1">
      <protection locked="0"/>
    </xf>
    <xf numFmtId="0" fontId="21" fillId="0" borderId="42" xfId="0" applyFont="1" applyBorder="1" applyProtection="1">
      <protection locked="0"/>
    </xf>
    <xf numFmtId="0" fontId="44"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39" fillId="0" borderId="1" xfId="0" applyFont="1" applyBorder="1" applyAlignment="1" applyProtection="1">
      <alignment vertical="top" wrapText="1"/>
      <protection locked="0"/>
    </xf>
    <xf numFmtId="0" fontId="39"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41" fillId="10" borderId="14" xfId="0" applyFont="1" applyFill="1" applyBorder="1" applyAlignment="1" applyProtection="1">
      <alignment horizontal="center" vertical="top" wrapText="1"/>
      <protection locked="0"/>
    </xf>
    <xf numFmtId="0" fontId="6" fillId="10" borderId="2" xfId="0" applyFont="1" applyFill="1" applyBorder="1" applyAlignment="1" applyProtection="1">
      <alignment vertical="top" wrapText="1"/>
      <protection locked="0"/>
    </xf>
    <xf numFmtId="0" fontId="3" fillId="0" borderId="10" xfId="2" applyFont="1" applyBorder="1" applyAlignment="1" applyProtection="1">
      <alignment vertical="top" wrapText="1"/>
      <protection locked="0"/>
    </xf>
    <xf numFmtId="3" fontId="3" fillId="0" borderId="13" xfId="0" applyNumberFormat="1" applyFont="1" applyBorder="1" applyAlignment="1" applyProtection="1">
      <alignment vertical="top" wrapText="1"/>
      <protection locked="0"/>
    </xf>
    <xf numFmtId="0" fontId="3" fillId="0" borderId="39" xfId="2" applyFont="1" applyBorder="1" applyAlignment="1" applyProtection="1">
      <alignment vertical="top" wrapText="1"/>
      <protection locked="0"/>
    </xf>
    <xf numFmtId="3" fontId="3" fillId="0" borderId="40" xfId="0" applyNumberFormat="1" applyFont="1" applyBorder="1" applyAlignment="1" applyProtection="1">
      <alignment vertical="top" wrapText="1"/>
      <protection locked="0"/>
    </xf>
    <xf numFmtId="0" fontId="5" fillId="0" borderId="3" xfId="2" applyFont="1" applyBorder="1" applyAlignment="1" applyProtection="1">
      <alignment vertical="top" wrapText="1"/>
      <protection locked="0"/>
    </xf>
    <xf numFmtId="0" fontId="41" fillId="10" borderId="14" xfId="2" applyFont="1" applyFill="1" applyBorder="1" applyAlignment="1" applyProtection="1">
      <alignment horizontal="center" vertical="top" wrapText="1"/>
      <protection locked="0"/>
    </xf>
    <xf numFmtId="0" fontId="6" fillId="10" borderId="2" xfId="2" applyFont="1" applyFill="1" applyBorder="1" applyAlignment="1" applyProtection="1">
      <alignment vertical="top" wrapText="1"/>
      <protection locked="0"/>
    </xf>
    <xf numFmtId="0" fontId="0" fillId="0" borderId="12" xfId="0" applyBorder="1" applyProtection="1">
      <protection locked="0"/>
    </xf>
    <xf numFmtId="0" fontId="3" fillId="0" borderId="3" xfId="2" applyFont="1" applyBorder="1" applyAlignment="1" applyProtection="1">
      <alignment vertical="top" wrapText="1"/>
      <protection locked="0"/>
    </xf>
    <xf numFmtId="0" fontId="3" fillId="4" borderId="3" xfId="2" applyFont="1" applyFill="1" applyBorder="1" applyAlignment="1" applyProtection="1">
      <alignment vertical="top" wrapText="1"/>
      <protection locked="0"/>
    </xf>
    <xf numFmtId="0" fontId="5" fillId="9" borderId="14" xfId="0" applyFont="1" applyFill="1" applyBorder="1" applyAlignment="1" applyProtection="1">
      <alignment horizontal="center" vertical="top" wrapText="1"/>
      <protection locked="0"/>
    </xf>
    <xf numFmtId="0" fontId="39" fillId="9" borderId="2" xfId="0" applyFont="1" applyFill="1" applyBorder="1" applyAlignment="1" applyProtection="1">
      <alignment vertical="top" wrapText="1"/>
      <protection locked="0"/>
    </xf>
    <xf numFmtId="0" fontId="3" fillId="0" borderId="3" xfId="2" applyFont="1" applyFill="1" applyBorder="1" applyAlignment="1" applyProtection="1">
      <alignment vertical="top" wrapText="1"/>
      <protection locked="0"/>
    </xf>
    <xf numFmtId="2" fontId="3" fillId="0" borderId="4" xfId="0" applyNumberFormat="1" applyFont="1" applyFill="1" applyBorder="1" applyAlignment="1" applyProtection="1">
      <alignment vertical="top" wrapText="1"/>
      <protection locked="0"/>
    </xf>
    <xf numFmtId="0" fontId="5" fillId="0" borderId="3" xfId="2" applyFont="1" applyFill="1" applyBorder="1" applyAlignment="1" applyProtection="1">
      <alignment vertical="top" wrapText="1"/>
      <protection locked="0"/>
    </xf>
    <xf numFmtId="0" fontId="22" fillId="0" borderId="0" xfId="2" applyFont="1" applyProtection="1">
      <protection locked="0"/>
    </xf>
    <xf numFmtId="0" fontId="7" fillId="0" borderId="0" xfId="2" applyAlignment="1" applyProtection="1">
      <alignment vertical="top" wrapText="1"/>
      <protection locked="0"/>
    </xf>
    <xf numFmtId="44" fontId="22" fillId="0" borderId="11" xfId="3" applyFont="1" applyBorder="1" applyAlignment="1" applyProtection="1"/>
    <xf numFmtId="44" fontId="22" fillId="0" borderId="18" xfId="3" applyFont="1" applyBorder="1" applyAlignment="1" applyProtection="1"/>
    <xf numFmtId="44" fontId="22" fillId="4" borderId="18" xfId="3" applyFont="1" applyFill="1" applyBorder="1" applyAlignment="1" applyProtection="1"/>
    <xf numFmtId="44" fontId="22" fillId="0" borderId="0" xfId="3" applyFont="1" applyFill="1" applyAlignment="1" applyProtection="1"/>
    <xf numFmtId="44" fontId="22" fillId="0" borderId="18" xfId="3" applyFont="1" applyFill="1" applyBorder="1" applyAlignment="1" applyProtection="1"/>
    <xf numFmtId="44" fontId="22" fillId="0" borderId="0" xfId="3" applyFont="1" applyAlignment="1" applyProtection="1"/>
    <xf numFmtId="44" fontId="22" fillId="0" borderId="11" xfId="3" applyFont="1" applyBorder="1" applyProtection="1"/>
    <xf numFmtId="3" fontId="3" fillId="0" borderId="4" xfId="0" applyNumberFormat="1" applyFont="1" applyBorder="1" applyAlignment="1" applyProtection="1">
      <alignment vertical="top" wrapText="1"/>
    </xf>
    <xf numFmtId="3" fontId="5" fillId="4" borderId="4" xfId="0" applyNumberFormat="1" applyFont="1" applyFill="1" applyBorder="1" applyAlignment="1" applyProtection="1">
      <alignment vertical="top" wrapText="1"/>
    </xf>
    <xf numFmtId="2" fontId="31" fillId="4" borderId="3" xfId="0" applyNumberFormat="1" applyFont="1" applyFill="1" applyBorder="1" applyProtection="1"/>
    <xf numFmtId="49" fontId="24" fillId="0" borderId="0" xfId="0" applyNumberFormat="1" applyFont="1" applyAlignment="1" applyProtection="1">
      <alignment horizontal="left"/>
      <protection locked="0"/>
    </xf>
    <xf numFmtId="0" fontId="9" fillId="0" borderId="0" xfId="0" applyFont="1" applyAlignment="1" applyProtection="1">
      <alignment horizontal="left"/>
      <protection locked="0"/>
    </xf>
    <xf numFmtId="0" fontId="9" fillId="0" borderId="0" xfId="0" applyFont="1" applyAlignment="1" applyProtection="1">
      <protection locked="0"/>
    </xf>
    <xf numFmtId="4" fontId="9" fillId="0" borderId="0" xfId="0" applyNumberFormat="1" applyFont="1" applyAlignment="1" applyProtection="1">
      <protection locked="0"/>
    </xf>
    <xf numFmtId="0" fontId="9" fillId="0" borderId="0" xfId="0" applyFont="1" applyAlignment="1" applyProtection="1">
      <alignment horizontal="right"/>
      <protection locked="0"/>
    </xf>
    <xf numFmtId="4" fontId="9" fillId="0" borderId="0" xfId="0" applyNumberFormat="1" applyFont="1" applyFill="1" applyAlignment="1" applyProtection="1">
      <alignment horizontal="right" wrapText="1"/>
      <protection locked="0"/>
    </xf>
    <xf numFmtId="0" fontId="9" fillId="0" borderId="0" xfId="0" applyFont="1" applyProtection="1">
      <protection locked="0"/>
    </xf>
    <xf numFmtId="4" fontId="9" fillId="0" borderId="0" xfId="0" applyNumberFormat="1" applyFont="1" applyAlignment="1" applyProtection="1">
      <alignment wrapText="1"/>
      <protection locked="0"/>
    </xf>
    <xf numFmtId="0" fontId="9" fillId="0" borderId="0" xfId="0" applyFont="1" applyAlignment="1" applyProtection="1">
      <alignment horizontal="right" wrapText="1"/>
      <protection locked="0"/>
    </xf>
    <xf numFmtId="0" fontId="9" fillId="0" borderId="1" xfId="0" applyFont="1" applyBorder="1" applyAlignment="1" applyProtection="1">
      <alignment horizontal="center" vertical="top" wrapText="1"/>
      <protection locked="0"/>
    </xf>
    <xf numFmtId="4" fontId="9" fillId="0" borderId="1" xfId="0" applyNumberFormat="1" applyFont="1" applyBorder="1" applyAlignment="1" applyProtection="1">
      <alignment horizontal="center" vertical="top" wrapText="1"/>
      <protection locked="0"/>
    </xf>
    <xf numFmtId="4" fontId="9" fillId="0" borderId="1" xfId="0" applyNumberFormat="1" applyFont="1" applyFill="1" applyBorder="1" applyAlignment="1" applyProtection="1">
      <alignment horizontal="center" vertical="top" wrapText="1"/>
      <protection locked="0"/>
    </xf>
    <xf numFmtId="0" fontId="9" fillId="0" borderId="0" xfId="0" applyFont="1" applyAlignment="1" applyProtection="1">
      <alignment wrapText="1"/>
      <protection locked="0"/>
    </xf>
    <xf numFmtId="0" fontId="9" fillId="0" borderId="0" xfId="0" applyFont="1" applyBorder="1" applyAlignment="1" applyProtection="1">
      <alignment wrapText="1"/>
      <protection locked="0"/>
    </xf>
    <xf numFmtId="0" fontId="9" fillId="0" borderId="14" xfId="0" applyFont="1" applyBorder="1" applyAlignment="1" applyProtection="1">
      <protection locked="0"/>
    </xf>
    <xf numFmtId="0" fontId="9" fillId="0" borderId="5" xfId="0" applyFont="1" applyBorder="1" applyAlignment="1" applyProtection="1">
      <protection locked="0"/>
    </xf>
    <xf numFmtId="0" fontId="9" fillId="0" borderId="2" xfId="0" applyFont="1" applyBorder="1" applyAlignment="1" applyProtection="1">
      <protection locked="0"/>
    </xf>
    <xf numFmtId="0" fontId="9" fillId="0" borderId="7" xfId="0" applyFont="1" applyBorder="1" applyAlignment="1" applyProtection="1">
      <alignment horizontal="left"/>
      <protection locked="0"/>
    </xf>
    <xf numFmtId="0" fontId="9" fillId="0" borderId="7" xfId="0" applyFont="1" applyBorder="1" applyProtection="1">
      <protection locked="0"/>
    </xf>
    <xf numFmtId="49" fontId="36" fillId="0" borderId="4" xfId="0" applyNumberFormat="1" applyFont="1" applyBorder="1" applyAlignment="1" applyProtection="1">
      <alignment horizontal="center"/>
      <protection locked="0"/>
    </xf>
    <xf numFmtId="49" fontId="6" fillId="0" borderId="1" xfId="0" applyNumberFormat="1" applyFont="1" applyBorder="1" applyAlignment="1" applyProtection="1">
      <alignment horizontal="center" wrapText="1"/>
      <protection locked="0"/>
    </xf>
    <xf numFmtId="49" fontId="17" fillId="0" borderId="4" xfId="0" applyNumberFormat="1" applyFont="1" applyBorder="1" applyAlignment="1" applyProtection="1">
      <alignment horizontal="center"/>
      <protection locked="0"/>
    </xf>
    <xf numFmtId="164" fontId="6" fillId="0" borderId="1" xfId="0" applyNumberFormat="1" applyFont="1" applyBorder="1" applyAlignment="1" applyProtection="1">
      <alignment horizontal="right" wrapText="1"/>
      <protection locked="0"/>
    </xf>
    <xf numFmtId="0" fontId="6" fillId="0" borderId="1" xfId="0" applyNumberFormat="1" applyFont="1" applyBorder="1" applyAlignment="1" applyProtection="1">
      <alignment horizontal="right" wrapText="1"/>
      <protection locked="0"/>
    </xf>
    <xf numFmtId="164" fontId="9" fillId="0" borderId="1" xfId="0" applyNumberFormat="1" applyFont="1" applyFill="1" applyBorder="1" applyAlignment="1" applyProtection="1">
      <alignment horizontal="right" wrapText="1"/>
      <protection locked="0"/>
    </xf>
    <xf numFmtId="0" fontId="9" fillId="0" borderId="12" xfId="0" applyFont="1" applyBorder="1" applyAlignment="1" applyProtection="1">
      <alignment wrapText="1"/>
      <protection locked="0"/>
    </xf>
    <xf numFmtId="0" fontId="9" fillId="0" borderId="27" xfId="0" applyFont="1" applyBorder="1" applyAlignment="1" applyProtection="1">
      <alignment horizontal="left"/>
      <protection locked="0"/>
    </xf>
    <xf numFmtId="0" fontId="9" fillId="0" borderId="27" xfId="0" applyFont="1" applyBorder="1" applyProtection="1">
      <protection locked="0"/>
    </xf>
    <xf numFmtId="49" fontId="36" fillId="0" borderId="28" xfId="0" applyNumberFormat="1" applyFont="1" applyBorder="1" applyAlignment="1" applyProtection="1">
      <alignment horizontal="center"/>
      <protection locked="0"/>
    </xf>
    <xf numFmtId="49" fontId="6" fillId="0" borderId="29" xfId="0" applyNumberFormat="1" applyFont="1" applyBorder="1" applyAlignment="1" applyProtection="1">
      <alignment horizontal="center" wrapText="1"/>
      <protection locked="0"/>
    </xf>
    <xf numFmtId="49" fontId="17" fillId="0" borderId="28" xfId="0" applyNumberFormat="1" applyFont="1" applyBorder="1" applyAlignment="1" applyProtection="1">
      <alignment horizontal="center"/>
      <protection locked="0"/>
    </xf>
    <xf numFmtId="164" fontId="6" fillId="0" borderId="29" xfId="0" applyNumberFormat="1" applyFont="1" applyBorder="1" applyAlignment="1" applyProtection="1">
      <alignment horizontal="right" wrapText="1"/>
      <protection locked="0"/>
    </xf>
    <xf numFmtId="0" fontId="6" fillId="0" borderId="29" xfId="0" applyNumberFormat="1" applyFont="1" applyBorder="1" applyAlignment="1" applyProtection="1">
      <alignment horizontal="right" wrapText="1"/>
      <protection locked="0"/>
    </xf>
    <xf numFmtId="164" fontId="9" fillId="0" borderId="29" xfId="0" applyNumberFormat="1" applyFont="1" applyFill="1" applyBorder="1" applyAlignment="1" applyProtection="1">
      <alignment horizontal="right" wrapText="1"/>
      <protection locked="0"/>
    </xf>
    <xf numFmtId="0" fontId="9" fillId="0" borderId="33" xfId="0" applyFont="1" applyBorder="1" applyAlignment="1" applyProtection="1">
      <alignment horizontal="center" wrapText="1"/>
      <protection locked="0"/>
    </xf>
    <xf numFmtId="49" fontId="9" fillId="0" borderId="33" xfId="0" applyNumberFormat="1" applyFont="1" applyBorder="1" applyAlignment="1" applyProtection="1">
      <alignment horizontal="center" wrapText="1"/>
      <protection locked="0"/>
    </xf>
    <xf numFmtId="49" fontId="6" fillId="0" borderId="34" xfId="0" applyNumberFormat="1" applyFont="1" applyBorder="1" applyAlignment="1" applyProtection="1">
      <alignment horizontal="center" wrapText="1"/>
      <protection locked="0"/>
    </xf>
    <xf numFmtId="49" fontId="6" fillId="0" borderId="33" xfId="0" applyNumberFormat="1" applyFont="1" applyBorder="1" applyAlignment="1" applyProtection="1">
      <alignment horizontal="center" wrapText="1"/>
      <protection locked="0"/>
    </xf>
    <xf numFmtId="164" fontId="6" fillId="0" borderId="33" xfId="0" applyNumberFormat="1" applyFont="1" applyBorder="1" applyAlignment="1" applyProtection="1">
      <alignment horizontal="center" wrapText="1"/>
      <protection locked="0"/>
    </xf>
    <xf numFmtId="0" fontId="6" fillId="0" borderId="33" xfId="0" applyNumberFormat="1" applyFont="1" applyBorder="1" applyAlignment="1" applyProtection="1">
      <alignment horizontal="right" wrapText="1"/>
      <protection locked="0"/>
    </xf>
    <xf numFmtId="164" fontId="9" fillId="2" borderId="35" xfId="0" applyNumberFormat="1" applyFont="1" applyFill="1" applyBorder="1" applyAlignment="1" applyProtection="1">
      <alignment horizontal="right" wrapText="1"/>
      <protection locked="0"/>
    </xf>
    <xf numFmtId="0" fontId="9" fillId="0" borderId="0" xfId="0" applyFont="1" applyBorder="1" applyAlignment="1" applyProtection="1">
      <alignment horizontal="center" wrapText="1"/>
      <protection locked="0"/>
    </xf>
    <xf numFmtId="49" fontId="9" fillId="0" borderId="6"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center" wrapText="1"/>
      <protection locked="0"/>
    </xf>
    <xf numFmtId="164" fontId="6" fillId="0" borderId="0" xfId="0" applyNumberFormat="1" applyFont="1" applyBorder="1" applyAlignment="1" applyProtection="1">
      <alignment horizontal="center" wrapText="1"/>
      <protection locked="0"/>
    </xf>
    <xf numFmtId="0" fontId="6" fillId="0" borderId="0" xfId="0" applyNumberFormat="1" applyFont="1" applyBorder="1" applyAlignment="1" applyProtection="1">
      <alignment horizontal="right" wrapText="1"/>
      <protection locked="0"/>
    </xf>
    <xf numFmtId="164" fontId="9" fillId="6" borderId="25" xfId="0" applyNumberFormat="1" applyFont="1" applyFill="1" applyBorder="1" applyAlignment="1" applyProtection="1">
      <alignment horizontal="right" wrapText="1"/>
      <protection locked="0"/>
    </xf>
    <xf numFmtId="49" fontId="17" fillId="0" borderId="1" xfId="0" applyNumberFormat="1" applyFont="1" applyBorder="1" applyAlignment="1" applyProtection="1">
      <alignment horizontal="center"/>
      <protection locked="0"/>
    </xf>
    <xf numFmtId="0" fontId="9" fillId="0" borderId="0" xfId="0" applyFont="1" applyBorder="1" applyAlignment="1" applyProtection="1">
      <alignment horizontal="center"/>
      <protection locked="0"/>
    </xf>
    <xf numFmtId="0" fontId="6" fillId="0" borderId="0" xfId="0" applyFont="1" applyAlignment="1" applyProtection="1">
      <alignment horizontal="center"/>
      <protection locked="0"/>
    </xf>
    <xf numFmtId="164" fontId="6" fillId="0" borderId="0" xfId="0" applyNumberFormat="1" applyFont="1" applyAlignment="1" applyProtection="1">
      <alignment horizontal="center" wrapText="1"/>
      <protection locked="0"/>
    </xf>
    <xf numFmtId="0" fontId="6" fillId="0" borderId="0" xfId="0" applyNumberFormat="1" applyFont="1" applyAlignment="1" applyProtection="1">
      <alignment horizontal="right" wrapText="1"/>
      <protection locked="0"/>
    </xf>
    <xf numFmtId="164" fontId="9" fillId="0" borderId="0" xfId="0" applyNumberFormat="1" applyFont="1" applyFill="1" applyAlignment="1" applyProtection="1">
      <alignment horizontal="right" wrapText="1"/>
      <protection locked="0"/>
    </xf>
    <xf numFmtId="0" fontId="9" fillId="0" borderId="14" xfId="0" applyFont="1" applyBorder="1" applyProtection="1">
      <protection locked="0"/>
    </xf>
    <xf numFmtId="0" fontId="9" fillId="0" borderId="5" xfId="0" applyFont="1" applyBorder="1" applyProtection="1">
      <protection locked="0"/>
    </xf>
    <xf numFmtId="0" fontId="9" fillId="0" borderId="5" xfId="0" applyFont="1" applyBorder="1" applyAlignment="1" applyProtection="1">
      <alignment horizontal="center"/>
      <protection locked="0"/>
    </xf>
    <xf numFmtId="0" fontId="6" fillId="0" borderId="5" xfId="0" applyFont="1" applyBorder="1" applyAlignment="1" applyProtection="1">
      <alignment horizontal="center"/>
      <protection locked="0"/>
    </xf>
    <xf numFmtId="164" fontId="6" fillId="0" borderId="5" xfId="0" applyNumberFormat="1" applyFont="1" applyBorder="1" applyAlignment="1" applyProtection="1">
      <alignment horizontal="center" wrapText="1"/>
      <protection locked="0"/>
    </xf>
    <xf numFmtId="0" fontId="6" fillId="0" borderId="5" xfId="0" applyNumberFormat="1" applyFont="1" applyBorder="1" applyAlignment="1" applyProtection="1">
      <alignment horizontal="right" wrapText="1"/>
      <protection locked="0"/>
    </xf>
    <xf numFmtId="164" fontId="9" fillId="0" borderId="2" xfId="0" applyNumberFormat="1" applyFont="1" applyFill="1" applyBorder="1" applyAlignment="1" applyProtection="1">
      <alignment horizontal="right" wrapText="1"/>
      <protection locked="0"/>
    </xf>
    <xf numFmtId="0" fontId="9" fillId="0" borderId="34" xfId="0" applyFont="1" applyBorder="1" applyAlignment="1" applyProtection="1">
      <alignment horizontal="center" wrapText="1"/>
      <protection locked="0"/>
    </xf>
    <xf numFmtId="0" fontId="9" fillId="0" borderId="12" xfId="0" applyFont="1" applyBorder="1" applyAlignment="1" applyProtection="1">
      <alignment horizontal="center" wrapText="1"/>
      <protection locked="0"/>
    </xf>
    <xf numFmtId="164" fontId="9" fillId="6" borderId="4" xfId="0" applyNumberFormat="1" applyFont="1" applyFill="1" applyBorder="1" applyAlignment="1" applyProtection="1">
      <alignment horizontal="right" wrapText="1"/>
      <protection locked="0"/>
    </xf>
    <xf numFmtId="0" fontId="9" fillId="0" borderId="0" xfId="0" applyFont="1" applyBorder="1" applyProtection="1">
      <protection locked="0"/>
    </xf>
    <xf numFmtId="0" fontId="9" fillId="0" borderId="8" xfId="0" applyFont="1" applyBorder="1" applyAlignment="1" applyProtection="1">
      <alignment horizontal="center" wrapText="1"/>
      <protection locked="0"/>
    </xf>
    <xf numFmtId="49" fontId="9" fillId="0" borderId="8" xfId="0" applyNumberFormat="1" applyFont="1" applyBorder="1" applyAlignment="1" applyProtection="1">
      <alignment horizontal="center" wrapText="1"/>
      <protection locked="0"/>
    </xf>
    <xf numFmtId="49" fontId="6" fillId="0" borderId="8" xfId="0" applyNumberFormat="1" applyFont="1" applyBorder="1" applyAlignment="1" applyProtection="1">
      <alignment horizontal="center" wrapText="1"/>
      <protection locked="0"/>
    </xf>
    <xf numFmtId="164" fontId="6" fillId="0" borderId="8" xfId="0" applyNumberFormat="1" applyFont="1" applyBorder="1" applyAlignment="1" applyProtection="1">
      <alignment horizontal="center" wrapText="1"/>
      <protection locked="0"/>
    </xf>
    <xf numFmtId="0" fontId="6" fillId="0" borderId="8" xfId="0" applyNumberFormat="1" applyFont="1" applyBorder="1" applyAlignment="1" applyProtection="1">
      <alignment horizontal="right" wrapText="1"/>
      <protection locked="0"/>
    </xf>
    <xf numFmtId="164" fontId="9" fillId="6" borderId="8" xfId="0" applyNumberFormat="1" applyFont="1" applyFill="1" applyBorder="1" applyAlignment="1" applyProtection="1">
      <alignment horizontal="right" wrapText="1"/>
      <protection locked="0"/>
    </xf>
    <xf numFmtId="0" fontId="9" fillId="6" borderId="0" xfId="0" applyFont="1" applyFill="1" applyBorder="1" applyProtection="1">
      <protection locked="0"/>
    </xf>
    <xf numFmtId="0" fontId="9" fillId="0" borderId="6" xfId="0" applyFont="1" applyBorder="1" applyAlignment="1" applyProtection="1">
      <alignment horizontal="center" wrapText="1"/>
      <protection locked="0"/>
    </xf>
    <xf numFmtId="49" fontId="6" fillId="0" borderId="6" xfId="0" applyNumberFormat="1" applyFont="1" applyBorder="1" applyAlignment="1" applyProtection="1">
      <alignment horizontal="center" wrapText="1"/>
      <protection locked="0"/>
    </xf>
    <xf numFmtId="164" fontId="6" fillId="0" borderId="6" xfId="0" applyNumberFormat="1" applyFont="1" applyBorder="1" applyAlignment="1" applyProtection="1">
      <alignment horizontal="center" wrapText="1"/>
      <protection locked="0"/>
    </xf>
    <xf numFmtId="0" fontId="6" fillId="0" borderId="6" xfId="0" applyNumberFormat="1" applyFont="1" applyBorder="1" applyAlignment="1" applyProtection="1">
      <alignment horizontal="right" wrapText="1"/>
      <protection locked="0"/>
    </xf>
    <xf numFmtId="164" fontId="9" fillId="6" borderId="6" xfId="0" applyNumberFormat="1" applyFont="1" applyFill="1" applyBorder="1" applyAlignment="1" applyProtection="1">
      <alignment horizontal="right" wrapText="1"/>
      <protection locked="0"/>
    </xf>
    <xf numFmtId="0" fontId="9" fillId="4" borderId="14" xfId="0" applyFont="1" applyFill="1" applyBorder="1" applyAlignment="1" applyProtection="1">
      <protection locked="0"/>
    </xf>
    <xf numFmtId="0" fontId="9" fillId="4" borderId="5" xfId="0" applyFont="1" applyFill="1" applyBorder="1" applyAlignment="1" applyProtection="1">
      <protection locked="0"/>
    </xf>
    <xf numFmtId="0" fontId="9" fillId="4" borderId="2" xfId="0" applyFont="1" applyFill="1" applyBorder="1" applyAlignment="1" applyProtection="1">
      <protection locked="0"/>
    </xf>
    <xf numFmtId="0" fontId="9" fillId="6" borderId="0" xfId="0" applyFont="1" applyFill="1" applyBorder="1" applyAlignment="1" applyProtection="1">
      <protection locked="0"/>
    </xf>
    <xf numFmtId="0" fontId="9" fillId="4" borderId="7" xfId="0" applyFont="1" applyFill="1" applyBorder="1" applyAlignment="1" applyProtection="1">
      <alignment horizontal="left"/>
      <protection locked="0"/>
    </xf>
    <xf numFmtId="0" fontId="9" fillId="0" borderId="7" xfId="0" applyFont="1" applyFill="1" applyBorder="1" applyAlignment="1" applyProtection="1">
      <alignment horizontal="left" wrapText="1"/>
      <protection locked="0"/>
    </xf>
    <xf numFmtId="49" fontId="6" fillId="0" borderId="1" xfId="0" applyNumberFormat="1" applyFont="1" applyFill="1" applyBorder="1" applyAlignment="1" applyProtection="1">
      <alignment horizontal="center" wrapText="1"/>
      <protection locked="0"/>
    </xf>
    <xf numFmtId="164"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0" fontId="9" fillId="4" borderId="36" xfId="0" applyFont="1" applyFill="1" applyBorder="1" applyAlignment="1" applyProtection="1">
      <alignment horizontal="left"/>
      <protection locked="0"/>
    </xf>
    <xf numFmtId="0" fontId="9" fillId="0" borderId="27" xfId="0" applyFont="1" applyFill="1" applyBorder="1" applyAlignment="1" applyProtection="1">
      <alignment horizontal="left" wrapText="1"/>
      <protection locked="0"/>
    </xf>
    <xf numFmtId="49" fontId="36" fillId="0" borderId="29" xfId="0" applyNumberFormat="1" applyFont="1" applyBorder="1" applyAlignment="1" applyProtection="1">
      <alignment horizontal="center"/>
      <protection locked="0"/>
    </xf>
    <xf numFmtId="49" fontId="6" fillId="0" borderId="32" xfId="0" applyNumberFormat="1" applyFont="1" applyFill="1" applyBorder="1" applyAlignment="1" applyProtection="1">
      <alignment horizontal="center" wrapText="1"/>
      <protection locked="0"/>
    </xf>
    <xf numFmtId="49" fontId="17" fillId="0" borderId="32" xfId="0" applyNumberFormat="1" applyFont="1" applyBorder="1" applyAlignment="1" applyProtection="1">
      <alignment horizontal="center"/>
      <protection locked="0"/>
    </xf>
    <xf numFmtId="164" fontId="6" fillId="0" borderId="29" xfId="0" applyNumberFormat="1" applyFont="1" applyFill="1" applyBorder="1" applyAlignment="1" applyProtection="1">
      <alignment horizontal="right" wrapText="1"/>
      <protection locked="0"/>
    </xf>
    <xf numFmtId="0" fontId="6" fillId="0" borderId="30" xfId="0" applyNumberFormat="1" applyFont="1" applyFill="1" applyBorder="1" applyAlignment="1" applyProtection="1">
      <alignment horizontal="right" wrapText="1"/>
      <protection locked="0"/>
    </xf>
    <xf numFmtId="0" fontId="9" fillId="0" borderId="12" xfId="0" applyFont="1" applyFill="1" applyBorder="1" applyAlignment="1" applyProtection="1">
      <alignment horizontal="center" wrapText="1"/>
      <protection locked="0"/>
    </xf>
    <xf numFmtId="0" fontId="9" fillId="0" borderId="0" xfId="0" applyFont="1" applyFill="1" applyBorder="1" applyAlignment="1" applyProtection="1">
      <alignment horizontal="center" wrapText="1"/>
      <protection locked="0"/>
    </xf>
    <xf numFmtId="49" fontId="9" fillId="0" borderId="6" xfId="0" applyNumberFormat="1" applyFont="1" applyFill="1" applyBorder="1" applyAlignment="1" applyProtection="1">
      <alignment horizontal="center" wrapText="1"/>
      <protection locked="0"/>
    </xf>
    <xf numFmtId="49" fontId="6" fillId="0" borderId="0" xfId="0" applyNumberFormat="1" applyFont="1" applyFill="1" applyBorder="1" applyAlignment="1" applyProtection="1">
      <alignment horizontal="center" wrapText="1"/>
      <protection locked="0"/>
    </xf>
    <xf numFmtId="164" fontId="6" fillId="0" borderId="0" xfId="0" applyNumberFormat="1" applyFont="1" applyFill="1" applyBorder="1" applyAlignment="1" applyProtection="1">
      <alignment horizontal="center" wrapText="1"/>
      <protection locked="0"/>
    </xf>
    <xf numFmtId="0" fontId="6" fillId="0" borderId="0" xfId="0" applyNumberFormat="1" applyFont="1" applyFill="1" applyBorder="1" applyAlignment="1" applyProtection="1">
      <alignment horizontal="right" wrapText="1"/>
      <protection locked="0"/>
    </xf>
    <xf numFmtId="0" fontId="9" fillId="4" borderId="10" xfId="0" applyFont="1" applyFill="1" applyBorder="1" applyAlignment="1" applyProtection="1">
      <alignment horizontal="left"/>
      <protection locked="0"/>
    </xf>
    <xf numFmtId="0" fontId="9" fillId="0" borderId="10" xfId="0" applyFont="1" applyBorder="1" applyProtection="1">
      <protection locked="0"/>
    </xf>
    <xf numFmtId="49" fontId="9" fillId="0" borderId="0" xfId="0" applyNumberFormat="1" applyFont="1" applyBorder="1" applyAlignment="1" applyProtection="1">
      <alignment horizontal="center" wrapText="1"/>
      <protection locked="0"/>
    </xf>
    <xf numFmtId="164" fontId="9" fillId="0" borderId="0" xfId="0" applyNumberFormat="1" applyFont="1" applyFill="1" applyBorder="1" applyAlignment="1" applyProtection="1">
      <alignment horizontal="right" wrapText="1"/>
      <protection locked="0"/>
    </xf>
    <xf numFmtId="0" fontId="9" fillId="6" borderId="7" xfId="0" applyFont="1" applyFill="1" applyBorder="1" applyAlignment="1" applyProtection="1">
      <alignment horizontal="left" wrapText="1"/>
      <protection locked="0"/>
    </xf>
    <xf numFmtId="49" fontId="36" fillId="0" borderId="2" xfId="0" applyNumberFormat="1" applyFont="1" applyBorder="1" applyAlignment="1" applyProtection="1">
      <alignment horizontal="center"/>
      <protection locked="0"/>
    </xf>
    <xf numFmtId="49" fontId="6" fillId="6" borderId="1" xfId="0" applyNumberFormat="1" applyFont="1" applyFill="1" applyBorder="1" applyAlignment="1" applyProtection="1">
      <alignment horizontal="center" wrapText="1"/>
      <protection locked="0"/>
    </xf>
    <xf numFmtId="164" fontId="6" fillId="6" borderId="1" xfId="0" applyNumberFormat="1" applyFont="1" applyFill="1" applyBorder="1" applyAlignment="1" applyProtection="1">
      <alignment horizontal="right" wrapText="1"/>
      <protection locked="0"/>
    </xf>
    <xf numFmtId="0" fontId="6" fillId="6" borderId="1" xfId="0" applyNumberFormat="1" applyFont="1" applyFill="1" applyBorder="1" applyAlignment="1" applyProtection="1">
      <alignment horizontal="right" wrapText="1"/>
      <protection locked="0"/>
    </xf>
    <xf numFmtId="0" fontId="9" fillId="4" borderId="27" xfId="0" applyFont="1" applyFill="1" applyBorder="1" applyAlignment="1" applyProtection="1">
      <alignment horizontal="left"/>
      <protection locked="0"/>
    </xf>
    <xf numFmtId="0" fontId="9" fillId="6" borderId="27" xfId="0" applyFont="1" applyFill="1" applyBorder="1" applyAlignment="1" applyProtection="1">
      <alignment horizontal="left" wrapText="1"/>
      <protection locked="0"/>
    </xf>
    <xf numFmtId="49" fontId="6" fillId="6" borderId="29" xfId="0" applyNumberFormat="1" applyFont="1" applyFill="1" applyBorder="1" applyAlignment="1" applyProtection="1">
      <alignment horizontal="center" wrapText="1"/>
      <protection locked="0"/>
    </xf>
    <xf numFmtId="49" fontId="17" fillId="0" borderId="30" xfId="0" applyNumberFormat="1" applyFont="1" applyBorder="1" applyAlignment="1" applyProtection="1">
      <alignment horizontal="center"/>
      <protection locked="0"/>
    </xf>
    <xf numFmtId="164" fontId="6" fillId="6" borderId="31" xfId="0" applyNumberFormat="1" applyFont="1" applyFill="1" applyBorder="1" applyAlignment="1" applyProtection="1">
      <alignment horizontal="right" wrapText="1"/>
      <protection locked="0"/>
    </xf>
    <xf numFmtId="0" fontId="6" fillId="6" borderId="29" xfId="0" applyNumberFormat="1" applyFont="1" applyFill="1" applyBorder="1" applyAlignment="1" applyProtection="1">
      <alignment horizontal="right" wrapText="1"/>
      <protection locked="0"/>
    </xf>
    <xf numFmtId="49" fontId="9" fillId="0" borderId="37" xfId="0" applyNumberFormat="1" applyFont="1" applyBorder="1" applyAlignment="1" applyProtection="1">
      <alignment horizontal="center" wrapText="1"/>
      <protection locked="0"/>
    </xf>
    <xf numFmtId="164" fontId="9" fillId="2" borderId="38" xfId="0" applyNumberFormat="1" applyFont="1" applyFill="1" applyBorder="1" applyAlignment="1" applyProtection="1">
      <alignment horizontal="right" wrapText="1"/>
      <protection locked="0"/>
    </xf>
    <xf numFmtId="0" fontId="9" fillId="6" borderId="12" xfId="0" applyFont="1" applyFill="1" applyBorder="1" applyAlignment="1" applyProtection="1">
      <alignment horizontal="center" wrapText="1"/>
      <protection locked="0"/>
    </xf>
    <xf numFmtId="0" fontId="9" fillId="6" borderId="0" xfId="0" applyFont="1" applyFill="1" applyBorder="1" applyAlignment="1" applyProtection="1">
      <alignment horizontal="center" wrapText="1"/>
      <protection locked="0"/>
    </xf>
    <xf numFmtId="49" fontId="9" fillId="6" borderId="24" xfId="0" applyNumberFormat="1" applyFont="1" applyFill="1" applyBorder="1" applyAlignment="1" applyProtection="1">
      <alignment horizontal="center" wrapText="1"/>
      <protection locked="0"/>
    </xf>
    <xf numFmtId="49" fontId="6" fillId="6" borderId="0" xfId="0" applyNumberFormat="1" applyFont="1" applyFill="1" applyBorder="1" applyAlignment="1" applyProtection="1">
      <alignment horizontal="center" wrapText="1"/>
      <protection locked="0"/>
    </xf>
    <xf numFmtId="164" fontId="6" fillId="6" borderId="0" xfId="0" applyNumberFormat="1" applyFont="1" applyFill="1" applyBorder="1" applyAlignment="1" applyProtection="1">
      <alignment horizontal="center" wrapText="1"/>
      <protection locked="0"/>
    </xf>
    <xf numFmtId="0" fontId="6" fillId="6" borderId="0" xfId="0" applyNumberFormat="1" applyFont="1" applyFill="1" applyBorder="1" applyAlignment="1" applyProtection="1">
      <alignment horizontal="right" wrapText="1"/>
      <protection locked="0"/>
    </xf>
    <xf numFmtId="49" fontId="9" fillId="6" borderId="0" xfId="0" applyNumberFormat="1" applyFont="1" applyFill="1" applyBorder="1" applyAlignment="1" applyProtection="1">
      <alignment horizontal="center" wrapText="1"/>
      <protection locked="0"/>
    </xf>
    <xf numFmtId="164" fontId="9" fillId="6" borderId="0" xfId="0" applyNumberFormat="1" applyFont="1" applyFill="1" applyBorder="1" applyAlignment="1" applyProtection="1">
      <alignment horizontal="right" wrapText="1"/>
      <protection locked="0"/>
    </xf>
    <xf numFmtId="0" fontId="19" fillId="0" borderId="14" xfId="0" applyFont="1" applyBorder="1" applyAlignment="1" applyProtection="1">
      <protection locked="0"/>
    </xf>
    <xf numFmtId="0" fontId="19" fillId="0" borderId="5" xfId="0" applyFont="1" applyBorder="1" applyAlignment="1" applyProtection="1">
      <protection locked="0"/>
    </xf>
    <xf numFmtId="0" fontId="19" fillId="0" borderId="2" xfId="0" applyFont="1" applyBorder="1" applyAlignment="1" applyProtection="1">
      <protection locked="0"/>
    </xf>
    <xf numFmtId="0" fontId="19" fillId="6" borderId="0" xfId="0" applyFont="1" applyFill="1" applyBorder="1" applyAlignment="1" applyProtection="1">
      <protection locked="0"/>
    </xf>
    <xf numFmtId="0" fontId="9" fillId="0" borderId="27" xfId="0" applyFont="1" applyBorder="1" applyAlignment="1" applyProtection="1">
      <alignment horizontal="center" wrapText="1"/>
      <protection locked="0"/>
    </xf>
    <xf numFmtId="49" fontId="36" fillId="0" borderId="30" xfId="0" applyNumberFormat="1" applyFont="1" applyBorder="1" applyAlignment="1" applyProtection="1">
      <alignment horizontal="center"/>
      <protection locked="0"/>
    </xf>
    <xf numFmtId="49" fontId="17" fillId="0" borderId="29" xfId="0" applyNumberFormat="1" applyFont="1" applyBorder="1" applyAlignment="1" applyProtection="1">
      <alignment horizontal="center"/>
      <protection locked="0"/>
    </xf>
    <xf numFmtId="164" fontId="9" fillId="6" borderId="13" xfId="0" applyNumberFormat="1" applyFont="1" applyFill="1" applyBorder="1" applyAlignment="1" applyProtection="1">
      <alignment horizontal="right" wrapText="1"/>
      <protection locked="0"/>
    </xf>
    <xf numFmtId="0" fontId="19" fillId="6" borderId="14" xfId="0" applyFont="1" applyFill="1" applyBorder="1" applyAlignment="1" applyProtection="1">
      <protection locked="0"/>
    </xf>
    <xf numFmtId="0" fontId="19" fillId="6" borderId="5" xfId="0" applyFont="1" applyFill="1" applyBorder="1" applyAlignment="1" applyProtection="1">
      <protection locked="0"/>
    </xf>
    <xf numFmtId="0" fontId="19" fillId="6" borderId="2" xfId="0" applyFont="1" applyFill="1" applyBorder="1" applyAlignment="1" applyProtection="1">
      <protection locked="0"/>
    </xf>
    <xf numFmtId="0" fontId="9" fillId="0" borderId="0" xfId="0" applyFont="1" applyAlignment="1" applyProtection="1">
      <alignment horizontal="center"/>
      <protection locked="0"/>
    </xf>
    <xf numFmtId="164" fontId="6" fillId="0" borderId="0" xfId="0" applyNumberFormat="1" applyFont="1" applyAlignment="1" applyProtection="1">
      <alignment wrapText="1"/>
      <protection locked="0"/>
    </xf>
    <xf numFmtId="0" fontId="19" fillId="4" borderId="14" xfId="0" applyFont="1" applyFill="1" applyBorder="1" applyAlignment="1" applyProtection="1">
      <protection locked="0"/>
    </xf>
    <xf numFmtId="0" fontId="19" fillId="4" borderId="5" xfId="0" applyFont="1" applyFill="1" applyBorder="1" applyAlignment="1" applyProtection="1">
      <protection locked="0"/>
    </xf>
    <xf numFmtId="0" fontId="19" fillId="4" borderId="2" xfId="0" applyFont="1" applyFill="1" applyBorder="1" applyAlignment="1" applyProtection="1">
      <protection locked="0"/>
    </xf>
    <xf numFmtId="0" fontId="9" fillId="6" borderId="7" xfId="0" applyFont="1" applyFill="1" applyBorder="1" applyAlignment="1" applyProtection="1">
      <alignment wrapText="1"/>
      <protection locked="0"/>
    </xf>
    <xf numFmtId="0" fontId="9" fillId="4" borderId="27" xfId="0" applyFont="1" applyFill="1" applyBorder="1" applyAlignment="1" applyProtection="1">
      <alignment horizontal="center" wrapText="1"/>
      <protection locked="0"/>
    </xf>
    <xf numFmtId="0" fontId="9" fillId="6" borderId="27" xfId="0" applyFont="1" applyFill="1" applyBorder="1" applyAlignment="1" applyProtection="1">
      <alignment horizontal="center" wrapText="1"/>
      <protection locked="0"/>
    </xf>
    <xf numFmtId="164" fontId="6" fillId="6" borderId="29" xfId="0" applyNumberFormat="1" applyFont="1" applyFill="1" applyBorder="1" applyAlignment="1" applyProtection="1">
      <alignment horizontal="right" wrapText="1"/>
      <protection locked="0"/>
    </xf>
    <xf numFmtId="0" fontId="9" fillId="6" borderId="8" xfId="0" applyFont="1" applyFill="1" applyBorder="1" applyAlignment="1" applyProtection="1">
      <alignment horizontal="center" wrapText="1"/>
      <protection locked="0"/>
    </xf>
    <xf numFmtId="164" fontId="9" fillId="6" borderId="3" xfId="0" applyNumberFormat="1" applyFont="1" applyFill="1" applyBorder="1" applyAlignment="1" applyProtection="1">
      <alignment horizontal="right" wrapText="1"/>
      <protection locked="0"/>
    </xf>
    <xf numFmtId="49" fontId="9" fillId="6" borderId="8" xfId="0" applyNumberFormat="1" applyFont="1" applyFill="1" applyBorder="1" applyAlignment="1" applyProtection="1">
      <alignment horizontal="center" wrapText="1"/>
      <protection locked="0"/>
    </xf>
    <xf numFmtId="49" fontId="6" fillId="6" borderId="8" xfId="0" applyNumberFormat="1" applyFont="1" applyFill="1" applyBorder="1" applyAlignment="1" applyProtection="1">
      <alignment horizontal="center" wrapText="1"/>
      <protection locked="0"/>
    </xf>
    <xf numFmtId="164" fontId="6" fillId="6" borderId="8" xfId="0" applyNumberFormat="1" applyFont="1" applyFill="1" applyBorder="1" applyAlignment="1" applyProtection="1">
      <alignment horizontal="center" wrapText="1"/>
      <protection locked="0"/>
    </xf>
    <xf numFmtId="0" fontId="6" fillId="6" borderId="8" xfId="0" applyNumberFormat="1" applyFont="1" applyFill="1" applyBorder="1" applyAlignment="1" applyProtection="1">
      <alignment horizontal="right" wrapText="1"/>
      <protection locked="0"/>
    </xf>
    <xf numFmtId="49" fontId="9" fillId="6" borderId="6" xfId="0" applyNumberFormat="1" applyFont="1" applyFill="1" applyBorder="1" applyAlignment="1" applyProtection="1">
      <alignment horizontal="center" wrapText="1"/>
      <protection locked="0"/>
    </xf>
    <xf numFmtId="49" fontId="6" fillId="6" borderId="6" xfId="0" applyNumberFormat="1" applyFont="1" applyFill="1" applyBorder="1" applyAlignment="1" applyProtection="1">
      <alignment horizontal="center" wrapText="1"/>
      <protection locked="0"/>
    </xf>
    <xf numFmtId="164" fontId="6" fillId="6" borderId="6" xfId="0" applyNumberFormat="1" applyFont="1" applyFill="1" applyBorder="1" applyAlignment="1" applyProtection="1">
      <alignment horizontal="center" wrapText="1"/>
      <protection locked="0"/>
    </xf>
    <xf numFmtId="0" fontId="6" fillId="6" borderId="6" xfId="0" applyNumberFormat="1" applyFont="1" applyFill="1" applyBorder="1" applyAlignment="1" applyProtection="1">
      <alignment horizontal="right" wrapText="1"/>
      <protection locked="0"/>
    </xf>
    <xf numFmtId="0" fontId="9" fillId="6" borderId="7" xfId="0" applyFont="1" applyFill="1" applyBorder="1" applyAlignment="1" applyProtection="1">
      <alignment vertical="top" wrapText="1"/>
      <protection locked="0"/>
    </xf>
    <xf numFmtId="0" fontId="9" fillId="0" borderId="8" xfId="0" applyFont="1" applyBorder="1" applyProtection="1">
      <protection locked="0"/>
    </xf>
    <xf numFmtId="0" fontId="5" fillId="0" borderId="0" xfId="0" applyFont="1" applyProtection="1">
      <protection locked="0"/>
    </xf>
    <xf numFmtId="0" fontId="9" fillId="0" borderId="6" xfId="0" applyFont="1" applyBorder="1" applyProtection="1">
      <protection locked="0"/>
    </xf>
    <xf numFmtId="0" fontId="19" fillId="11" borderId="12" xfId="0" applyFont="1" applyFill="1" applyBorder="1" applyAlignment="1" applyProtection="1">
      <protection locked="0"/>
    </xf>
    <xf numFmtId="0" fontId="9" fillId="11" borderId="0" xfId="0" applyFont="1" applyFill="1" applyBorder="1" applyAlignment="1" applyProtection="1">
      <alignment horizontal="center" wrapText="1"/>
      <protection locked="0"/>
    </xf>
    <xf numFmtId="0" fontId="9" fillId="0" borderId="5" xfId="0" applyFont="1" applyBorder="1" applyAlignment="1" applyProtection="1">
      <alignment horizontal="center" wrapText="1"/>
      <protection locked="0"/>
    </xf>
    <xf numFmtId="49" fontId="9" fillId="0" borderId="5" xfId="0" applyNumberFormat="1" applyFont="1" applyBorder="1" applyAlignment="1" applyProtection="1">
      <alignment horizontal="center" wrapText="1"/>
      <protection locked="0"/>
    </xf>
    <xf numFmtId="49" fontId="6" fillId="0" borderId="5" xfId="0" applyNumberFormat="1" applyFont="1" applyBorder="1" applyAlignment="1" applyProtection="1">
      <alignment horizontal="center" wrapText="1"/>
      <protection locked="0"/>
    </xf>
    <xf numFmtId="0" fontId="19" fillId="0" borderId="0" xfId="0" applyFont="1" applyFill="1" applyBorder="1" applyAlignment="1" applyProtection="1">
      <protection locked="0"/>
    </xf>
    <xf numFmtId="0" fontId="19" fillId="6" borderId="12" xfId="0" applyFont="1" applyFill="1" applyBorder="1" applyAlignment="1" applyProtection="1">
      <protection locked="0"/>
    </xf>
    <xf numFmtId="0" fontId="9" fillId="6" borderId="6" xfId="0" applyFont="1" applyFill="1" applyBorder="1" applyAlignment="1" applyProtection="1">
      <alignment horizontal="center" wrapText="1"/>
      <protection locked="0"/>
    </xf>
    <xf numFmtId="0" fontId="17" fillId="0" borderId="0" xfId="0" applyFont="1" applyProtection="1">
      <protection locked="0"/>
    </xf>
    <xf numFmtId="0" fontId="17" fillId="0" borderId="0" xfId="0" applyFont="1" applyBorder="1" applyAlignment="1" applyProtection="1">
      <alignment horizontal="left" wrapText="1"/>
      <protection locked="0"/>
    </xf>
    <xf numFmtId="0" fontId="13" fillId="0" borderId="0" xfId="0" applyFont="1" applyProtection="1">
      <protection locked="0"/>
    </xf>
    <xf numFmtId="164" fontId="6" fillId="4" borderId="2" xfId="0" applyNumberFormat="1" applyFont="1" applyFill="1" applyBorder="1" applyAlignment="1" applyProtection="1">
      <alignment horizontal="right" wrapText="1"/>
    </xf>
    <xf numFmtId="0" fontId="5" fillId="0" borderId="0" xfId="0" applyFont="1" applyAlignment="1" applyProtection="1">
      <protection locked="0"/>
    </xf>
    <xf numFmtId="0" fontId="25" fillId="0" borderId="0" xfId="0" applyFont="1" applyProtection="1">
      <protection locked="0"/>
    </xf>
    <xf numFmtId="0" fontId="18" fillId="0" borderId="0" xfId="0" applyFont="1" applyProtection="1">
      <protection locked="0"/>
    </xf>
    <xf numFmtId="0" fontId="22" fillId="0" borderId="0" xfId="0" applyFont="1" applyAlignment="1" applyProtection="1">
      <alignment horizontal="left" indent="4"/>
      <protection locked="0"/>
    </xf>
    <xf numFmtId="0" fontId="19" fillId="0" borderId="1" xfId="0" applyFont="1" applyBorder="1" applyAlignment="1" applyProtection="1">
      <alignment vertical="top" wrapText="1"/>
      <protection locked="0"/>
    </xf>
    <xf numFmtId="0" fontId="19" fillId="0" borderId="2" xfId="0" applyFont="1" applyBorder="1" applyAlignment="1" applyProtection="1">
      <alignment vertical="top" wrapText="1"/>
      <protection locked="0"/>
    </xf>
    <xf numFmtId="0" fontId="17" fillId="0" borderId="3" xfId="0" applyFont="1" applyBorder="1" applyAlignment="1" applyProtection="1">
      <alignment vertical="top" wrapText="1"/>
      <protection locked="0"/>
    </xf>
    <xf numFmtId="164" fontId="17" fillId="0" borderId="4" xfId="0" applyNumberFormat="1" applyFont="1" applyBorder="1" applyAlignment="1" applyProtection="1">
      <alignment vertical="top" wrapText="1"/>
      <protection locked="0"/>
    </xf>
    <xf numFmtId="0" fontId="17" fillId="0" borderId="4" xfId="0" applyFont="1" applyBorder="1" applyAlignment="1" applyProtection="1">
      <alignment vertical="top" wrapText="1"/>
      <protection locked="0"/>
    </xf>
    <xf numFmtId="0" fontId="17" fillId="0" borderId="10" xfId="0" applyFont="1" applyBorder="1" applyAlignment="1" applyProtection="1">
      <alignment vertical="top" wrapText="1"/>
      <protection locked="0"/>
    </xf>
    <xf numFmtId="164" fontId="17" fillId="0" borderId="7" xfId="0" applyNumberFormat="1" applyFont="1" applyBorder="1" applyAlignment="1" applyProtection="1">
      <alignment vertical="top" wrapText="1"/>
      <protection locked="0"/>
    </xf>
    <xf numFmtId="164" fontId="17" fillId="0" borderId="10" xfId="0" applyNumberFormat="1" applyFont="1" applyBorder="1" applyAlignment="1" applyProtection="1">
      <alignment vertical="top" wrapText="1"/>
      <protection locked="0"/>
    </xf>
    <xf numFmtId="0" fontId="17" fillId="0" borderId="3" xfId="0" applyFont="1" applyBorder="1" applyAlignment="1" applyProtection="1">
      <alignment horizontal="left" vertical="top" wrapText="1" indent="1"/>
      <protection locked="0"/>
    </xf>
    <xf numFmtId="164" fontId="17" fillId="0" borderId="3" xfId="0" applyNumberFormat="1" applyFont="1" applyBorder="1" applyAlignment="1" applyProtection="1">
      <alignment vertical="top" wrapText="1"/>
      <protection locked="0"/>
    </xf>
    <xf numFmtId="0" fontId="19" fillId="0" borderId="3" xfId="0" applyFont="1" applyBorder="1" applyAlignment="1" applyProtection="1">
      <alignment vertical="top" wrapText="1"/>
      <protection locked="0"/>
    </xf>
    <xf numFmtId="164" fontId="17" fillId="0" borderId="4" xfId="0" applyNumberFormat="1" applyFont="1" applyFill="1" applyBorder="1" applyAlignment="1" applyProtection="1">
      <alignment vertical="top" wrapText="1"/>
      <protection locked="0"/>
    </xf>
    <xf numFmtId="0" fontId="19" fillId="0" borderId="0" xfId="0" applyFont="1" applyProtection="1">
      <protection locked="0"/>
    </xf>
    <xf numFmtId="0" fontId="19" fillId="0" borderId="1" xfId="0" applyFont="1" applyBorder="1" applyAlignment="1" applyProtection="1">
      <alignment horizontal="center" wrapText="1"/>
      <protection locked="0"/>
    </xf>
    <xf numFmtId="0" fontId="17" fillId="0" borderId="1" xfId="0" applyFont="1" applyBorder="1" applyAlignment="1" applyProtection="1">
      <alignment wrapText="1"/>
      <protection locked="0"/>
    </xf>
    <xf numFmtId="0" fontId="17" fillId="0" borderId="0" xfId="0" applyFont="1" applyAlignment="1" applyProtection="1">
      <alignment wrapText="1"/>
      <protection locked="0"/>
    </xf>
    <xf numFmtId="0" fontId="19" fillId="0" borderId="1" xfId="0" applyFont="1" applyBorder="1" applyAlignment="1" applyProtection="1">
      <alignment horizontal="center"/>
      <protection locked="0"/>
    </xf>
    <xf numFmtId="164" fontId="17" fillId="0" borderId="1" xfId="0" applyNumberFormat="1" applyFont="1" applyBorder="1" applyProtection="1">
      <protection locked="0"/>
    </xf>
    <xf numFmtId="0" fontId="17" fillId="0" borderId="1" xfId="0" applyNumberFormat="1" applyFont="1" applyBorder="1" applyProtection="1">
      <protection locked="0"/>
    </xf>
    <xf numFmtId="0" fontId="22" fillId="0" borderId="0" xfId="0" applyFont="1" applyAlignment="1" applyProtection="1">
      <alignment horizontal="left" indent="6"/>
      <protection locked="0"/>
    </xf>
    <xf numFmtId="0" fontId="17" fillId="0" borderId="0" xfId="0" applyFont="1" applyAlignment="1" applyProtection="1">
      <alignment horizontal="left" indent="4"/>
      <protection locked="0"/>
    </xf>
    <xf numFmtId="2" fontId="17" fillId="0" borderId="1" xfId="4" applyNumberFormat="1" applyFont="1" applyBorder="1" applyProtection="1">
      <protection locked="0"/>
    </xf>
    <xf numFmtId="4" fontId="17" fillId="0" borderId="4" xfId="0" applyNumberFormat="1" applyFont="1" applyFill="1" applyBorder="1" applyAlignment="1" applyProtection="1">
      <alignment vertical="top" wrapText="1"/>
    </xf>
    <xf numFmtId="164" fontId="17" fillId="0" borderId="1" xfId="0" applyNumberFormat="1" applyFont="1" applyBorder="1" applyProtection="1"/>
    <xf numFmtId="164" fontId="17" fillId="0" borderId="1" xfId="3" applyNumberFormat="1" applyFont="1" applyBorder="1" applyProtection="1"/>
    <xf numFmtId="0" fontId="7" fillId="0" borderId="0" xfId="0" applyFont="1" applyFill="1" applyBorder="1" applyProtection="1">
      <protection locked="0"/>
    </xf>
    <xf numFmtId="4" fontId="15" fillId="0" borderId="0" xfId="0" applyNumberFormat="1" applyFont="1" applyAlignment="1" applyProtection="1">
      <alignment wrapText="1"/>
      <protection locked="0"/>
    </xf>
    <xf numFmtId="4" fontId="15" fillId="0" borderId="0" xfId="0" applyNumberFormat="1" applyFont="1" applyFill="1" applyAlignment="1" applyProtection="1">
      <alignment wrapText="1"/>
      <protection locked="0"/>
    </xf>
    <xf numFmtId="0" fontId="15" fillId="0" borderId="0" xfId="0" applyFont="1" applyFill="1" applyAlignment="1" applyProtection="1">
      <alignment wrapText="1"/>
      <protection locked="0"/>
    </xf>
    <xf numFmtId="2" fontId="15" fillId="0" borderId="0" xfId="0" applyNumberFormat="1" applyFont="1" applyFill="1" applyAlignment="1" applyProtection="1">
      <alignment wrapText="1"/>
      <protection locked="0"/>
    </xf>
    <xf numFmtId="8" fontId="15" fillId="0" borderId="0" xfId="0" applyNumberFormat="1" applyFont="1" applyFill="1" applyAlignment="1" applyProtection="1">
      <alignment wrapText="1"/>
      <protection locked="0"/>
    </xf>
    <xf numFmtId="3" fontId="15" fillId="0" borderId="0" xfId="0" applyNumberFormat="1" applyFont="1" applyFill="1" applyAlignment="1" applyProtection="1">
      <alignment wrapText="1"/>
      <protection locked="0"/>
    </xf>
    <xf numFmtId="4" fontId="7" fillId="0" borderId="0" xfId="0" applyNumberFormat="1" applyFont="1" applyProtection="1">
      <protection locked="0"/>
    </xf>
    <xf numFmtId="2" fontId="7" fillId="0" borderId="0" xfId="0" applyNumberFormat="1" applyFont="1" applyProtection="1">
      <protection locked="0"/>
    </xf>
    <xf numFmtId="8" fontId="7" fillId="0" borderId="0" xfId="0" applyNumberFormat="1" applyFont="1" applyProtection="1">
      <protection locked="0"/>
    </xf>
    <xf numFmtId="43" fontId="7" fillId="0" borderId="0" xfId="0" applyNumberFormat="1" applyFont="1" applyProtection="1">
      <protection locked="0"/>
    </xf>
    <xf numFmtId="3" fontId="7" fillId="0" borderId="0" xfId="0" applyNumberFormat="1" applyFont="1" applyProtection="1">
      <protection locked="0"/>
    </xf>
    <xf numFmtId="0" fontId="11" fillId="0" borderId="12" xfId="2" applyFont="1" applyBorder="1" applyProtection="1">
      <protection locked="0"/>
    </xf>
    <xf numFmtId="0" fontId="11" fillId="0" borderId="0" xfId="2" applyFont="1" applyProtection="1">
      <protection locked="0"/>
    </xf>
    <xf numFmtId="0" fontId="10" fillId="0" borderId="12" xfId="0" applyFont="1" applyBorder="1" applyProtection="1">
      <protection locked="0"/>
    </xf>
    <xf numFmtId="0" fontId="10" fillId="0" borderId="0" xfId="0" applyFont="1" applyProtection="1">
      <protection locked="0"/>
    </xf>
    <xf numFmtId="0" fontId="10" fillId="0" borderId="16" xfId="0" applyFont="1" applyBorder="1" applyProtection="1">
      <protection locked="0"/>
    </xf>
    <xf numFmtId="0" fontId="0" fillId="0" borderId="0" xfId="0" applyProtection="1"/>
    <xf numFmtId="0" fontId="7" fillId="0" borderId="0" xfId="0" applyFont="1" applyFill="1" applyBorder="1" applyProtection="1"/>
    <xf numFmtId="44" fontId="15" fillId="0" borderId="0" xfId="0" applyNumberFormat="1" applyFont="1" applyAlignment="1" applyProtection="1">
      <alignment wrapText="1"/>
    </xf>
    <xf numFmtId="44" fontId="15" fillId="0" borderId="0" xfId="0" applyNumberFormat="1" applyFont="1" applyFill="1" applyAlignment="1" applyProtection="1">
      <alignment wrapText="1"/>
    </xf>
    <xf numFmtId="3" fontId="15" fillId="0" borderId="0" xfId="0" applyNumberFormat="1" applyFont="1" applyAlignment="1" applyProtection="1">
      <alignment wrapText="1"/>
    </xf>
    <xf numFmtId="4" fontId="15" fillId="0" borderId="0" xfId="0" applyNumberFormat="1" applyFont="1" applyAlignment="1" applyProtection="1">
      <alignment wrapText="1"/>
    </xf>
    <xf numFmtId="4" fontId="15" fillId="0" borderId="0" xfId="0" applyNumberFormat="1" applyFont="1" applyFill="1" applyAlignment="1" applyProtection="1">
      <alignment wrapText="1"/>
    </xf>
    <xf numFmtId="4" fontId="15" fillId="6" borderId="0" xfId="0" applyNumberFormat="1" applyFont="1" applyFill="1" applyAlignment="1" applyProtection="1">
      <alignment wrapText="1"/>
    </xf>
    <xf numFmtId="44" fontId="11" fillId="0" borderId="13" xfId="2" applyNumberFormat="1" applyFont="1" applyBorder="1" applyProtection="1"/>
    <xf numFmtId="44" fontId="10" fillId="0" borderId="13" xfId="0" applyNumberFormat="1" applyFont="1" applyBorder="1" applyProtection="1"/>
    <xf numFmtId="44" fontId="10" fillId="0" borderId="4" xfId="0" applyNumberFormat="1" applyFont="1" applyBorder="1" applyProtection="1"/>
    <xf numFmtId="0" fontId="18" fillId="0" borderId="0" xfId="0" applyFont="1" applyFill="1" applyBorder="1" applyAlignment="1">
      <alignment wrapText="1"/>
    </xf>
    <xf numFmtId="164" fontId="15" fillId="0" borderId="4" xfId="0" applyNumberFormat="1" applyFont="1" applyFill="1" applyBorder="1"/>
    <xf numFmtId="164" fontId="17" fillId="0" borderId="6" xfId="0" applyNumberFormat="1" applyFont="1" applyFill="1" applyBorder="1" applyAlignment="1">
      <alignment horizontal="center"/>
    </xf>
    <xf numFmtId="164" fontId="17" fillId="0" borderId="0" xfId="0" applyNumberFormat="1" applyFont="1" applyFill="1" applyBorder="1"/>
    <xf numFmtId="0" fontId="15" fillId="0" borderId="4" xfId="0" applyFont="1" applyFill="1" applyBorder="1" applyAlignment="1">
      <alignment horizontal="center" vertical="top" wrapText="1"/>
    </xf>
    <xf numFmtId="49" fontId="24" fillId="0" borderId="0" xfId="0" applyNumberFormat="1" applyFont="1" applyAlignment="1">
      <alignment horizontal="left"/>
    </xf>
    <xf numFmtId="0" fontId="0" fillId="0" borderId="0" xfId="0" applyBorder="1" applyProtection="1">
      <protection locked="0"/>
    </xf>
    <xf numFmtId="0" fontId="9" fillId="0" borderId="11" xfId="0" applyFont="1" applyBorder="1" applyProtection="1">
      <protection locked="0"/>
    </xf>
    <xf numFmtId="0" fontId="9" fillId="0" borderId="28" xfId="0" applyFont="1" applyBorder="1" applyProtection="1">
      <protection locked="0"/>
    </xf>
    <xf numFmtId="0" fontId="0" fillId="0" borderId="5" xfId="0" applyBorder="1"/>
    <xf numFmtId="2" fontId="17" fillId="2" borderId="1" xfId="0" applyNumberFormat="1" applyFont="1" applyFill="1" applyBorder="1" applyAlignment="1">
      <alignment horizontal="right" vertical="center"/>
    </xf>
    <xf numFmtId="2" fontId="3" fillId="0" borderId="1" xfId="0" applyNumberFormat="1" applyFont="1" applyFill="1" applyBorder="1" applyAlignment="1" applyProtection="1">
      <alignment vertical="top" wrapText="1"/>
      <protection locked="0"/>
    </xf>
    <xf numFmtId="49" fontId="6" fillId="6" borderId="16" xfId="0" applyNumberFormat="1" applyFont="1" applyFill="1" applyBorder="1" applyAlignment="1" applyProtection="1">
      <alignment horizontal="center" wrapText="1"/>
      <protection locked="0"/>
    </xf>
    <xf numFmtId="0" fontId="6" fillId="6" borderId="4" xfId="0" applyNumberFormat="1" applyFont="1" applyFill="1" applyBorder="1" applyAlignment="1" applyProtection="1">
      <alignment horizontal="right" wrapText="1"/>
      <protection locked="0"/>
    </xf>
    <xf numFmtId="0" fontId="5" fillId="8" borderId="14" xfId="0" applyFont="1" applyFill="1" applyBorder="1" applyAlignment="1" applyProtection="1">
      <alignment horizontal="center" vertical="top" wrapText="1"/>
      <protection locked="0"/>
    </xf>
    <xf numFmtId="0" fontId="39" fillId="8" borderId="2" xfId="0" applyFont="1" applyFill="1" applyBorder="1" applyAlignment="1" applyProtection="1">
      <alignment vertical="top" wrapText="1"/>
      <protection locked="0"/>
    </xf>
    <xf numFmtId="4" fontId="3" fillId="0" borderId="4" xfId="0" applyNumberFormat="1" applyFont="1" applyBorder="1" applyAlignment="1" applyProtection="1">
      <alignment vertical="top" wrapText="1"/>
      <protection locked="0"/>
    </xf>
    <xf numFmtId="4" fontId="3" fillId="0" borderId="1" xfId="0" applyNumberFormat="1" applyFont="1" applyBorder="1" applyAlignment="1" applyProtection="1">
      <alignment vertical="top" wrapText="1"/>
      <protection locked="0"/>
    </xf>
    <xf numFmtId="4" fontId="3" fillId="0" borderId="4" xfId="0" applyNumberFormat="1" applyFont="1" applyFill="1" applyBorder="1" applyAlignment="1" applyProtection="1">
      <alignment vertical="top" wrapText="1"/>
      <protection locked="0"/>
    </xf>
    <xf numFmtId="4" fontId="3" fillId="0" borderId="1" xfId="0" applyNumberFormat="1" applyFont="1" applyFill="1" applyBorder="1" applyAlignment="1" applyProtection="1">
      <alignment vertical="top" wrapText="1"/>
      <protection locked="0"/>
    </xf>
    <xf numFmtId="0" fontId="3" fillId="12" borderId="45" xfId="0" applyFont="1" applyFill="1" applyBorder="1" applyAlignment="1" applyProtection="1">
      <alignment vertical="top" wrapText="1"/>
      <protection locked="0"/>
    </xf>
    <xf numFmtId="0" fontId="3" fillId="12" borderId="26" xfId="0" applyFont="1" applyFill="1" applyBorder="1" applyAlignment="1" applyProtection="1">
      <alignment vertical="top" wrapText="1"/>
      <protection locked="0"/>
    </xf>
    <xf numFmtId="0" fontId="3" fillId="12" borderId="7" xfId="0" applyFont="1" applyFill="1" applyBorder="1" applyAlignment="1" applyProtection="1">
      <alignment vertical="top" wrapText="1"/>
      <protection locked="0"/>
    </xf>
    <xf numFmtId="0" fontId="3" fillId="12" borderId="14" xfId="0" applyFont="1" applyFill="1" applyBorder="1" applyAlignment="1" applyProtection="1">
      <alignment vertical="top" wrapText="1"/>
      <protection locked="0"/>
    </xf>
    <xf numFmtId="0" fontId="3" fillId="0" borderId="0" xfId="0" applyFont="1" applyAlignment="1" applyProtection="1">
      <alignment wrapText="1"/>
      <protection locked="0"/>
    </xf>
    <xf numFmtId="0" fontId="34" fillId="0" borderId="0" xfId="0" applyFont="1" applyAlignment="1" applyProtection="1">
      <alignment wrapText="1"/>
      <protection locked="0"/>
    </xf>
    <xf numFmtId="0" fontId="16" fillId="0" borderId="0" xfId="0" applyFont="1" applyAlignment="1" applyProtection="1">
      <alignment horizontal="left" vertical="top" wrapText="1"/>
      <protection locked="0"/>
    </xf>
    <xf numFmtId="0" fontId="2" fillId="0" borderId="0" xfId="0" applyFont="1" applyAlignment="1" applyProtection="1">
      <alignment horizontal="center"/>
      <protection locked="0"/>
    </xf>
    <xf numFmtId="0" fontId="0" fillId="0" borderId="0" xfId="0" applyAlignment="1" applyProtection="1">
      <protection locked="0"/>
    </xf>
    <xf numFmtId="0" fontId="3" fillId="0" borderId="0" xfId="0" applyFont="1" applyAlignment="1" applyProtection="1">
      <alignment horizontal="center"/>
      <protection locked="0"/>
    </xf>
    <xf numFmtId="0" fontId="34" fillId="0" borderId="0" xfId="0" applyFont="1" applyAlignment="1" applyProtection="1">
      <protection locked="0"/>
    </xf>
    <xf numFmtId="0" fontId="42" fillId="4" borderId="12" xfId="0" applyFont="1" applyFill="1" applyBorder="1" applyAlignment="1" applyProtection="1">
      <alignment horizontal="center"/>
      <protection locked="0"/>
    </xf>
    <xf numFmtId="0" fontId="42" fillId="4" borderId="13" xfId="0" applyFont="1" applyFill="1" applyBorder="1" applyAlignment="1" applyProtection="1">
      <alignment horizontal="center"/>
      <protection locked="0"/>
    </xf>
    <xf numFmtId="4" fontId="42" fillId="0" borderId="26" xfId="0" applyNumberFormat="1" applyFont="1" applyBorder="1" applyAlignment="1" applyProtection="1">
      <alignment horizontal="center" wrapText="1"/>
      <protection locked="0"/>
    </xf>
    <xf numFmtId="4" fontId="42" fillId="0" borderId="9" xfId="0" applyNumberFormat="1" applyFont="1" applyBorder="1" applyAlignment="1" applyProtection="1">
      <alignment horizontal="center" wrapText="1"/>
      <protection locked="0"/>
    </xf>
    <xf numFmtId="0" fontId="31" fillId="0" borderId="1" xfId="0" applyFont="1" applyBorder="1" applyAlignment="1">
      <alignment horizontal="center"/>
    </xf>
    <xf numFmtId="0" fontId="7" fillId="0" borderId="0" xfId="0" applyFont="1" applyAlignment="1">
      <alignment horizontal="left" vertical="top" wrapText="1"/>
    </xf>
    <xf numFmtId="0" fontId="17" fillId="0" borderId="0" xfId="0" applyFont="1" applyBorder="1" applyAlignment="1">
      <alignment wrapText="1"/>
    </xf>
    <xf numFmtId="0" fontId="17" fillId="0" borderId="0" xfId="0" applyFont="1" applyBorder="1" applyAlignment="1"/>
    <xf numFmtId="0" fontId="19" fillId="11" borderId="14" xfId="0" applyFont="1" applyFill="1" applyBorder="1" applyAlignment="1">
      <alignment horizontal="left"/>
    </xf>
    <xf numFmtId="0" fontId="19" fillId="11" borderId="5" xfId="0" applyFont="1" applyFill="1" applyBorder="1" applyAlignment="1">
      <alignment horizontal="left"/>
    </xf>
    <xf numFmtId="0" fontId="19" fillId="11" borderId="14" xfId="0" applyFont="1" applyFill="1" applyBorder="1" applyAlignment="1"/>
    <xf numFmtId="0" fontId="19" fillId="11" borderId="5" xfId="0" applyFont="1" applyFill="1" applyBorder="1" applyAlignment="1"/>
    <xf numFmtId="0" fontId="17" fillId="0" borderId="0" xfId="0" applyFont="1" applyAlignment="1"/>
    <xf numFmtId="0" fontId="17" fillId="0" borderId="0" xfId="0" applyFont="1" applyAlignment="1">
      <alignment horizontal="left" wrapText="1"/>
    </xf>
    <xf numFmtId="0" fontId="17" fillId="0" borderId="0" xfId="2" applyFont="1" applyAlignment="1">
      <alignment horizontal="left" vertical="top" wrapText="1"/>
    </xf>
    <xf numFmtId="0" fontId="19" fillId="4" borderId="1" xfId="0" applyFont="1" applyFill="1" applyBorder="1" applyAlignment="1">
      <alignment horizontal="left"/>
    </xf>
    <xf numFmtId="0" fontId="17" fillId="0" borderId="0" xfId="0" applyFont="1" applyBorder="1" applyAlignment="1">
      <alignment horizontal="left" wrapText="1"/>
    </xf>
    <xf numFmtId="0" fontId="7" fillId="0" borderId="0" xfId="0" applyFont="1" applyAlignment="1">
      <alignment horizontal="left" wrapText="1"/>
    </xf>
    <xf numFmtId="0" fontId="19" fillId="10" borderId="1" xfId="0" applyFont="1" applyFill="1" applyBorder="1" applyAlignment="1">
      <alignment horizontal="left"/>
    </xf>
    <xf numFmtId="0" fontId="19" fillId="0" borderId="1" xfId="0" applyFont="1" applyBorder="1" applyAlignment="1">
      <alignment horizontal="left"/>
    </xf>
    <xf numFmtId="0" fontId="27" fillId="0" borderId="0" xfId="0" applyFont="1" applyAlignment="1">
      <alignment horizontal="left" vertical="top" wrapText="1"/>
    </xf>
    <xf numFmtId="0" fontId="19" fillId="11" borderId="26" xfId="0" applyFont="1" applyFill="1" applyBorder="1" applyAlignment="1" applyProtection="1">
      <alignment horizontal="left"/>
      <protection locked="0"/>
    </xf>
    <xf numFmtId="0" fontId="19" fillId="11" borderId="8" xfId="0" applyFont="1" applyFill="1" applyBorder="1" applyAlignment="1" applyProtection="1">
      <alignment horizontal="left"/>
      <protection locked="0"/>
    </xf>
    <xf numFmtId="0" fontId="17" fillId="0" borderId="0" xfId="0" applyFont="1" applyBorder="1" applyAlignment="1" applyProtection="1">
      <alignment horizontal="left" wrapText="1"/>
      <protection locked="0"/>
    </xf>
    <xf numFmtId="0" fontId="9" fillId="5" borderId="14" xfId="0" applyFont="1" applyFill="1" applyBorder="1" applyAlignment="1" applyProtection="1">
      <alignment horizontal="center"/>
      <protection locked="0"/>
    </xf>
    <xf numFmtId="0" fontId="9" fillId="5" borderId="5" xfId="0" applyFont="1" applyFill="1" applyBorder="1" applyAlignment="1" applyProtection="1">
      <alignment horizontal="center"/>
      <protection locked="0"/>
    </xf>
    <xf numFmtId="0" fontId="6" fillId="0" borderId="14" xfId="0" applyFont="1" applyBorder="1" applyAlignment="1">
      <alignment horizontal="center" wrapText="1"/>
    </xf>
    <xf numFmtId="0" fontId="6" fillId="0" borderId="5"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xf>
    <xf numFmtId="0" fontId="6" fillId="0" borderId="0" xfId="0" applyFont="1" applyBorder="1" applyAlignment="1">
      <alignment horizontal="center"/>
    </xf>
    <xf numFmtId="49" fontId="18" fillId="0" borderId="0" xfId="0" applyNumberFormat="1" applyFont="1" applyAlignment="1">
      <alignment horizontal="left"/>
    </xf>
    <xf numFmtId="0" fontId="21" fillId="0" borderId="0" xfId="0" applyFont="1" applyAlignment="1">
      <alignment horizontal="left"/>
    </xf>
    <xf numFmtId="0" fontId="17" fillId="0" borderId="7" xfId="0" applyFont="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7" fillId="0" borderId="3" xfId="0" applyFont="1" applyBorder="1" applyAlignment="1" applyProtection="1">
      <alignment vertical="top" wrapText="1"/>
      <protection locked="0"/>
    </xf>
  </cellXfs>
  <cellStyles count="8">
    <cellStyle name="Comma" xfId="4" builtinId="3"/>
    <cellStyle name="Comma 2" xfId="6" xr:uid="{00000000-0005-0000-0000-000001000000}"/>
    <cellStyle name="Currency" xfId="3" builtinId="4"/>
    <cellStyle name="Currency 2" xfId="5" xr:uid="{00000000-0005-0000-0000-000003000000}"/>
    <cellStyle name="Currency 3" xfId="7" xr:uid="{BCA2315E-8546-463A-A1E4-84CF1C30C1D4}"/>
    <cellStyle name="Normal" xfId="0" builtinId="0"/>
    <cellStyle name="Normal 2"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9"/>
  <sheetViews>
    <sheetView tabSelected="1" workbookViewId="0">
      <selection activeCell="A4" sqref="A4"/>
    </sheetView>
  </sheetViews>
  <sheetFormatPr defaultColWidth="9.140625" defaultRowHeight="12.75" x14ac:dyDescent="0.2"/>
  <cols>
    <col min="1" max="1" width="107.85546875" style="298" customWidth="1"/>
    <col min="2" max="2" width="30.28515625" style="298" customWidth="1"/>
    <col min="3" max="16384" width="9.140625" style="298"/>
  </cols>
  <sheetData>
    <row r="1" spans="1:4" ht="18.75" x14ac:dyDescent="0.3">
      <c r="A1" s="620" t="s">
        <v>0</v>
      </c>
      <c r="B1" s="621"/>
    </row>
    <row r="2" spans="1:4" ht="15" x14ac:dyDescent="0.25">
      <c r="A2" s="622" t="s">
        <v>1</v>
      </c>
      <c r="B2" s="623"/>
    </row>
    <row r="3" spans="1:4" ht="15" x14ac:dyDescent="0.25">
      <c r="A3" s="299"/>
      <c r="B3" s="300"/>
    </row>
    <row r="4" spans="1:4" ht="15" x14ac:dyDescent="0.25">
      <c r="A4" s="299" t="s">
        <v>2</v>
      </c>
      <c r="B4" s="300"/>
    </row>
    <row r="5" spans="1:4" ht="15" x14ac:dyDescent="0.25">
      <c r="A5" s="299" t="s">
        <v>3</v>
      </c>
      <c r="B5" s="300"/>
    </row>
    <row r="6" spans="1:4" ht="15" x14ac:dyDescent="0.25">
      <c r="A6" s="299"/>
      <c r="B6" s="300"/>
    </row>
    <row r="7" spans="1:4" ht="15" x14ac:dyDescent="0.25">
      <c r="A7" s="301" t="s">
        <v>4</v>
      </c>
      <c r="B7" s="300"/>
    </row>
    <row r="8" spans="1:4" ht="15" x14ac:dyDescent="0.25">
      <c r="A8" s="299" t="s">
        <v>5</v>
      </c>
      <c r="B8" s="357">
        <f>'Lines 1,2,3,4 '!H14</f>
        <v>0</v>
      </c>
    </row>
    <row r="9" spans="1:4" ht="15" x14ac:dyDescent="0.25">
      <c r="A9" s="302" t="s">
        <v>6</v>
      </c>
      <c r="B9" s="358">
        <f>'Lines 1,2,3,4 '!H26</f>
        <v>0</v>
      </c>
      <c r="D9" s="303"/>
    </row>
    <row r="10" spans="1:4" ht="15" x14ac:dyDescent="0.25">
      <c r="A10" s="304" t="s">
        <v>371</v>
      </c>
      <c r="B10" s="359">
        <f>'Lines 1,2,3,4 '!H38</f>
        <v>0</v>
      </c>
      <c r="D10" s="303"/>
    </row>
    <row r="11" spans="1:4" ht="15" x14ac:dyDescent="0.25">
      <c r="A11" s="304" t="s">
        <v>7</v>
      </c>
      <c r="B11" s="359">
        <f>'Lines 1,2,3,4 '!H50</f>
        <v>0</v>
      </c>
      <c r="D11" s="303"/>
    </row>
    <row r="12" spans="1:4" ht="15" x14ac:dyDescent="0.25">
      <c r="A12" s="302"/>
      <c r="B12" s="305"/>
    </row>
    <row r="13" spans="1:4" ht="15" x14ac:dyDescent="0.25">
      <c r="A13" s="299" t="s">
        <v>8</v>
      </c>
      <c r="B13" s="358">
        <f>'Lines 1,2,3,4 '!H62</f>
        <v>0</v>
      </c>
    </row>
    <row r="14" spans="1:4" ht="15" x14ac:dyDescent="0.25">
      <c r="A14" s="302" t="s">
        <v>9</v>
      </c>
      <c r="B14" s="358">
        <f>'Lines 1,2,3,4 '!H74</f>
        <v>0</v>
      </c>
    </row>
    <row r="15" spans="1:4" ht="15" x14ac:dyDescent="0.25">
      <c r="A15" s="302" t="s">
        <v>10</v>
      </c>
      <c r="B15" s="358">
        <f>'Lines 1,2,3,4 '!H86</f>
        <v>0</v>
      </c>
    </row>
    <row r="16" spans="1:4" ht="15" x14ac:dyDescent="0.25">
      <c r="A16" s="302" t="s">
        <v>11</v>
      </c>
      <c r="B16" s="358">
        <f>'Lines 1,2,3,4 '!H98</f>
        <v>0</v>
      </c>
    </row>
    <row r="17" spans="1:5" ht="15" x14ac:dyDescent="0.25">
      <c r="A17" s="306" t="s">
        <v>359</v>
      </c>
      <c r="B17" s="359">
        <f>'Lines 1,2,3,4 '!H110</f>
        <v>0</v>
      </c>
    </row>
    <row r="18" spans="1:5" ht="15" x14ac:dyDescent="0.25">
      <c r="A18" s="306" t="s">
        <v>360</v>
      </c>
      <c r="B18" s="359">
        <f>'Lines 1,2,3,4 '!H122</f>
        <v>0</v>
      </c>
    </row>
    <row r="19" spans="1:5" ht="15" x14ac:dyDescent="0.25">
      <c r="A19" s="306" t="s">
        <v>361</v>
      </c>
      <c r="B19" s="359">
        <f>'Lines 1,2,3,4 '!H134</f>
        <v>0</v>
      </c>
    </row>
    <row r="20" spans="1:5" ht="15" x14ac:dyDescent="0.25">
      <c r="A20" s="306" t="s">
        <v>362</v>
      </c>
      <c r="B20" s="359">
        <f>'Lines 1,2,3,4 '!H146</f>
        <v>0</v>
      </c>
    </row>
    <row r="21" spans="1:5" ht="15" x14ac:dyDescent="0.25">
      <c r="A21" s="307"/>
      <c r="B21" s="308"/>
    </row>
    <row r="22" spans="1:5" ht="17.25" x14ac:dyDescent="0.25">
      <c r="A22" s="309" t="s">
        <v>339</v>
      </c>
      <c r="B22" s="305"/>
    </row>
    <row r="23" spans="1:5" ht="15" x14ac:dyDescent="0.25">
      <c r="A23" s="310"/>
      <c r="B23" s="305"/>
    </row>
    <row r="24" spans="1:5" ht="17.25" x14ac:dyDescent="0.25">
      <c r="A24" s="309" t="s">
        <v>340</v>
      </c>
      <c r="B24" s="305"/>
    </row>
    <row r="25" spans="1:5" ht="15" x14ac:dyDescent="0.25">
      <c r="A25" s="299"/>
      <c r="B25" s="305"/>
    </row>
    <row r="26" spans="1:5" ht="15" x14ac:dyDescent="0.25">
      <c r="A26" s="299" t="s">
        <v>12</v>
      </c>
      <c r="B26" s="360">
        <f>'Lines 5,6,7,8,9'!L9</f>
        <v>0</v>
      </c>
    </row>
    <row r="27" spans="1:5" ht="15" x14ac:dyDescent="0.25">
      <c r="A27" s="312" t="s">
        <v>13</v>
      </c>
      <c r="B27" s="361">
        <f>'Lines 5,6,7,8,9'!L15</f>
        <v>0</v>
      </c>
    </row>
    <row r="28" spans="1:5" ht="15" x14ac:dyDescent="0.25">
      <c r="A28" s="312"/>
      <c r="B28" s="313"/>
    </row>
    <row r="29" spans="1:5" ht="15" x14ac:dyDescent="0.25">
      <c r="A29" s="299" t="s">
        <v>14</v>
      </c>
      <c r="B29" s="360">
        <f>'Lines 5,6,7,8,9'!L19</f>
        <v>0</v>
      </c>
      <c r="E29" s="314"/>
    </row>
    <row r="30" spans="1:5" ht="15" x14ac:dyDescent="0.25">
      <c r="A30" s="312" t="s">
        <v>15</v>
      </c>
      <c r="B30" s="361">
        <f>'Lines 5,6,7,8,9'!L23</f>
        <v>0</v>
      </c>
    </row>
    <row r="31" spans="1:5" ht="15" x14ac:dyDescent="0.25">
      <c r="A31" s="312" t="s">
        <v>16</v>
      </c>
      <c r="B31" s="361">
        <f>'Lines 5,6,7,8,9'!L27</f>
        <v>0</v>
      </c>
    </row>
    <row r="32" spans="1:5" ht="15" x14ac:dyDescent="0.25">
      <c r="A32" s="312" t="s">
        <v>17</v>
      </c>
      <c r="B32" s="361">
        <f>'Lines 5,6,7,8,9'!L31</f>
        <v>0</v>
      </c>
    </row>
    <row r="33" spans="1:15" ht="15" x14ac:dyDescent="0.25">
      <c r="A33" s="299"/>
      <c r="B33" s="311"/>
    </row>
    <row r="34" spans="1:15" ht="15" x14ac:dyDescent="0.25">
      <c r="A34" s="299" t="s">
        <v>18</v>
      </c>
      <c r="B34" s="360">
        <f>'Lines 5,6,7,8,9'!L35</f>
        <v>0</v>
      </c>
    </row>
    <row r="35" spans="1:15" ht="15" x14ac:dyDescent="0.25">
      <c r="A35" s="312" t="s">
        <v>19</v>
      </c>
      <c r="B35" s="361">
        <f>'Lines 5,6,7,8,9'!L39</f>
        <v>0</v>
      </c>
    </row>
    <row r="36" spans="1:15" ht="15" x14ac:dyDescent="0.25">
      <c r="A36" s="312"/>
      <c r="B36" s="315"/>
    </row>
    <row r="37" spans="1:15" ht="15" x14ac:dyDescent="0.25">
      <c r="A37" s="299" t="s">
        <v>20</v>
      </c>
      <c r="B37" s="360">
        <f>'Lines 5,6,7,8,9'!L43</f>
        <v>0</v>
      </c>
    </row>
    <row r="38" spans="1:15" ht="15" x14ac:dyDescent="0.25">
      <c r="A38" s="312" t="s">
        <v>21</v>
      </c>
      <c r="B38" s="361">
        <f>'Lines 5,6,7,8,9'!L47</f>
        <v>0</v>
      </c>
    </row>
    <row r="39" spans="1:15" ht="15" x14ac:dyDescent="0.25">
      <c r="A39" s="312" t="s">
        <v>22</v>
      </c>
      <c r="B39" s="361">
        <f>'Lines 5,6,7,8,9'!L51</f>
        <v>0</v>
      </c>
    </row>
    <row r="40" spans="1:15" ht="15" x14ac:dyDescent="0.25">
      <c r="A40" s="312" t="s">
        <v>23</v>
      </c>
      <c r="B40" s="361">
        <f>'Lines 5,6,7,8,9'!L55</f>
        <v>0</v>
      </c>
    </row>
    <row r="41" spans="1:15" ht="15" x14ac:dyDescent="0.25">
      <c r="A41" s="299"/>
      <c r="B41" s="308"/>
    </row>
    <row r="42" spans="1:15" ht="17.25" x14ac:dyDescent="0.25">
      <c r="A42" s="316" t="s">
        <v>341</v>
      </c>
      <c r="B42" s="308"/>
    </row>
    <row r="43" spans="1:15" ht="15" x14ac:dyDescent="0.25">
      <c r="A43" s="299"/>
      <c r="B43" s="308"/>
      <c r="D43" s="317"/>
      <c r="E43" s="317"/>
      <c r="F43" s="317"/>
      <c r="G43" s="317"/>
      <c r="H43" s="317"/>
      <c r="I43" s="317"/>
      <c r="J43" s="317"/>
      <c r="K43" s="317"/>
      <c r="L43" s="317"/>
      <c r="M43" s="317"/>
      <c r="N43" s="317"/>
      <c r="O43" s="318"/>
    </row>
    <row r="44" spans="1:15" ht="15" x14ac:dyDescent="0.25">
      <c r="A44" s="299" t="s">
        <v>24</v>
      </c>
      <c r="B44" s="357">
        <f>ROUND('Line 10'!C8,2)</f>
        <v>0</v>
      </c>
    </row>
    <row r="45" spans="1:15" ht="15" x14ac:dyDescent="0.25">
      <c r="A45" s="319"/>
      <c r="B45" s="308"/>
    </row>
    <row r="46" spans="1:15" ht="15" x14ac:dyDescent="0.25">
      <c r="A46" s="320" t="s">
        <v>25</v>
      </c>
      <c r="B46" s="308"/>
    </row>
    <row r="47" spans="1:15" ht="15" x14ac:dyDescent="0.25">
      <c r="A47" s="321" t="s">
        <v>26</v>
      </c>
      <c r="B47" s="308"/>
    </row>
    <row r="48" spans="1:15" ht="15" x14ac:dyDescent="0.25">
      <c r="A48" s="299" t="s">
        <v>27</v>
      </c>
      <c r="B48" s="362">
        <f>ROUND('Lines 11 or 12'!G23,2)</f>
        <v>0</v>
      </c>
    </row>
    <row r="49" spans="1:2" ht="15" x14ac:dyDescent="0.25">
      <c r="A49" s="299" t="s">
        <v>28</v>
      </c>
      <c r="B49" s="358">
        <f>ROUND('Lines 11 or 12'!D33,2)</f>
        <v>0</v>
      </c>
    </row>
    <row r="50" spans="1:2" ht="15" x14ac:dyDescent="0.25">
      <c r="A50" s="299" t="s">
        <v>29</v>
      </c>
      <c r="B50" s="363">
        <f>ROUND('Lines 13 &amp; 14'!C12,2)</f>
        <v>0</v>
      </c>
    </row>
    <row r="51" spans="1:2" ht="15" x14ac:dyDescent="0.25">
      <c r="A51" s="299" t="s">
        <v>30</v>
      </c>
      <c r="B51" s="322"/>
    </row>
    <row r="52" spans="1:2" ht="15" x14ac:dyDescent="0.25">
      <c r="A52" s="299" t="s">
        <v>31</v>
      </c>
      <c r="B52" s="363">
        <f>ROUND('Lines 13 &amp; 14'!C21,2)</f>
        <v>0</v>
      </c>
    </row>
    <row r="53" spans="1:2" ht="19.5" customHeight="1" x14ac:dyDescent="0.25">
      <c r="A53" s="299" t="s">
        <v>32</v>
      </c>
      <c r="B53" s="363">
        <f>SUM(B8:B52)</f>
        <v>0</v>
      </c>
    </row>
    <row r="54" spans="1:2" ht="15" x14ac:dyDescent="0.25">
      <c r="A54" s="323"/>
      <c r="B54" s="300"/>
    </row>
    <row r="55" spans="1:2" ht="44.85" customHeight="1" x14ac:dyDescent="0.2">
      <c r="A55" s="619" t="s">
        <v>33</v>
      </c>
      <c r="B55" s="619"/>
    </row>
    <row r="56" spans="1:2" ht="15" x14ac:dyDescent="0.25">
      <c r="A56" s="324"/>
      <c r="B56" s="300"/>
    </row>
    <row r="57" spans="1:2" ht="16.5" thickBot="1" x14ac:dyDescent="0.3">
      <c r="A57" s="325" t="s">
        <v>352</v>
      </c>
      <c r="B57" s="326" t="s">
        <v>353</v>
      </c>
    </row>
    <row r="58" spans="1:2" ht="17.25" thickTop="1" thickBot="1" x14ac:dyDescent="0.3">
      <c r="A58" s="327" t="s">
        <v>354</v>
      </c>
      <c r="B58" s="328" t="s">
        <v>355</v>
      </c>
    </row>
    <row r="59" spans="1:2" ht="17.25" thickTop="1" thickBot="1" x14ac:dyDescent="0.3">
      <c r="A59" s="329" t="s">
        <v>356</v>
      </c>
      <c r="B59" s="330" t="s">
        <v>357</v>
      </c>
    </row>
    <row r="60" spans="1:2" ht="17.25" thickTop="1" thickBot="1" x14ac:dyDescent="0.3">
      <c r="A60" s="331"/>
      <c r="B60" s="330" t="s">
        <v>358</v>
      </c>
    </row>
    <row r="61" spans="1:2" ht="15.75" thickTop="1" x14ac:dyDescent="0.25">
      <c r="A61" s="299"/>
      <c r="B61" s="300"/>
    </row>
    <row r="62" spans="1:2" ht="14.25" x14ac:dyDescent="0.2">
      <c r="A62" s="300"/>
      <c r="B62" s="300"/>
    </row>
    <row r="63" spans="1:2" ht="27.95" customHeight="1" x14ac:dyDescent="0.25">
      <c r="A63" s="617" t="s">
        <v>34</v>
      </c>
      <c r="B63" s="618"/>
    </row>
    <row r="64" spans="1:2" ht="15" x14ac:dyDescent="0.25">
      <c r="A64" s="299"/>
      <c r="B64" s="300"/>
    </row>
    <row r="65" spans="1:3" ht="15" x14ac:dyDescent="0.25">
      <c r="A65" s="321" t="s">
        <v>35</v>
      </c>
      <c r="B65" s="300"/>
    </row>
    <row r="66" spans="1:3" ht="14.25" x14ac:dyDescent="0.2">
      <c r="A66" s="300"/>
      <c r="B66" s="300"/>
    </row>
    <row r="67" spans="1:3" ht="14.25" x14ac:dyDescent="0.2">
      <c r="A67" s="300"/>
      <c r="B67" s="300"/>
    </row>
    <row r="68" spans="1:3" ht="15" x14ac:dyDescent="0.25">
      <c r="A68" s="332" t="s">
        <v>36</v>
      </c>
      <c r="B68" s="300"/>
    </row>
    <row r="69" spans="1:3" ht="13.5" thickBot="1" x14ac:dyDescent="0.25">
      <c r="A69" s="333"/>
      <c r="B69" s="334"/>
    </row>
    <row r="70" spans="1:3" ht="21.75" thickBot="1" x14ac:dyDescent="0.25">
      <c r="A70" s="335" t="s">
        <v>37</v>
      </c>
      <c r="B70" s="336" t="s">
        <v>38</v>
      </c>
    </row>
    <row r="71" spans="1:3" ht="15.75" thickBot="1" x14ac:dyDescent="0.25">
      <c r="A71" s="337" t="s">
        <v>39</v>
      </c>
      <c r="B71" s="364">
        <f>SUM('Lines 5,6,7,8,9'!K7:K31)</f>
        <v>0</v>
      </c>
    </row>
    <row r="72" spans="1:3" ht="15.75" thickBot="1" x14ac:dyDescent="0.25">
      <c r="A72" s="337" t="s">
        <v>40</v>
      </c>
      <c r="B72" s="364">
        <f>SUM('Lines 5,6,7,8,9'!K33:K55)</f>
        <v>0</v>
      </c>
    </row>
    <row r="73" spans="1:3" ht="19.5" thickBot="1" x14ac:dyDescent="0.25">
      <c r="A73" s="338" t="s">
        <v>295</v>
      </c>
      <c r="B73" s="339"/>
    </row>
    <row r="74" spans="1:3" ht="15" x14ac:dyDescent="0.2">
      <c r="A74" s="340" t="s">
        <v>41</v>
      </c>
      <c r="B74" s="341"/>
    </row>
    <row r="75" spans="1:3" ht="15.75" thickBot="1" x14ac:dyDescent="0.25">
      <c r="A75" s="342" t="s">
        <v>42</v>
      </c>
      <c r="B75" s="343"/>
    </row>
    <row r="76" spans="1:3" ht="16.5" thickTop="1" thickBot="1" x14ac:dyDescent="0.25">
      <c r="A76" s="344" t="s">
        <v>43</v>
      </c>
      <c r="B76" s="365">
        <f>SUM(B74,B75)</f>
        <v>0</v>
      </c>
    </row>
    <row r="77" spans="1:3" ht="19.5" thickBot="1" x14ac:dyDescent="0.25">
      <c r="A77" s="345" t="s">
        <v>232</v>
      </c>
      <c r="B77" s="346"/>
    </row>
    <row r="78" spans="1:3" ht="21.75" thickBot="1" x14ac:dyDescent="0.25">
      <c r="A78" s="607" t="s">
        <v>233</v>
      </c>
      <c r="B78" s="608"/>
      <c r="C78" s="347"/>
    </row>
    <row r="79" spans="1:3" ht="15.75" thickBot="1" x14ac:dyDescent="0.25">
      <c r="A79" s="348" t="s">
        <v>234</v>
      </c>
      <c r="B79" s="609"/>
    </row>
    <row r="80" spans="1:3" ht="15.75" thickBot="1" x14ac:dyDescent="0.25">
      <c r="A80" s="613" t="s">
        <v>243</v>
      </c>
      <c r="B80" s="610"/>
    </row>
    <row r="81" spans="1:3" ht="15.75" thickBot="1" x14ac:dyDescent="0.25">
      <c r="A81" s="349" t="s">
        <v>44</v>
      </c>
      <c r="B81" s="611"/>
    </row>
    <row r="82" spans="1:3" ht="15.75" thickBot="1" x14ac:dyDescent="0.25">
      <c r="A82" s="614" t="s">
        <v>363</v>
      </c>
      <c r="B82" s="612"/>
      <c r="C82" s="599"/>
    </row>
    <row r="83" spans="1:3" ht="21.75" thickBot="1" x14ac:dyDescent="0.25">
      <c r="A83" s="350" t="s">
        <v>236</v>
      </c>
      <c r="B83" s="351"/>
    </row>
    <row r="84" spans="1:3" ht="15.75" thickBot="1" x14ac:dyDescent="0.25">
      <c r="A84" s="352" t="s">
        <v>235</v>
      </c>
      <c r="B84" s="353"/>
    </row>
    <row r="85" spans="1:3" ht="15.75" thickBot="1" x14ac:dyDescent="0.25">
      <c r="A85" s="615" t="s">
        <v>244</v>
      </c>
      <c r="B85" s="353"/>
    </row>
    <row r="86" spans="1:3" ht="15.75" thickBot="1" x14ac:dyDescent="0.25">
      <c r="A86" s="349" t="s">
        <v>45</v>
      </c>
      <c r="B86" s="353"/>
    </row>
    <row r="87" spans="1:3" ht="15.75" thickBot="1" x14ac:dyDescent="0.25">
      <c r="A87" s="616" t="s">
        <v>364</v>
      </c>
      <c r="B87" s="604"/>
    </row>
    <row r="88" spans="1:3" ht="15.75" thickBot="1" x14ac:dyDescent="0.3">
      <c r="A88" s="354" t="s">
        <v>46</v>
      </c>
      <c r="B88" s="366">
        <f>SUM(B79:B82,B84:B87)</f>
        <v>0</v>
      </c>
    </row>
    <row r="89" spans="1:3" x14ac:dyDescent="0.2">
      <c r="A89" s="334"/>
      <c r="B89" s="334"/>
    </row>
    <row r="90" spans="1:3" ht="15" x14ac:dyDescent="0.25">
      <c r="A90" s="355" t="s">
        <v>47</v>
      </c>
      <c r="B90" s="334"/>
    </row>
    <row r="91" spans="1:3" ht="14.25" x14ac:dyDescent="0.2">
      <c r="A91" s="300" t="s">
        <v>338</v>
      </c>
      <c r="B91" s="334"/>
    </row>
    <row r="92" spans="1:3" ht="39.75" x14ac:dyDescent="0.2">
      <c r="A92" s="356" t="s">
        <v>342</v>
      </c>
      <c r="B92" s="334"/>
    </row>
    <row r="93" spans="1:3" x14ac:dyDescent="0.2">
      <c r="A93" s="334"/>
      <c r="B93" s="334"/>
    </row>
    <row r="94" spans="1:3" x14ac:dyDescent="0.2">
      <c r="A94" s="334"/>
      <c r="B94" s="334"/>
    </row>
    <row r="95" spans="1:3" x14ac:dyDescent="0.2">
      <c r="A95" s="334"/>
      <c r="B95" s="334"/>
    </row>
    <row r="96" spans="1:3" x14ac:dyDescent="0.2">
      <c r="A96" s="334"/>
      <c r="B96" s="334"/>
    </row>
    <row r="97" spans="1:2" x14ac:dyDescent="0.2">
      <c r="A97" s="334"/>
      <c r="B97" s="334"/>
    </row>
    <row r="98" spans="1:2" x14ac:dyDescent="0.2">
      <c r="A98" s="334"/>
      <c r="B98" s="334"/>
    </row>
    <row r="99" spans="1:2" x14ac:dyDescent="0.2">
      <c r="A99" s="334"/>
      <c r="B99" s="334"/>
    </row>
  </sheetData>
  <sheetProtection sheet="1" objects="1" scenarios="1"/>
  <mergeCells count="4">
    <mergeCell ref="A63:B63"/>
    <mergeCell ref="A55:B55"/>
    <mergeCell ref="A1:B1"/>
    <mergeCell ref="A2:B2"/>
  </mergeCells>
  <phoneticPr fontId="8" type="noConversion"/>
  <pageMargins left="0.2" right="0.2" top="0.5" bottom="0.75" header="0.3" footer="0.3"/>
  <pageSetup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election activeCell="A3" sqref="A3"/>
    </sheetView>
  </sheetViews>
  <sheetFormatPr defaultRowHeight="12.75" x14ac:dyDescent="0.2"/>
  <cols>
    <col min="1" max="1" width="12" customWidth="1"/>
    <col min="2" max="2" width="36.42578125" customWidth="1"/>
    <col min="3" max="3" width="21.5703125" customWidth="1"/>
    <col min="4" max="4" width="37.85546875" customWidth="1"/>
  </cols>
  <sheetData>
    <row r="1" spans="1:5" s="228" customFormat="1" x14ac:dyDescent="0.2">
      <c r="A1" s="228" t="str">
        <f>'Claim Form Summary'!A5</f>
        <v>CPCN _________</v>
      </c>
      <c r="D1" s="297" t="str">
        <f>'Claim Form Summary'!A2</f>
        <v>For Period of ______________</v>
      </c>
    </row>
    <row r="2" spans="1:5" ht="15.75" x14ac:dyDescent="0.25">
      <c r="A2" s="598" t="s">
        <v>378</v>
      </c>
      <c r="B2" s="10"/>
      <c r="C2" s="9"/>
      <c r="D2" s="9"/>
      <c r="E2" s="9"/>
    </row>
    <row r="3" spans="1:5" s="9" customFormat="1" ht="15" x14ac:dyDescent="0.25">
      <c r="A3" s="65"/>
      <c r="B3" s="10"/>
    </row>
    <row r="4" spans="1:5" s="9" customFormat="1" ht="15" x14ac:dyDescent="0.25">
      <c r="A4" s="54" t="s">
        <v>209</v>
      </c>
      <c r="B4" s="10"/>
    </row>
    <row r="5" spans="1:5" ht="16.5" thickBot="1" x14ac:dyDescent="0.3">
      <c r="A5" s="2"/>
      <c r="B5" s="9"/>
      <c r="C5" s="9"/>
      <c r="D5" s="9"/>
      <c r="E5" s="9"/>
    </row>
    <row r="6" spans="1:5" ht="26.25" thickBot="1" x14ac:dyDescent="0.25">
      <c r="A6" s="58" t="s">
        <v>124</v>
      </c>
      <c r="B6" s="56" t="s">
        <v>182</v>
      </c>
      <c r="C6" s="57" t="s">
        <v>181</v>
      </c>
      <c r="D6" s="57" t="s">
        <v>189</v>
      </c>
      <c r="E6" s="9"/>
    </row>
    <row r="7" spans="1:5" ht="21.2" customHeight="1" thickBot="1" x14ac:dyDescent="0.25">
      <c r="A7" s="55">
        <v>13</v>
      </c>
      <c r="B7" s="24" t="s">
        <v>190</v>
      </c>
      <c r="C7" s="82"/>
      <c r="D7" s="59"/>
      <c r="E7" s="11"/>
    </row>
    <row r="8" spans="1:5" ht="19.5" customHeight="1" thickBot="1" x14ac:dyDescent="0.25">
      <c r="A8" s="41"/>
      <c r="B8" s="197" t="s">
        <v>210</v>
      </c>
      <c r="C8" s="83"/>
      <c r="D8" s="47"/>
      <c r="E8" s="11"/>
    </row>
    <row r="9" spans="1:5" ht="23.25" customHeight="1" thickBot="1" x14ac:dyDescent="0.25">
      <c r="A9" s="41"/>
      <c r="B9" s="197" t="s">
        <v>192</v>
      </c>
      <c r="C9" s="83"/>
      <c r="D9" s="47"/>
      <c r="E9" s="11"/>
    </row>
    <row r="10" spans="1:5" ht="13.5" thickBot="1" x14ac:dyDescent="0.25">
      <c r="A10" s="41"/>
      <c r="B10" s="197" t="s">
        <v>193</v>
      </c>
      <c r="C10" s="83"/>
      <c r="D10" s="47"/>
      <c r="E10" s="11"/>
    </row>
    <row r="11" spans="1:5" ht="13.5" thickBot="1" x14ac:dyDescent="0.25">
      <c r="A11" s="18"/>
      <c r="B11" s="197" t="s">
        <v>194</v>
      </c>
      <c r="C11" s="83"/>
      <c r="D11" s="47"/>
      <c r="E11" s="11"/>
    </row>
    <row r="12" spans="1:5" ht="13.5" thickBot="1" x14ac:dyDescent="0.25">
      <c r="A12" s="192"/>
      <c r="B12" s="53" t="s">
        <v>103</v>
      </c>
      <c r="C12" s="84">
        <f>SUM(C7:C11)</f>
        <v>0</v>
      </c>
      <c r="D12" s="47"/>
      <c r="E12" s="11"/>
    </row>
    <row r="13" spans="1:5" x14ac:dyDescent="0.2">
      <c r="A13" s="192"/>
      <c r="B13" s="192"/>
      <c r="C13" s="85"/>
      <c r="D13" s="192"/>
      <c r="E13" s="11"/>
    </row>
    <row r="14" spans="1:5" x14ac:dyDescent="0.2">
      <c r="A14" s="192"/>
      <c r="B14" s="192"/>
      <c r="C14" s="85"/>
      <c r="D14" s="192"/>
      <c r="E14" s="11"/>
    </row>
    <row r="15" spans="1:5" x14ac:dyDescent="0.2">
      <c r="A15" s="192"/>
      <c r="B15" s="192"/>
      <c r="C15" s="85"/>
      <c r="D15" s="192"/>
      <c r="E15" s="11"/>
    </row>
    <row r="16" spans="1:5" x14ac:dyDescent="0.2">
      <c r="A16" s="192"/>
      <c r="B16" s="192"/>
      <c r="C16" s="85"/>
      <c r="D16" s="192"/>
      <c r="E16" s="11"/>
    </row>
    <row r="17" spans="1:5" ht="15" x14ac:dyDescent="0.25">
      <c r="A17" s="54" t="s">
        <v>211</v>
      </c>
      <c r="B17" s="192"/>
      <c r="C17" s="192"/>
      <c r="D17" s="192"/>
      <c r="E17" s="11"/>
    </row>
    <row r="18" spans="1:5" ht="13.5" customHeight="1" thickBot="1" x14ac:dyDescent="0.25">
      <c r="A18" s="9"/>
      <c r="B18" s="192"/>
      <c r="C18" s="192"/>
      <c r="D18" s="192"/>
      <c r="E18" s="11"/>
    </row>
    <row r="19" spans="1:5" ht="13.5" thickBot="1" x14ac:dyDescent="0.25">
      <c r="B19" s="52" t="s">
        <v>212</v>
      </c>
      <c r="C19" s="44" t="s">
        <v>181</v>
      </c>
      <c r="D19" s="44" t="s">
        <v>189</v>
      </c>
      <c r="E19" s="11"/>
    </row>
    <row r="20" spans="1:5" ht="13.5" thickBot="1" x14ac:dyDescent="0.25">
      <c r="B20" s="197"/>
      <c r="C20" s="83"/>
      <c r="D20" s="47"/>
      <c r="E20" s="11"/>
    </row>
    <row r="21" spans="1:5" ht="13.5" thickBot="1" x14ac:dyDescent="0.25">
      <c r="A21" s="192"/>
      <c r="B21" s="53" t="s">
        <v>103</v>
      </c>
      <c r="C21" s="84">
        <f>SUM(C20)</f>
        <v>0</v>
      </c>
      <c r="D21" s="47"/>
      <c r="E21" s="11"/>
    </row>
    <row r="22" spans="1:5" x14ac:dyDescent="0.2">
      <c r="A22" s="9"/>
      <c r="B22" s="9"/>
      <c r="C22" s="11"/>
      <c r="D22" s="11"/>
      <c r="E22" s="11"/>
    </row>
    <row r="23" spans="1:5" x14ac:dyDescent="0.2">
      <c r="A23" s="9"/>
      <c r="B23" s="9"/>
      <c r="C23" s="11"/>
      <c r="D23" s="11"/>
      <c r="E23" s="11"/>
    </row>
  </sheetData>
  <phoneticPr fontId="8"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8"/>
  <sheetViews>
    <sheetView workbookViewId="0">
      <selection activeCell="A2" sqref="A2:BV2"/>
    </sheetView>
  </sheetViews>
  <sheetFormatPr defaultColWidth="8.85546875" defaultRowHeight="12.75" outlineLevelCol="1" x14ac:dyDescent="0.2"/>
  <cols>
    <col min="1" max="1" width="13.28515625" style="298" customWidth="1"/>
    <col min="2" max="40" width="13.28515625" style="298" customWidth="1" outlineLevel="1"/>
    <col min="41" max="41" width="13.85546875" style="298" customWidth="1" outlineLevel="1"/>
    <col min="42" max="69" width="13.28515625" style="298" customWidth="1" outlineLevel="1"/>
    <col min="70" max="73" width="13.42578125" style="298" customWidth="1" outlineLevel="1"/>
    <col min="74" max="74" width="13.42578125" style="298" customWidth="1"/>
    <col min="75" max="75" width="13.28515625" style="298" customWidth="1"/>
    <col min="76" max="16384" width="8.85546875" style="298"/>
  </cols>
  <sheetData>
    <row r="1" spans="1:76" x14ac:dyDescent="0.2">
      <c r="A1" s="582" t="str">
        <f>'Claim Form Summary'!A5</f>
        <v>CPCN _________</v>
      </c>
      <c r="D1" s="583" t="str">
        <f>'Claim Form Summary'!A2</f>
        <v>For Period of ______________</v>
      </c>
    </row>
    <row r="2" spans="1:76" s="555" customFormat="1" ht="84" x14ac:dyDescent="0.2">
      <c r="A2" s="566" t="s">
        <v>48</v>
      </c>
      <c r="B2" s="567" t="s">
        <v>283</v>
      </c>
      <c r="C2" s="567" t="s">
        <v>49</v>
      </c>
      <c r="D2" s="567" t="s">
        <v>284</v>
      </c>
      <c r="E2" s="567" t="s">
        <v>218</v>
      </c>
      <c r="F2" s="567" t="s">
        <v>285</v>
      </c>
      <c r="G2" s="567" t="s">
        <v>50</v>
      </c>
      <c r="H2" s="567" t="s">
        <v>286</v>
      </c>
      <c r="I2" s="567" t="s">
        <v>51</v>
      </c>
      <c r="J2" s="567" t="s">
        <v>287</v>
      </c>
      <c r="K2" s="567" t="s">
        <v>52</v>
      </c>
      <c r="L2" s="567" t="s">
        <v>288</v>
      </c>
      <c r="M2" s="567" t="s">
        <v>219</v>
      </c>
      <c r="N2" s="567" t="s">
        <v>289</v>
      </c>
      <c r="O2" s="567" t="s">
        <v>53</v>
      </c>
      <c r="P2" s="567" t="s">
        <v>290</v>
      </c>
      <c r="Q2" s="567" t="s">
        <v>220</v>
      </c>
      <c r="R2" s="567" t="s">
        <v>291</v>
      </c>
      <c r="S2" s="567" t="s">
        <v>54</v>
      </c>
      <c r="T2" s="567" t="s">
        <v>292</v>
      </c>
      <c r="U2" s="567" t="s">
        <v>55</v>
      </c>
      <c r="V2" s="567" t="s">
        <v>293</v>
      </c>
      <c r="W2" s="567" t="s">
        <v>56</v>
      </c>
      <c r="X2" s="567" t="s">
        <v>294</v>
      </c>
      <c r="Y2" s="568" t="s">
        <v>57</v>
      </c>
      <c r="Z2" s="568" t="s">
        <v>58</v>
      </c>
      <c r="AA2" s="568" t="s">
        <v>59</v>
      </c>
      <c r="AB2" s="568" t="s">
        <v>60</v>
      </c>
      <c r="AC2" s="568" t="s">
        <v>61</v>
      </c>
      <c r="AD2" s="568" t="s">
        <v>62</v>
      </c>
      <c r="AE2" s="568" t="s">
        <v>63</v>
      </c>
      <c r="AF2" s="568" t="s">
        <v>64</v>
      </c>
      <c r="AG2" s="568" t="s">
        <v>65</v>
      </c>
      <c r="AH2" s="568" t="s">
        <v>66</v>
      </c>
      <c r="AI2" s="568" t="s">
        <v>67</v>
      </c>
      <c r="AJ2" s="568" t="s">
        <v>68</v>
      </c>
      <c r="AK2" s="569" t="s">
        <v>69</v>
      </c>
      <c r="AL2" s="567" t="s">
        <v>70</v>
      </c>
      <c r="AM2" s="570" t="s">
        <v>71</v>
      </c>
      <c r="AN2" s="568" t="s">
        <v>72</v>
      </c>
      <c r="AO2" s="568" t="s">
        <v>73</v>
      </c>
      <c r="AP2" s="567" t="s">
        <v>74</v>
      </c>
      <c r="AQ2" s="568" t="s">
        <v>75</v>
      </c>
      <c r="AR2" s="568" t="s">
        <v>40</v>
      </c>
      <c r="AS2" s="568" t="s">
        <v>76</v>
      </c>
      <c r="AT2" s="568" t="s">
        <v>77</v>
      </c>
      <c r="AU2" s="571" t="s">
        <v>78</v>
      </c>
      <c r="AV2" s="568" t="s">
        <v>309</v>
      </c>
      <c r="AW2" s="568" t="s">
        <v>310</v>
      </c>
      <c r="AX2" s="568" t="s">
        <v>79</v>
      </c>
      <c r="AY2" s="568" t="s">
        <v>311</v>
      </c>
      <c r="AZ2" s="568" t="s">
        <v>312</v>
      </c>
      <c r="BA2" s="568" t="s">
        <v>313</v>
      </c>
      <c r="BB2" s="568" t="s">
        <v>80</v>
      </c>
      <c r="BC2" s="568" t="s">
        <v>314</v>
      </c>
      <c r="BD2" s="568" t="s">
        <v>81</v>
      </c>
      <c r="BE2" s="569" t="s">
        <v>82</v>
      </c>
      <c r="BF2" s="569" t="s">
        <v>83</v>
      </c>
      <c r="BG2" s="569" t="s">
        <v>84</v>
      </c>
      <c r="BH2" s="567" t="s">
        <v>85</v>
      </c>
      <c r="BI2" s="567" t="s">
        <v>86</v>
      </c>
      <c r="BJ2" s="567" t="s">
        <v>87</v>
      </c>
      <c r="BK2" s="567" t="s">
        <v>88</v>
      </c>
      <c r="BL2" s="567" t="s">
        <v>89</v>
      </c>
      <c r="BM2" s="567" t="s">
        <v>90</v>
      </c>
      <c r="BN2" s="567" t="s">
        <v>91</v>
      </c>
      <c r="BO2" s="567" t="s">
        <v>92</v>
      </c>
      <c r="BP2" s="570" t="s">
        <v>93</v>
      </c>
      <c r="BQ2" s="568" t="s">
        <v>225</v>
      </c>
      <c r="BR2" s="568" t="s">
        <v>226</v>
      </c>
      <c r="BS2" s="568" t="s">
        <v>227</v>
      </c>
      <c r="BT2" s="568" t="s">
        <v>228</v>
      </c>
      <c r="BU2" s="568" t="s">
        <v>229</v>
      </c>
      <c r="BV2" s="568" t="s">
        <v>94</v>
      </c>
    </row>
    <row r="3" spans="1:76" s="555" customFormat="1" x14ac:dyDescent="0.2">
      <c r="A3" s="584">
        <f>'Lines 1,2,3,4 '!H8</f>
        <v>0</v>
      </c>
      <c r="B3" s="584">
        <f>'Lines 1,2,3,4 '!$H12</f>
        <v>0</v>
      </c>
      <c r="C3" s="584">
        <f>'Lines 1,2,3,4 '!H20</f>
        <v>0</v>
      </c>
      <c r="D3" s="584">
        <f>'Lines 1,2,3,4 '!$H24</f>
        <v>0</v>
      </c>
      <c r="E3" s="585">
        <f>'Lines 1,2,3,4 '!H32</f>
        <v>0</v>
      </c>
      <c r="F3" s="585">
        <f>'Lines 1,2,3,4 '!$H36</f>
        <v>0</v>
      </c>
      <c r="G3" s="585">
        <f>'Lines 1,2,3,4 '!H44</f>
        <v>0</v>
      </c>
      <c r="H3" s="585">
        <f>'Lines 1,2,3,4 '!H48</f>
        <v>0</v>
      </c>
      <c r="I3" s="584">
        <f>'Lines 1,2,3,4 '!H56</f>
        <v>0</v>
      </c>
      <c r="J3" s="584">
        <f>'Lines 1,2,3,4 '!$H60</f>
        <v>0</v>
      </c>
      <c r="K3" s="584">
        <f>'Lines 1,2,3,4 '!H68</f>
        <v>0</v>
      </c>
      <c r="L3" s="584">
        <f>'Lines 1,2,3,4 '!$H72</f>
        <v>0</v>
      </c>
      <c r="M3" s="584">
        <f>'Lines 1,2,3,4 '!H80</f>
        <v>0</v>
      </c>
      <c r="N3" s="584">
        <f>'Lines 1,2,3,4 '!$H84</f>
        <v>0</v>
      </c>
      <c r="O3" s="584">
        <f>'Lines 1,2,3,4 '!H92</f>
        <v>0</v>
      </c>
      <c r="P3" s="584">
        <f>'Lines 1,2,3,4 '!$H96</f>
        <v>0</v>
      </c>
      <c r="Q3" s="584">
        <f>'Lines 1,2,3,4 '!H104</f>
        <v>0</v>
      </c>
      <c r="R3" s="584">
        <f>'Lines 1,2,3,4 '!$H108</f>
        <v>0</v>
      </c>
      <c r="S3" s="584">
        <f>'Lines 1,2,3,4 '!H116</f>
        <v>0</v>
      </c>
      <c r="T3" s="584">
        <f>'Lines 1,2,3,4 '!$H120</f>
        <v>0</v>
      </c>
      <c r="U3" s="584">
        <f>'Lines 1,2,3,4 '!H128</f>
        <v>0</v>
      </c>
      <c r="V3" s="584">
        <f>'Lines 1,2,3,4 '!$H132</f>
        <v>0</v>
      </c>
      <c r="W3" s="584">
        <f>'Lines 1,2,3,4 '!H140</f>
        <v>0</v>
      </c>
      <c r="X3" s="584">
        <f>'Lines 1,2,3,4 '!$H144</f>
        <v>0</v>
      </c>
      <c r="Y3" s="584">
        <f>'Claim Form Summary'!B26</f>
        <v>0</v>
      </c>
      <c r="Z3" s="584">
        <f>'Claim Form Summary'!B27</f>
        <v>0</v>
      </c>
      <c r="AA3" s="584">
        <f>'Claim Form Summary'!B29</f>
        <v>0</v>
      </c>
      <c r="AB3" s="584">
        <f>'Claim Form Summary'!B30</f>
        <v>0</v>
      </c>
      <c r="AC3" s="584">
        <f>'Claim Form Summary'!B31</f>
        <v>0</v>
      </c>
      <c r="AD3" s="584">
        <f>'Claim Form Summary'!B32</f>
        <v>0</v>
      </c>
      <c r="AE3" s="584">
        <f>'Claim Form Summary'!B34</f>
        <v>0</v>
      </c>
      <c r="AF3" s="584">
        <f>'Claim Form Summary'!B35</f>
        <v>0</v>
      </c>
      <c r="AG3" s="584">
        <f>'Claim Form Summary'!B37</f>
        <v>0</v>
      </c>
      <c r="AH3" s="584">
        <f>'Claim Form Summary'!B38</f>
        <v>0</v>
      </c>
      <c r="AI3" s="584">
        <f>'Claim Form Summary'!B39</f>
        <v>0</v>
      </c>
      <c r="AJ3" s="584">
        <f>'Claim Form Summary'!B40</f>
        <v>0</v>
      </c>
      <c r="AK3" s="584">
        <f>'Claim Form Summary'!B44</f>
        <v>0</v>
      </c>
      <c r="AL3" s="584">
        <f>'Claim Form Summary'!B48</f>
        <v>0</v>
      </c>
      <c r="AM3" s="584">
        <f>'Claim Form Summary'!B49</f>
        <v>0</v>
      </c>
      <c r="AN3" s="584">
        <f>'Claim Form Summary'!B50</f>
        <v>0</v>
      </c>
      <c r="AO3" s="584">
        <f>'Claim Form Summary'!B52</f>
        <v>0</v>
      </c>
      <c r="AP3" s="584">
        <f>'Claim Form Summary'!B53</f>
        <v>0</v>
      </c>
      <c r="AQ3" s="586">
        <f>'Claim Form Summary'!B71</f>
        <v>0</v>
      </c>
      <c r="AR3" s="586">
        <f>'Claim Form Summary'!B72</f>
        <v>0</v>
      </c>
      <c r="AS3" s="586">
        <f>'Claim Form Summary'!B74</f>
        <v>0</v>
      </c>
      <c r="AT3" s="586">
        <f>'Claim Form Summary'!B75</f>
        <v>0</v>
      </c>
      <c r="AU3" s="586">
        <f>'Claim Form Summary'!B76</f>
        <v>0</v>
      </c>
      <c r="AV3" s="587">
        <f>'Claim Form Summary'!B79</f>
        <v>0</v>
      </c>
      <c r="AW3" s="587">
        <f>'Claim Form Summary'!$B80</f>
        <v>0</v>
      </c>
      <c r="AX3" s="588">
        <f>'Claim Form Summary'!B81</f>
        <v>0</v>
      </c>
      <c r="AY3" s="589">
        <f>'Claim Form Summary'!$B82</f>
        <v>0</v>
      </c>
      <c r="AZ3" s="587">
        <f>'Claim Form Summary'!B84</f>
        <v>0</v>
      </c>
      <c r="BA3" s="587">
        <f>'Claim Form Summary'!B85</f>
        <v>0</v>
      </c>
      <c r="BB3" s="587">
        <f>'Claim Form Summary'!B86</f>
        <v>0</v>
      </c>
      <c r="BC3" s="587">
        <f>'Claim Form Summary'!B87</f>
        <v>0</v>
      </c>
      <c r="BD3" s="587">
        <f>'Claim Form Summary'!B88</f>
        <v>0</v>
      </c>
      <c r="BE3" s="584">
        <f>'Line 10'!C5</f>
        <v>0</v>
      </c>
      <c r="BF3" s="584">
        <f>'Line 10'!C6</f>
        <v>0</v>
      </c>
      <c r="BG3" s="584">
        <f>'Line 10'!C7</f>
        <v>0</v>
      </c>
      <c r="BH3" s="584">
        <f>'Lines 11 or 12'!B8</f>
        <v>0</v>
      </c>
      <c r="BI3" s="584">
        <f>'Lines 11 or 12'!B9</f>
        <v>0</v>
      </c>
      <c r="BJ3" s="584">
        <f>'Lines 11 or 12'!B10</f>
        <v>0</v>
      </c>
      <c r="BK3" s="584">
        <f>'Lines 11 or 12'!B11</f>
        <v>0</v>
      </c>
      <c r="BL3" s="584">
        <f>'Lines 11 or 12'!B12</f>
        <v>0</v>
      </c>
      <c r="BM3" s="584">
        <f>SUM('Lines 11 or 12'!B13:B15)</f>
        <v>0</v>
      </c>
      <c r="BN3" s="584">
        <f>'Lines 11 or 12'!D23</f>
        <v>0</v>
      </c>
      <c r="BO3" s="584">
        <f>'Lines 11 or 12'!F23</f>
        <v>0</v>
      </c>
      <c r="BP3" s="584">
        <f>'Lines 11 or 12'!D33</f>
        <v>0</v>
      </c>
      <c r="BQ3" s="584">
        <f>'Lines 13 &amp; 14'!C7</f>
        <v>0</v>
      </c>
      <c r="BR3" s="584">
        <f>'Lines 13 &amp; 14'!C8</f>
        <v>0</v>
      </c>
      <c r="BS3" s="584">
        <f>'Lines 13 &amp; 14'!C9</f>
        <v>0</v>
      </c>
      <c r="BT3" s="584">
        <f>'Lines 13 &amp; 14'!C10</f>
        <v>0</v>
      </c>
      <c r="BU3" s="584">
        <f>'Lines 13 &amp; 14'!C11</f>
        <v>0</v>
      </c>
      <c r="BV3" s="584">
        <f>'Lines 13 &amp; 14'!C21</f>
        <v>0</v>
      </c>
    </row>
    <row r="4" spans="1:76" ht="13.5" thickBot="1" x14ac:dyDescent="0.25">
      <c r="A4" s="572"/>
      <c r="B4" s="572"/>
      <c r="C4" s="572"/>
      <c r="D4" s="572"/>
      <c r="E4" s="572"/>
      <c r="F4" s="572"/>
      <c r="G4" s="572"/>
      <c r="H4" s="572"/>
      <c r="I4" s="572"/>
      <c r="J4" s="572"/>
      <c r="K4" s="572"/>
      <c r="L4" s="572"/>
      <c r="M4" s="572"/>
      <c r="N4" s="572"/>
      <c r="O4" s="572"/>
      <c r="P4" s="572"/>
      <c r="Q4" s="572"/>
      <c r="R4" s="572"/>
      <c r="S4" s="572"/>
      <c r="T4" s="572"/>
      <c r="U4" s="572"/>
      <c r="V4" s="572"/>
      <c r="W4" s="572"/>
      <c r="X4" s="572"/>
      <c r="Y4" s="572"/>
      <c r="Z4" s="334"/>
      <c r="AA4" s="334"/>
      <c r="AB4" s="334"/>
      <c r="AC4" s="334"/>
      <c r="AD4" s="334"/>
      <c r="AE4" s="334"/>
      <c r="AF4" s="334"/>
      <c r="AG4" s="334"/>
      <c r="AH4" s="334"/>
      <c r="AI4" s="334"/>
      <c r="AJ4" s="334"/>
      <c r="AK4" s="572"/>
      <c r="AL4" s="573"/>
      <c r="AM4" s="572"/>
      <c r="AN4" s="574"/>
      <c r="AO4" s="334"/>
      <c r="AP4" s="334"/>
      <c r="AQ4" s="572"/>
      <c r="AR4" s="334"/>
      <c r="AS4" s="334"/>
      <c r="AT4" s="334"/>
      <c r="AU4" s="575"/>
      <c r="AV4" s="576"/>
      <c r="AW4" s="334"/>
      <c r="AX4" s="334"/>
      <c r="AY4" s="334"/>
      <c r="AZ4" s="334"/>
      <c r="BA4" s="334"/>
      <c r="BB4" s="334"/>
      <c r="BC4" s="334"/>
      <c r="BD4" s="334"/>
      <c r="BE4" s="334"/>
      <c r="BF4" s="573"/>
      <c r="BG4" s="573"/>
      <c r="BH4" s="573"/>
      <c r="BI4" s="572"/>
      <c r="BJ4" s="572"/>
      <c r="BK4" s="572"/>
      <c r="BL4" s="572"/>
      <c r="BM4" s="572"/>
      <c r="BN4" s="572"/>
      <c r="BO4" s="572"/>
      <c r="BP4" s="572"/>
      <c r="BQ4" s="574"/>
      <c r="BR4" s="334"/>
      <c r="BS4" s="334"/>
      <c r="BT4" s="334"/>
      <c r="BU4" s="334"/>
      <c r="BV4" s="334"/>
      <c r="BW4" s="334"/>
      <c r="BX4" s="334"/>
    </row>
    <row r="5" spans="1:76" ht="66" customHeight="1" x14ac:dyDescent="0.2">
      <c r="A5" s="626" t="s">
        <v>308</v>
      </c>
      <c r="B5" s="627"/>
      <c r="C5" s="572"/>
      <c r="D5" s="572"/>
      <c r="E5" s="572"/>
      <c r="F5" s="572"/>
      <c r="G5" s="572"/>
      <c r="H5" s="572"/>
      <c r="I5" s="572"/>
      <c r="J5" s="572"/>
      <c r="K5" s="572"/>
      <c r="L5" s="572"/>
      <c r="M5" s="572"/>
      <c r="N5" s="572"/>
      <c r="O5" s="572"/>
      <c r="P5" s="572"/>
      <c r="Q5" s="572"/>
      <c r="R5" s="572"/>
      <c r="S5" s="572"/>
      <c r="T5" s="572"/>
      <c r="U5" s="572"/>
      <c r="V5" s="572"/>
      <c r="W5" s="572"/>
      <c r="X5" s="572"/>
      <c r="Y5" s="572"/>
      <c r="Z5" s="334"/>
      <c r="AA5" s="334"/>
      <c r="AB5" s="334"/>
      <c r="AC5" s="334"/>
      <c r="AD5" s="334"/>
      <c r="AE5" s="334"/>
      <c r="AF5" s="334"/>
      <c r="AG5" s="334"/>
      <c r="AH5" s="334"/>
      <c r="AI5" s="334"/>
      <c r="AJ5" s="334"/>
      <c r="AK5" s="572"/>
      <c r="AL5" s="573"/>
      <c r="AM5" s="572"/>
      <c r="AN5" s="574"/>
      <c r="AO5" s="334"/>
      <c r="AP5" s="334"/>
      <c r="AQ5" s="572"/>
      <c r="AR5" s="334"/>
      <c r="AS5" s="334"/>
      <c r="AT5" s="334"/>
      <c r="AU5" s="575"/>
      <c r="AV5" s="576"/>
      <c r="AW5" s="334"/>
      <c r="AX5" s="334"/>
      <c r="AY5" s="334"/>
      <c r="AZ5" s="334"/>
      <c r="BA5" s="334"/>
      <c r="BB5" s="334"/>
      <c r="BC5" s="334"/>
      <c r="BD5" s="334"/>
      <c r="BE5" s="334"/>
      <c r="BF5" s="573"/>
      <c r="BG5" s="573"/>
      <c r="BH5" s="573"/>
      <c r="BI5" s="572"/>
      <c r="BJ5" s="572"/>
      <c r="BK5" s="572"/>
      <c r="BL5" s="572"/>
      <c r="BM5" s="572"/>
      <c r="BN5" s="572"/>
      <c r="BO5" s="572"/>
      <c r="BP5" s="572"/>
      <c r="BQ5" s="574"/>
      <c r="BR5" s="334"/>
      <c r="BS5" s="334"/>
      <c r="BT5" s="334"/>
      <c r="BU5" s="334"/>
      <c r="BV5" s="334"/>
      <c r="BW5" s="334"/>
      <c r="BX5" s="334"/>
    </row>
    <row r="6" spans="1:76" x14ac:dyDescent="0.2">
      <c r="A6" s="624" t="s">
        <v>337</v>
      </c>
      <c r="B6" s="625"/>
    </row>
    <row r="7" spans="1:76" x14ac:dyDescent="0.2">
      <c r="A7" s="577" t="s">
        <v>296</v>
      </c>
      <c r="B7" s="590">
        <f>SUM(A3:B3)</f>
        <v>0</v>
      </c>
      <c r="C7" s="578"/>
      <c r="D7" s="578"/>
      <c r="E7" s="578"/>
      <c r="F7" s="578"/>
      <c r="G7" s="578"/>
      <c r="H7" s="578"/>
      <c r="I7" s="578"/>
      <c r="J7" s="578"/>
      <c r="K7" s="578"/>
      <c r="L7" s="578"/>
      <c r="M7" s="578"/>
    </row>
    <row r="8" spans="1:76" x14ac:dyDescent="0.2">
      <c r="A8" s="579" t="s">
        <v>298</v>
      </c>
      <c r="B8" s="591">
        <f>SUM(C3:D3)</f>
        <v>0</v>
      </c>
      <c r="C8" s="580"/>
      <c r="D8" s="580"/>
      <c r="E8" s="580"/>
      <c r="F8" s="580"/>
      <c r="G8" s="580"/>
      <c r="H8" s="580"/>
      <c r="I8" s="580"/>
      <c r="J8" s="580"/>
      <c r="K8" s="580"/>
      <c r="L8" s="580"/>
      <c r="M8" s="580"/>
    </row>
    <row r="9" spans="1:76" x14ac:dyDescent="0.2">
      <c r="A9" s="579" t="s">
        <v>299</v>
      </c>
      <c r="B9" s="591">
        <f>SUM(E3:F3)</f>
        <v>0</v>
      </c>
    </row>
    <row r="10" spans="1:76" x14ac:dyDescent="0.2">
      <c r="A10" s="579" t="s">
        <v>300</v>
      </c>
      <c r="B10" s="591">
        <f>SUM(G3:H3)</f>
        <v>0</v>
      </c>
    </row>
    <row r="11" spans="1:76" x14ac:dyDescent="0.2">
      <c r="A11" s="579" t="s">
        <v>297</v>
      </c>
      <c r="B11" s="591">
        <f>SUM(I3:J3)</f>
        <v>0</v>
      </c>
    </row>
    <row r="12" spans="1:76" x14ac:dyDescent="0.2">
      <c r="A12" s="579" t="s">
        <v>301</v>
      </c>
      <c r="B12" s="591">
        <f>SUM(K3:L3)</f>
        <v>0</v>
      </c>
    </row>
    <row r="13" spans="1:76" x14ac:dyDescent="0.2">
      <c r="A13" s="579" t="s">
        <v>302</v>
      </c>
      <c r="B13" s="591">
        <f>SUM(M3:N3)</f>
        <v>0</v>
      </c>
    </row>
    <row r="14" spans="1:76" x14ac:dyDescent="0.2">
      <c r="A14" s="579" t="s">
        <v>303</v>
      </c>
      <c r="B14" s="591">
        <f>SUM(O3:P3)</f>
        <v>0</v>
      </c>
    </row>
    <row r="15" spans="1:76" x14ac:dyDescent="0.2">
      <c r="A15" s="579" t="s">
        <v>304</v>
      </c>
      <c r="B15" s="591">
        <f>SUM(Q3:R3)</f>
        <v>0</v>
      </c>
    </row>
    <row r="16" spans="1:76" x14ac:dyDescent="0.2">
      <c r="A16" s="579" t="s">
        <v>305</v>
      </c>
      <c r="B16" s="591">
        <f>SUM(S3:T3)</f>
        <v>0</v>
      </c>
    </row>
    <row r="17" spans="1:2" x14ac:dyDescent="0.2">
      <c r="A17" s="579" t="s">
        <v>306</v>
      </c>
      <c r="B17" s="591">
        <f>SUM(U3:V3)</f>
        <v>0</v>
      </c>
    </row>
    <row r="18" spans="1:2" ht="13.5" thickBot="1" x14ac:dyDescent="0.25">
      <c r="A18" s="581" t="s">
        <v>307</v>
      </c>
      <c r="B18" s="592">
        <f>SUM(W3:X3)</f>
        <v>0</v>
      </c>
    </row>
  </sheetData>
  <sheetProtection formatCells="0" formatColumns="0" formatRows="0"/>
  <mergeCells count="2">
    <mergeCell ref="A6:B6"/>
    <mergeCell ref="A5:B5"/>
  </mergeCells>
  <phoneticPr fontId="8" type="noConversion"/>
  <dataValidations count="2">
    <dataValidation allowBlank="1" showInputMessage="1" showErrorMessage="1" prompt="For CPUC Only" sqref="A5:A18 B6:B18" xr:uid="{57119F06-0568-42FB-9DAE-395A98AE51DA}"/>
    <dataValidation allowBlank="1" showInputMessage="1" showErrorMessage="1" prompt="For CPUC Only. " sqref="A2:BV3" xr:uid="{596A0629-8CD1-4503-A03A-4E3EC544ED39}"/>
  </dataValidations>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workbookViewId="0">
      <selection activeCell="J23" sqref="J23:J32"/>
    </sheetView>
  </sheetViews>
  <sheetFormatPr defaultRowHeight="12.75" x14ac:dyDescent="0.2"/>
  <cols>
    <col min="1" max="1" width="14.140625" customWidth="1"/>
    <col min="2" max="2" width="13.85546875" customWidth="1"/>
    <col min="3" max="3" width="15.5703125" customWidth="1"/>
    <col min="4" max="4" width="13.85546875" customWidth="1"/>
    <col min="5" max="6" width="16" customWidth="1"/>
    <col min="7" max="7" width="17.28515625" customWidth="1"/>
    <col min="8" max="8" width="17.28515625" style="9" customWidth="1"/>
    <col min="9" max="9" width="17.28515625" style="228" customWidth="1"/>
    <col min="10" max="10" width="17.28515625" style="9" customWidth="1"/>
    <col min="11" max="11" width="11" customWidth="1"/>
  </cols>
  <sheetData>
    <row r="1" spans="1:16" s="228" customFormat="1" x14ac:dyDescent="0.2">
      <c r="A1" s="228" t="str">
        <f>'Claim Form Summary'!A5</f>
        <v>CPCN _________</v>
      </c>
      <c r="D1" s="297" t="str">
        <f>'Claim Form Summary'!A2</f>
        <v>For Period of ______________</v>
      </c>
    </row>
    <row r="2" spans="1:16" s="12" customFormat="1" ht="15.75" x14ac:dyDescent="0.25">
      <c r="A2" s="13" t="s">
        <v>95</v>
      </c>
      <c r="B2" s="192"/>
      <c r="C2" s="192"/>
      <c r="D2" s="192"/>
      <c r="E2" s="192"/>
      <c r="F2" s="192"/>
      <c r="G2" s="192"/>
      <c r="H2" s="192"/>
      <c r="I2" s="230"/>
      <c r="J2" s="192"/>
      <c r="K2" s="192"/>
      <c r="L2" s="192"/>
      <c r="M2" s="192"/>
      <c r="N2" s="192"/>
      <c r="O2" s="192"/>
      <c r="P2" s="192"/>
    </row>
    <row r="3" spans="1:16" s="12" customFormat="1" x14ac:dyDescent="0.2">
      <c r="A3" s="192"/>
      <c r="B3" s="192"/>
      <c r="C3" s="192"/>
      <c r="D3" s="192"/>
      <c r="E3" s="192"/>
      <c r="F3" s="192"/>
      <c r="G3" s="192"/>
      <c r="H3" s="192"/>
      <c r="I3" s="230"/>
      <c r="J3" s="192"/>
      <c r="K3" s="192"/>
      <c r="L3" s="192"/>
      <c r="M3" s="192"/>
      <c r="N3" s="192"/>
      <c r="O3" s="192"/>
      <c r="P3" s="192"/>
    </row>
    <row r="4" spans="1:16" s="15" customFormat="1" ht="62.25" x14ac:dyDescent="0.2">
      <c r="A4" s="124" t="s">
        <v>96</v>
      </c>
      <c r="B4" s="124" t="s">
        <v>97</v>
      </c>
      <c r="C4" s="200" t="s">
        <v>216</v>
      </c>
      <c r="D4" s="124" t="s">
        <v>98</v>
      </c>
      <c r="E4" s="124" t="s">
        <v>213</v>
      </c>
      <c r="F4" s="124" t="s">
        <v>214</v>
      </c>
      <c r="G4" s="202" t="s">
        <v>217</v>
      </c>
      <c r="H4" s="223" t="s">
        <v>230</v>
      </c>
      <c r="I4" s="124" t="s">
        <v>101</v>
      </c>
      <c r="J4" s="124" t="s">
        <v>102</v>
      </c>
    </row>
    <row r="5" spans="1:16" s="15" customFormat="1" x14ac:dyDescent="0.2">
      <c r="A5" s="91"/>
      <c r="B5" s="125"/>
      <c r="C5" s="214"/>
      <c r="D5" s="129"/>
      <c r="E5" s="129"/>
      <c r="F5" s="129"/>
      <c r="G5" s="129"/>
      <c r="H5" s="129"/>
      <c r="I5" s="126"/>
      <c r="J5" s="126"/>
    </row>
    <row r="6" spans="1:16" s="233" customFormat="1" x14ac:dyDescent="0.2">
      <c r="A6" s="91"/>
      <c r="B6" s="125"/>
      <c r="C6" s="214"/>
      <c r="D6" s="129"/>
      <c r="E6" s="129"/>
      <c r="F6" s="129"/>
      <c r="G6" s="129"/>
      <c r="H6" s="129"/>
      <c r="I6" s="126"/>
      <c r="J6" s="126"/>
    </row>
    <row r="7" spans="1:16" s="233" customFormat="1" x14ac:dyDescent="0.2">
      <c r="A7" s="91"/>
      <c r="B7" s="125"/>
      <c r="C7" s="214"/>
      <c r="D7" s="129"/>
      <c r="E7" s="129"/>
      <c r="F7" s="129"/>
      <c r="G7" s="129"/>
      <c r="H7" s="129"/>
      <c r="I7" s="126"/>
      <c r="J7" s="126"/>
    </row>
    <row r="8" spans="1:16" s="233" customFormat="1" x14ac:dyDescent="0.2">
      <c r="A8" s="91"/>
      <c r="B8" s="125"/>
      <c r="C8" s="214"/>
      <c r="D8" s="129"/>
      <c r="E8" s="129"/>
      <c r="F8" s="129"/>
      <c r="G8" s="129"/>
      <c r="H8" s="129"/>
      <c r="I8" s="126"/>
      <c r="J8" s="126"/>
    </row>
    <row r="9" spans="1:16" s="233" customFormat="1" x14ac:dyDescent="0.2">
      <c r="A9" s="91"/>
      <c r="B9" s="125"/>
      <c r="C9" s="214"/>
      <c r="D9" s="129"/>
      <c r="E9" s="129"/>
      <c r="F9" s="129"/>
      <c r="G9" s="129"/>
      <c r="H9" s="129"/>
      <c r="I9" s="126"/>
      <c r="J9" s="126"/>
    </row>
    <row r="10" spans="1:16" s="233" customFormat="1" x14ac:dyDescent="0.2">
      <c r="A10" s="91"/>
      <c r="B10" s="125"/>
      <c r="C10" s="214"/>
      <c r="D10" s="129"/>
      <c r="E10" s="129"/>
      <c r="F10" s="129"/>
      <c r="G10" s="129"/>
      <c r="H10" s="129"/>
      <c r="I10" s="126"/>
      <c r="J10" s="126"/>
    </row>
    <row r="11" spans="1:16" s="233" customFormat="1" x14ac:dyDescent="0.2">
      <c r="A11" s="91"/>
      <c r="B11" s="125"/>
      <c r="C11" s="214"/>
      <c r="D11" s="129"/>
      <c r="E11" s="129"/>
      <c r="F11" s="129"/>
      <c r="G11" s="129"/>
      <c r="H11" s="129"/>
      <c r="I11" s="126"/>
      <c r="J11" s="126"/>
    </row>
    <row r="12" spans="1:16" s="233" customFormat="1" x14ac:dyDescent="0.2">
      <c r="A12" s="91"/>
      <c r="B12" s="125"/>
      <c r="C12" s="214"/>
      <c r="D12" s="129"/>
      <c r="E12" s="129"/>
      <c r="F12" s="129"/>
      <c r="G12" s="129"/>
      <c r="H12" s="129"/>
      <c r="I12" s="126"/>
      <c r="J12" s="126"/>
    </row>
    <row r="13" spans="1:16" s="233" customFormat="1" x14ac:dyDescent="0.2">
      <c r="A13" s="91"/>
      <c r="B13" s="125"/>
      <c r="C13" s="214"/>
      <c r="D13" s="129"/>
      <c r="E13" s="129"/>
      <c r="F13" s="129"/>
      <c r="G13" s="129"/>
      <c r="H13" s="129"/>
      <c r="I13" s="126"/>
      <c r="J13" s="126"/>
    </row>
    <row r="14" spans="1:16" s="233" customFormat="1" x14ac:dyDescent="0.2">
      <c r="A14" s="91"/>
      <c r="B14" s="125"/>
      <c r="C14" s="214"/>
      <c r="D14" s="129"/>
      <c r="E14" s="129"/>
      <c r="F14" s="129"/>
      <c r="G14" s="129"/>
      <c r="H14" s="129"/>
      <c r="I14" s="126"/>
      <c r="J14" s="126"/>
    </row>
    <row r="15" spans="1:16" s="15" customFormat="1" x14ac:dyDescent="0.2">
      <c r="A15" s="91"/>
      <c r="B15" s="125"/>
      <c r="C15" s="214"/>
      <c r="D15" s="129"/>
      <c r="E15" s="129"/>
      <c r="F15" s="129"/>
      <c r="G15" s="129"/>
      <c r="H15" s="129"/>
      <c r="I15" s="126"/>
      <c r="J15" s="126"/>
    </row>
    <row r="16" spans="1:16" s="15" customFormat="1" x14ac:dyDescent="0.2">
      <c r="A16" s="91"/>
      <c r="B16" s="125"/>
      <c r="C16" s="214"/>
      <c r="D16" s="129"/>
      <c r="E16" s="129"/>
      <c r="F16" s="129"/>
      <c r="G16" s="129"/>
      <c r="H16" s="129"/>
      <c r="I16" s="126"/>
      <c r="J16" s="126"/>
    </row>
    <row r="17" spans="1:16" s="12" customFormat="1" x14ac:dyDescent="0.2">
      <c r="A17" s="91"/>
      <c r="B17" s="92"/>
      <c r="C17" s="214"/>
      <c r="D17" s="129"/>
      <c r="E17" s="129"/>
      <c r="F17" s="129"/>
      <c r="G17" s="129"/>
      <c r="H17" s="129"/>
      <c r="I17" s="93"/>
      <c r="J17" s="94"/>
      <c r="K17" s="192"/>
      <c r="L17" s="192"/>
      <c r="M17" s="192"/>
      <c r="N17" s="192"/>
      <c r="O17" s="192"/>
    </row>
    <row r="18" spans="1:16" s="12" customFormat="1" ht="15" x14ac:dyDescent="0.25">
      <c r="A18" s="628" t="s">
        <v>103</v>
      </c>
      <c r="B18" s="628"/>
      <c r="C18" s="628"/>
      <c r="D18" s="628"/>
      <c r="E18" s="628"/>
      <c r="F18" s="199"/>
      <c r="G18" s="194"/>
      <c r="H18" s="222"/>
      <c r="I18" s="603">
        <f>SUM(I5:I17)</f>
        <v>0</v>
      </c>
      <c r="J18" s="95">
        <f>SUM(J5:J17)</f>
        <v>0</v>
      </c>
      <c r="K18" s="192"/>
      <c r="L18" s="192"/>
      <c r="M18" s="192"/>
      <c r="N18" s="192"/>
      <c r="O18" s="192"/>
    </row>
    <row r="19" spans="1:16" s="12" customFormat="1" x14ac:dyDescent="0.2">
      <c r="B19" s="192"/>
      <c r="C19" s="192"/>
      <c r="D19" s="192"/>
      <c r="E19" s="192"/>
      <c r="F19" s="192"/>
      <c r="G19" s="192"/>
      <c r="H19" s="192"/>
      <c r="I19" s="230"/>
      <c r="J19" s="192"/>
      <c r="K19" s="192"/>
      <c r="L19" s="192"/>
      <c r="M19" s="192"/>
      <c r="N19" s="192"/>
      <c r="O19" s="192"/>
      <c r="P19" s="192"/>
    </row>
    <row r="20" spans="1:16" s="12" customFormat="1" x14ac:dyDescent="0.2">
      <c r="B20" s="192"/>
      <c r="C20" s="192"/>
      <c r="D20" s="192"/>
      <c r="E20" s="192"/>
      <c r="F20" s="192"/>
      <c r="G20" s="192"/>
      <c r="H20" s="192"/>
      <c r="I20" s="230"/>
      <c r="J20" s="192"/>
      <c r="K20" s="192"/>
      <c r="L20" s="192"/>
      <c r="M20" s="192"/>
      <c r="N20" s="192"/>
      <c r="O20" s="192"/>
      <c r="P20" s="192"/>
    </row>
    <row r="21" spans="1:16" s="12" customFormat="1" x14ac:dyDescent="0.2">
      <c r="A21" s="192"/>
      <c r="B21" s="192"/>
      <c r="C21" s="192"/>
      <c r="D21" s="192"/>
      <c r="E21" s="192"/>
      <c r="F21" s="192"/>
      <c r="G21" s="192"/>
      <c r="H21" s="192"/>
      <c r="I21" s="230"/>
      <c r="J21" s="192"/>
      <c r="K21" s="192"/>
      <c r="L21" s="192"/>
      <c r="M21" s="192"/>
      <c r="N21" s="192"/>
      <c r="O21" s="192"/>
      <c r="P21" s="192"/>
    </row>
    <row r="22" spans="1:16" s="12" customFormat="1" x14ac:dyDescent="0.2">
      <c r="A22" s="14" t="s">
        <v>104</v>
      </c>
      <c r="B22" s="192"/>
      <c r="C22" s="192"/>
      <c r="D22" s="192"/>
      <c r="E22" s="192"/>
      <c r="F22" s="192"/>
      <c r="G22" s="192"/>
      <c r="H22" s="192"/>
      <c r="I22" s="230"/>
      <c r="J22" s="192"/>
      <c r="K22" s="192"/>
      <c r="L22" s="192"/>
      <c r="M22" s="192"/>
      <c r="N22" s="192"/>
      <c r="O22" s="192"/>
      <c r="P22" s="192"/>
    </row>
    <row r="23" spans="1:16" s="15" customFormat="1" ht="62.25" x14ac:dyDescent="0.2">
      <c r="A23" s="127" t="s">
        <v>96</v>
      </c>
      <c r="B23" s="127" t="s">
        <v>97</v>
      </c>
      <c r="C23" s="201" t="s">
        <v>216</v>
      </c>
      <c r="D23" s="127" t="s">
        <v>98</v>
      </c>
      <c r="E23" s="127" t="s">
        <v>99</v>
      </c>
      <c r="F23" s="127" t="s">
        <v>100</v>
      </c>
      <c r="G23" s="127" t="s">
        <v>215</v>
      </c>
      <c r="H23" s="127" t="s">
        <v>105</v>
      </c>
      <c r="I23" s="223" t="s">
        <v>230</v>
      </c>
      <c r="J23" s="127" t="s">
        <v>106</v>
      </c>
      <c r="M23" s="9"/>
      <c r="N23" s="9"/>
      <c r="O23" s="9"/>
    </row>
    <row r="24" spans="1:16" s="12" customFormat="1" x14ac:dyDescent="0.2">
      <c r="A24" s="91"/>
      <c r="B24" s="128"/>
      <c r="C24" s="214"/>
      <c r="D24" s="129"/>
      <c r="E24" s="129"/>
      <c r="F24" s="129"/>
      <c r="G24" s="129"/>
      <c r="H24" s="130"/>
      <c r="I24" s="129"/>
      <c r="J24" s="130"/>
      <c r="K24" s="192"/>
      <c r="L24" s="192"/>
      <c r="M24" s="9"/>
      <c r="N24" s="9"/>
      <c r="O24" s="9"/>
      <c r="P24" s="192"/>
    </row>
    <row r="25" spans="1:16" s="12" customFormat="1" x14ac:dyDescent="0.2">
      <c r="A25" s="91"/>
      <c r="B25" s="128"/>
      <c r="C25" s="214"/>
      <c r="D25" s="129"/>
      <c r="E25" s="129"/>
      <c r="F25" s="129"/>
      <c r="G25" s="129"/>
      <c r="H25" s="130"/>
      <c r="I25" s="129"/>
      <c r="J25" s="130"/>
      <c r="K25" s="192"/>
      <c r="L25" s="192"/>
      <c r="M25" s="9"/>
      <c r="N25" s="9"/>
      <c r="O25" s="9"/>
      <c r="P25" s="192"/>
    </row>
    <row r="26" spans="1:16" s="12" customFormat="1" x14ac:dyDescent="0.2">
      <c r="A26" s="91"/>
      <c r="B26" s="128"/>
      <c r="C26" s="214"/>
      <c r="D26" s="129"/>
      <c r="E26" s="129"/>
      <c r="F26" s="129"/>
      <c r="G26" s="129"/>
      <c r="H26" s="130"/>
      <c r="I26" s="129"/>
      <c r="J26" s="130"/>
      <c r="K26" s="192"/>
      <c r="L26" s="192"/>
      <c r="M26" s="9"/>
      <c r="N26" s="9"/>
      <c r="O26" s="9"/>
      <c r="P26" s="192"/>
    </row>
    <row r="27" spans="1:16" s="12" customFormat="1" x14ac:dyDescent="0.2">
      <c r="A27" s="91"/>
      <c r="B27" s="128"/>
      <c r="C27" s="214"/>
      <c r="D27" s="129"/>
      <c r="E27" s="129"/>
      <c r="F27" s="129"/>
      <c r="G27" s="129"/>
      <c r="H27" s="130"/>
      <c r="I27" s="129"/>
      <c r="J27" s="130"/>
      <c r="K27" s="192"/>
      <c r="L27" s="192"/>
      <c r="M27" s="9"/>
      <c r="N27" s="9"/>
      <c r="O27" s="9"/>
      <c r="P27" s="192"/>
    </row>
    <row r="28" spans="1:16" s="12" customFormat="1" x14ac:dyDescent="0.2">
      <c r="A28" s="91"/>
      <c r="B28" s="128"/>
      <c r="C28" s="214"/>
      <c r="D28" s="129"/>
      <c r="E28" s="129"/>
      <c r="F28" s="129"/>
      <c r="G28" s="129"/>
      <c r="H28" s="130"/>
      <c r="I28" s="129"/>
      <c r="J28" s="130"/>
      <c r="K28" s="192"/>
      <c r="L28" s="192"/>
      <c r="M28" s="9"/>
      <c r="N28" s="9"/>
      <c r="O28" s="9"/>
      <c r="P28" s="192"/>
    </row>
    <row r="29" spans="1:16" s="12" customFormat="1" x14ac:dyDescent="0.2">
      <c r="A29" s="91"/>
      <c r="B29" s="128"/>
      <c r="C29" s="214"/>
      <c r="D29" s="129"/>
      <c r="E29" s="129"/>
      <c r="F29" s="129"/>
      <c r="G29" s="129"/>
      <c r="H29" s="130"/>
      <c r="I29" s="129"/>
      <c r="J29" s="130"/>
      <c r="K29" s="192"/>
      <c r="L29" s="192"/>
      <c r="M29" s="9"/>
      <c r="N29" s="9"/>
      <c r="O29" s="9"/>
      <c r="P29" s="192"/>
    </row>
    <row r="30" spans="1:16" s="12" customFormat="1" x14ac:dyDescent="0.2">
      <c r="A30" s="91"/>
      <c r="B30" s="128"/>
      <c r="C30" s="214"/>
      <c r="D30" s="129"/>
      <c r="E30" s="129"/>
      <c r="F30" s="129"/>
      <c r="G30" s="129"/>
      <c r="H30" s="130"/>
      <c r="I30" s="129"/>
      <c r="J30" s="130"/>
      <c r="K30" s="192"/>
      <c r="L30" s="192"/>
      <c r="M30" s="9"/>
      <c r="N30" s="9"/>
      <c r="O30" s="9"/>
      <c r="P30" s="192"/>
    </row>
    <row r="31" spans="1:16" s="12" customFormat="1" x14ac:dyDescent="0.2">
      <c r="A31" s="91"/>
      <c r="B31" s="128"/>
      <c r="C31" s="214"/>
      <c r="D31" s="129"/>
      <c r="E31" s="129"/>
      <c r="F31" s="129"/>
      <c r="G31" s="129"/>
      <c r="H31" s="130"/>
      <c r="I31" s="129"/>
      <c r="J31" s="130"/>
      <c r="K31" s="192"/>
      <c r="L31" s="192"/>
      <c r="M31" s="9"/>
      <c r="N31" s="9"/>
      <c r="O31" s="9"/>
      <c r="P31" s="192"/>
    </row>
    <row r="32" spans="1:16" s="12" customFormat="1" x14ac:dyDescent="0.2">
      <c r="A32" s="91"/>
      <c r="B32" s="128"/>
      <c r="C32" s="214"/>
      <c r="D32" s="129"/>
      <c r="E32" s="129"/>
      <c r="F32" s="129"/>
      <c r="G32" s="129"/>
      <c r="H32" s="130"/>
      <c r="I32" s="129"/>
      <c r="J32" s="130"/>
      <c r="K32" s="192"/>
      <c r="L32" s="192"/>
      <c r="M32" s="9"/>
      <c r="N32" s="9"/>
      <c r="O32" s="9"/>
      <c r="P32" s="192"/>
    </row>
    <row r="33" spans="1:16" s="12" customFormat="1" x14ac:dyDescent="0.2">
      <c r="A33" s="192"/>
      <c r="B33" s="192"/>
      <c r="C33" s="192"/>
      <c r="D33" s="192"/>
      <c r="E33" s="192"/>
      <c r="F33" s="192"/>
      <c r="G33" s="192"/>
      <c r="H33" s="192"/>
      <c r="I33" s="230"/>
      <c r="J33" s="192"/>
      <c r="K33" s="192"/>
      <c r="L33" s="192"/>
      <c r="M33" s="9"/>
      <c r="N33" s="9"/>
      <c r="O33" s="9"/>
      <c r="P33" s="192"/>
    </row>
    <row r="34" spans="1:16" s="12" customFormat="1" x14ac:dyDescent="0.2">
      <c r="A34" s="192"/>
      <c r="B34" s="192"/>
      <c r="C34" s="192"/>
      <c r="D34" s="192"/>
      <c r="E34" s="192"/>
      <c r="F34" s="192"/>
      <c r="G34" s="192"/>
      <c r="H34" s="192"/>
      <c r="I34" s="230"/>
      <c r="J34" s="192"/>
      <c r="K34" s="192"/>
      <c r="L34" s="192"/>
      <c r="M34" s="192"/>
      <c r="N34" s="192"/>
      <c r="O34" s="192"/>
      <c r="P34" s="192"/>
    </row>
    <row r="35" spans="1:16" s="12" customFormat="1" x14ac:dyDescent="0.2">
      <c r="A35" s="192"/>
      <c r="B35" s="192"/>
      <c r="C35" s="192"/>
      <c r="D35" s="192"/>
      <c r="E35" s="192"/>
      <c r="F35" s="192"/>
      <c r="G35" s="192"/>
      <c r="H35" s="192"/>
      <c r="I35" s="230"/>
      <c r="J35" s="192"/>
      <c r="K35" s="192"/>
      <c r="L35" s="192"/>
      <c r="M35" s="192"/>
      <c r="N35" s="192"/>
      <c r="O35" s="192"/>
      <c r="P35" s="192"/>
    </row>
    <row r="36" spans="1:16" s="12" customFormat="1" x14ac:dyDescent="0.2">
      <c r="A36" s="192" t="s">
        <v>107</v>
      </c>
      <c r="B36" s="192"/>
      <c r="C36" s="192"/>
      <c r="D36" s="192"/>
      <c r="E36" s="192"/>
      <c r="F36" s="192"/>
      <c r="G36" s="192"/>
      <c r="H36" s="192"/>
      <c r="I36" s="230"/>
      <c r="J36" s="192"/>
      <c r="K36" s="192"/>
      <c r="L36" s="192"/>
      <c r="M36" s="192"/>
      <c r="N36" s="192"/>
      <c r="O36" s="192"/>
      <c r="P36" s="192"/>
    </row>
    <row r="37" spans="1:16" ht="67.5" customHeight="1" x14ac:dyDescent="0.2">
      <c r="A37" s="629" t="s">
        <v>231</v>
      </c>
      <c r="B37" s="629"/>
      <c r="C37" s="629"/>
      <c r="D37" s="629"/>
      <c r="E37" s="629"/>
      <c r="F37" s="629"/>
      <c r="G37" s="629"/>
      <c r="H37" s="11"/>
      <c r="I37" s="234"/>
      <c r="J37" s="11"/>
      <c r="K37" s="11"/>
      <c r="L37" s="9"/>
      <c r="M37" s="9"/>
      <c r="N37" s="9"/>
      <c r="O37" s="9"/>
      <c r="P37" s="9"/>
    </row>
  </sheetData>
  <mergeCells count="2">
    <mergeCell ref="A18:E18"/>
    <mergeCell ref="A37:G37"/>
  </mergeCells>
  <phoneticPr fontId="8" type="noConversion"/>
  <dataValidations count="5">
    <dataValidation type="list" allowBlank="1" showInputMessage="1" showErrorMessage="1" sqref="C5:C17 C24:C32" xr:uid="{4822DA13-00B9-4D19-AC9F-D3200DADBF28}">
      <formula1>"Voice, Bundled Voice, Bundled Broadband, Bundled Voice and Broadband"</formula1>
    </dataValidation>
    <dataValidation type="list" allowBlank="1" showInputMessage="1" showErrorMessage="1" sqref="E24:G32 E5:H17 I24:I32" xr:uid="{F047FDC6-D4C8-4558-9445-2C36A1108811}">
      <formula1>"Y, N"</formula1>
    </dataValidation>
    <dataValidation type="list" allowBlank="1" showInputMessage="1" showErrorMessage="1" sqref="D15:D17" xr:uid="{B35CA89B-E918-4FC7-9D7C-760C265A61BA}">
      <formula1>"F, C"</formula1>
    </dataValidation>
    <dataValidation type="list" allowBlank="1" showInputMessage="1" showErrorMessage="1" error="Enter F = Flat and M = Measured" prompt="Enter &quot;F&quot; = Flat or &quot;M&quot; = Measured" sqref="A5:A17 A24:A32" xr:uid="{A79FCA17-2BF1-40CF-968A-2BABAB9146DF}">
      <formula1>"F, M"</formula1>
    </dataValidation>
    <dataValidation type="list" allowBlank="1" showInputMessage="1" showErrorMessage="1" sqref="D5:D14 D24:D32" xr:uid="{20CBB2CC-76FE-4A9D-A57B-F2926AD14387}">
      <formula1>"F,C"</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8"/>
  <sheetViews>
    <sheetView workbookViewId="0">
      <selection activeCell="F15" sqref="F15"/>
    </sheetView>
  </sheetViews>
  <sheetFormatPr defaultRowHeight="12.75" x14ac:dyDescent="0.2"/>
  <cols>
    <col min="1" max="1" width="13.140625" style="3" customWidth="1"/>
    <col min="2" max="2" width="11.85546875" style="9" customWidth="1"/>
    <col min="3" max="5" width="9.140625" style="9"/>
    <col min="6" max="6" width="27" style="9" customWidth="1"/>
    <col min="7" max="7" width="9.140625" style="7"/>
    <col min="8" max="8" width="9.140625" style="9"/>
    <col min="9" max="9" width="11.5703125" style="9" customWidth="1"/>
    <col min="10" max="10" width="17.7109375" style="6" customWidth="1"/>
    <col min="11" max="11" width="12.85546875" style="9" customWidth="1"/>
    <col min="12" max="12" width="14" style="66" customWidth="1"/>
    <col min="13" max="13" width="15.140625" style="9" customWidth="1"/>
    <col min="14" max="14" width="15.140625" customWidth="1"/>
    <col min="15" max="15" width="15.28515625" style="5" customWidth="1"/>
  </cols>
  <sheetData>
    <row r="1" spans="1:26" s="228" customFormat="1" x14ac:dyDescent="0.2">
      <c r="A1" s="228" t="str">
        <f>'Claim Form Summary'!A5</f>
        <v>CPCN _________</v>
      </c>
      <c r="D1" s="297" t="str">
        <f>'Claim Form Summary'!A2</f>
        <v>For Period of ______________</v>
      </c>
    </row>
    <row r="2" spans="1:26" ht="13.5" customHeight="1" x14ac:dyDescent="0.25">
      <c r="A2" s="226" t="s">
        <v>108</v>
      </c>
      <c r="B2" s="68"/>
      <c r="C2" s="68"/>
      <c r="D2" s="68"/>
      <c r="E2" s="68"/>
      <c r="F2" s="68"/>
      <c r="G2" s="68"/>
      <c r="H2" s="68"/>
      <c r="I2" s="68"/>
      <c r="J2" s="11"/>
      <c r="K2" s="11"/>
      <c r="L2" s="192"/>
      <c r="M2" s="11"/>
      <c r="N2" s="11"/>
      <c r="O2" s="40"/>
      <c r="P2" s="11"/>
      <c r="Q2" s="11"/>
      <c r="R2" s="11"/>
      <c r="S2" s="11"/>
      <c r="T2" s="11"/>
      <c r="U2" s="9"/>
      <c r="V2" s="9"/>
      <c r="W2" s="9"/>
      <c r="X2" s="9"/>
      <c r="Y2" s="9"/>
      <c r="Z2" s="9"/>
    </row>
    <row r="3" spans="1:26" ht="11.85" customHeight="1" thickBot="1" x14ac:dyDescent="0.25">
      <c r="A3" s="67"/>
      <c r="B3" s="11"/>
      <c r="C3" s="11"/>
      <c r="D3" s="11"/>
      <c r="E3" s="11"/>
      <c r="F3" s="11"/>
      <c r="G3" s="131"/>
      <c r="H3" s="11"/>
      <c r="I3" s="11"/>
      <c r="J3" s="11"/>
      <c r="K3" s="11"/>
      <c r="L3" s="192"/>
      <c r="M3" s="11"/>
      <c r="N3" s="11"/>
      <c r="O3" s="40"/>
      <c r="P3" s="11"/>
      <c r="Q3" s="11"/>
      <c r="R3" s="11"/>
      <c r="S3" s="11"/>
      <c r="T3" s="11"/>
      <c r="U3" s="9"/>
      <c r="V3" s="9"/>
      <c r="W3" s="9"/>
      <c r="X3" s="9"/>
      <c r="Y3" s="9"/>
      <c r="Z3" s="9"/>
    </row>
    <row r="4" spans="1:26" s="12" customFormat="1" ht="13.5" thickBot="1" x14ac:dyDescent="0.25">
      <c r="A4" s="642" t="s">
        <v>109</v>
      </c>
      <c r="B4" s="642"/>
      <c r="C4" s="642"/>
      <c r="D4" s="642"/>
      <c r="E4" s="642"/>
      <c r="F4" s="642"/>
      <c r="G4" s="642"/>
      <c r="H4" s="642"/>
      <c r="I4" s="642"/>
      <c r="J4" s="642"/>
      <c r="K4" s="642"/>
      <c r="L4" s="642"/>
      <c r="M4" s="642"/>
      <c r="N4" s="642"/>
      <c r="O4" s="642"/>
      <c r="P4" s="192"/>
      <c r="Q4" s="192"/>
      <c r="R4" s="192"/>
      <c r="S4" s="192"/>
      <c r="T4" s="192"/>
      <c r="U4" s="192"/>
      <c r="V4" s="192"/>
      <c r="W4" s="192"/>
      <c r="X4" s="192"/>
      <c r="Y4" s="192"/>
      <c r="Z4" s="192"/>
    </row>
    <row r="5" spans="1:26" s="12" customFormat="1" ht="13.5" thickBot="1" x14ac:dyDescent="0.25">
      <c r="A5" s="27" t="s">
        <v>110</v>
      </c>
      <c r="B5" s="28" t="s">
        <v>111</v>
      </c>
      <c r="C5" s="28" t="s">
        <v>112</v>
      </c>
      <c r="D5" s="28" t="s">
        <v>113</v>
      </c>
      <c r="E5" s="28" t="s">
        <v>114</v>
      </c>
      <c r="F5" s="28" t="s">
        <v>115</v>
      </c>
      <c r="G5" s="28" t="s">
        <v>116</v>
      </c>
      <c r="H5" s="28" t="s">
        <v>117</v>
      </c>
      <c r="I5" s="28" t="s">
        <v>118</v>
      </c>
      <c r="J5" s="28" t="s">
        <v>119</v>
      </c>
      <c r="K5" s="28" t="s">
        <v>120</v>
      </c>
      <c r="L5" s="28" t="s">
        <v>121</v>
      </c>
      <c r="M5" s="28" t="s">
        <v>122</v>
      </c>
      <c r="N5" s="28" t="s">
        <v>123</v>
      </c>
      <c r="O5" s="28" t="s">
        <v>221</v>
      </c>
      <c r="P5" s="192"/>
      <c r="Q5" s="192"/>
      <c r="R5" s="192"/>
      <c r="S5" s="192"/>
      <c r="T5" s="192"/>
      <c r="U5" s="192"/>
      <c r="V5" s="192"/>
      <c r="W5" s="192"/>
      <c r="X5" s="192"/>
      <c r="Y5" s="192"/>
      <c r="Z5" s="192"/>
    </row>
    <row r="6" spans="1:26" s="12" customFormat="1" ht="64.5" thickBot="1" x14ac:dyDescent="0.25">
      <c r="A6" s="25" t="s">
        <v>124</v>
      </c>
      <c r="B6" s="25" t="s">
        <v>125</v>
      </c>
      <c r="C6" s="29" t="s">
        <v>126</v>
      </c>
      <c r="D6" s="29" t="s">
        <v>127</v>
      </c>
      <c r="E6" s="29" t="s">
        <v>97</v>
      </c>
      <c r="F6" s="29" t="s">
        <v>216</v>
      </c>
      <c r="G6" s="132" t="s">
        <v>128</v>
      </c>
      <c r="H6" s="29" t="s">
        <v>106</v>
      </c>
      <c r="I6" s="30" t="s">
        <v>320</v>
      </c>
      <c r="J6" s="60" t="s">
        <v>129</v>
      </c>
      <c r="K6" s="29" t="s">
        <v>223</v>
      </c>
      <c r="L6" s="60" t="s">
        <v>323</v>
      </c>
      <c r="M6" s="25" t="s">
        <v>224</v>
      </c>
      <c r="N6" s="31" t="s">
        <v>130</v>
      </c>
      <c r="O6" s="32" t="s">
        <v>324</v>
      </c>
      <c r="P6" s="16"/>
      <c r="Q6" s="192"/>
      <c r="R6" s="11"/>
      <c r="S6" s="11"/>
      <c r="T6" s="11"/>
      <c r="U6" s="9"/>
      <c r="V6" s="9"/>
      <c r="W6" s="9"/>
      <c r="X6" s="9"/>
      <c r="Y6" s="192"/>
      <c r="Z6" s="192"/>
    </row>
    <row r="7" spans="1:26" s="12" customFormat="1" ht="13.5" thickBot="1" x14ac:dyDescent="0.25">
      <c r="A7" s="218">
        <v>1</v>
      </c>
      <c r="B7" s="137" t="s">
        <v>131</v>
      </c>
      <c r="C7" s="33"/>
      <c r="D7" s="33"/>
      <c r="E7" s="96"/>
      <c r="F7" s="96"/>
      <c r="G7" s="219" t="s">
        <v>132</v>
      </c>
      <c r="H7" s="101"/>
      <c r="I7" s="221">
        <v>0</v>
      </c>
      <c r="J7" s="215">
        <v>0</v>
      </c>
      <c r="K7" s="33">
        <f>C7+D7-H7-I7-J7</f>
        <v>0</v>
      </c>
      <c r="L7" s="38">
        <v>16.23</v>
      </c>
      <c r="M7" s="33">
        <f>MIN(K7:L7)</f>
        <v>0</v>
      </c>
      <c r="N7" s="75"/>
      <c r="O7" s="34">
        <f>SUM(J7,M7:N7)</f>
        <v>0</v>
      </c>
      <c r="P7" s="16"/>
      <c r="Q7" s="192"/>
      <c r="R7" s="192"/>
      <c r="S7" s="192"/>
      <c r="T7" s="192"/>
      <c r="U7" s="192"/>
      <c r="V7" s="192"/>
      <c r="W7" s="192"/>
      <c r="X7" s="192"/>
      <c r="Y7" s="192"/>
      <c r="Z7" s="192"/>
    </row>
    <row r="8" spans="1:26" s="160" customFormat="1" ht="13.5" thickBot="1" x14ac:dyDescent="0.25">
      <c r="A8" s="138"/>
      <c r="B8" s="35"/>
      <c r="C8" s="33"/>
      <c r="D8" s="33"/>
      <c r="E8" s="96"/>
      <c r="F8" s="96"/>
      <c r="G8" s="219" t="s">
        <v>132</v>
      </c>
      <c r="H8" s="101"/>
      <c r="I8" s="221">
        <v>0</v>
      </c>
      <c r="J8" s="215">
        <v>0</v>
      </c>
      <c r="K8" s="33">
        <f>C8+D8-H8-I8-J8</f>
        <v>0</v>
      </c>
      <c r="L8" s="63">
        <v>16.23</v>
      </c>
      <c r="M8" s="33">
        <f>MIN(K8:L8)</f>
        <v>0</v>
      </c>
      <c r="N8" s="75"/>
      <c r="O8" s="34">
        <f>SUM(J8,M8:N8)</f>
        <v>0</v>
      </c>
      <c r="P8" s="16"/>
      <c r="Q8" s="192"/>
      <c r="R8" s="192"/>
      <c r="S8" s="192"/>
      <c r="T8" s="192"/>
      <c r="U8" s="192"/>
      <c r="V8" s="192"/>
      <c r="W8" s="192"/>
      <c r="X8" s="192"/>
      <c r="Y8" s="192"/>
      <c r="Z8" s="192"/>
    </row>
    <row r="9" spans="1:26" s="192" customFormat="1" ht="12" customHeight="1" thickBot="1" x14ac:dyDescent="0.25">
      <c r="A9" s="28"/>
      <c r="B9" s="39"/>
      <c r="C9" s="62"/>
      <c r="D9" s="62"/>
      <c r="E9" s="161"/>
      <c r="F9" s="161"/>
      <c r="G9" s="161"/>
      <c r="H9" s="162"/>
      <c r="I9" s="139"/>
      <c r="J9" s="203"/>
      <c r="K9" s="62"/>
      <c r="L9" s="36"/>
      <c r="M9" s="62"/>
      <c r="N9" s="139"/>
      <c r="O9" s="34"/>
      <c r="P9" s="16"/>
    </row>
    <row r="10" spans="1:26" s="12" customFormat="1" ht="13.5" thickBot="1" x14ac:dyDescent="0.25">
      <c r="A10" s="100">
        <v>2</v>
      </c>
      <c r="B10" s="137" t="s">
        <v>131</v>
      </c>
      <c r="C10" s="33"/>
      <c r="D10" s="33"/>
      <c r="E10" s="96"/>
      <c r="F10" s="96"/>
      <c r="G10" s="220" t="s">
        <v>133</v>
      </c>
      <c r="H10" s="101"/>
      <c r="I10" s="216">
        <v>0</v>
      </c>
      <c r="J10" s="221">
        <v>0</v>
      </c>
      <c r="K10" s="33">
        <f>C10+D10-H10-I10-J10</f>
        <v>0</v>
      </c>
      <c r="L10" s="38">
        <v>16.23</v>
      </c>
      <c r="M10" s="33">
        <f>MIN(K10:L10)</f>
        <v>0</v>
      </c>
      <c r="N10" s="75"/>
      <c r="O10" s="34">
        <f>SUM(J10,M10:N10)</f>
        <v>0</v>
      </c>
      <c r="P10" s="16"/>
      <c r="Q10" s="14"/>
      <c r="R10" s="192"/>
      <c r="S10" s="134"/>
      <c r="T10" s="134"/>
      <c r="U10" s="17"/>
      <c r="V10" s="17"/>
      <c r="W10" s="17"/>
      <c r="X10" s="17"/>
      <c r="Y10" s="17"/>
      <c r="Z10" s="17"/>
    </row>
    <row r="11" spans="1:26" s="20" customFormat="1" ht="13.5" thickBot="1" x14ac:dyDescent="0.25">
      <c r="A11" s="135"/>
      <c r="B11" s="18"/>
      <c r="C11" s="38"/>
      <c r="D11" s="38"/>
      <c r="E11" s="98"/>
      <c r="F11" s="96"/>
      <c r="G11" s="220" t="s">
        <v>133</v>
      </c>
      <c r="H11" s="103"/>
      <c r="I11" s="216">
        <v>0</v>
      </c>
      <c r="J11" s="221">
        <v>0</v>
      </c>
      <c r="K11" s="33">
        <f>C11+D11-H11-I11-J11</f>
        <v>0</v>
      </c>
      <c r="L11" s="38">
        <v>16.23</v>
      </c>
      <c r="M11" s="33">
        <f>MIN(K11:L11)</f>
        <v>0</v>
      </c>
      <c r="N11" s="75"/>
      <c r="O11" s="34">
        <f>SUM(J11,M11:N11)</f>
        <v>0</v>
      </c>
      <c r="P11" s="19"/>
      <c r="Q11" s="193"/>
      <c r="R11" s="134"/>
      <c r="S11" s="134"/>
      <c r="T11" s="134"/>
      <c r="U11" s="17"/>
      <c r="V11" s="17"/>
      <c r="W11" s="17"/>
      <c r="X11" s="17"/>
      <c r="Y11" s="17"/>
      <c r="Z11" s="17"/>
    </row>
    <row r="12" spans="1:26" s="193" customFormat="1" ht="13.5" thickBot="1" x14ac:dyDescent="0.25">
      <c r="A12" s="207"/>
      <c r="B12" s="204"/>
      <c r="C12" s="36"/>
      <c r="D12" s="36"/>
      <c r="E12" s="97"/>
      <c r="F12" s="97"/>
      <c r="G12" s="97"/>
      <c r="H12" s="102"/>
      <c r="I12" s="206"/>
      <c r="J12" s="139"/>
      <c r="K12" s="62"/>
      <c r="L12" s="70"/>
      <c r="M12" s="36"/>
      <c r="N12" s="139"/>
      <c r="O12" s="34"/>
      <c r="P12" s="19"/>
      <c r="R12" s="134"/>
      <c r="S12" s="134"/>
      <c r="T12" s="134"/>
      <c r="U12" s="17"/>
      <c r="V12" s="17"/>
      <c r="W12" s="17"/>
      <c r="X12" s="17"/>
      <c r="Y12" s="17"/>
      <c r="Z12" s="17"/>
    </row>
    <row r="13" spans="1:26" s="193" customFormat="1" ht="15.75" thickBot="1" x14ac:dyDescent="0.25">
      <c r="A13" s="632" t="s">
        <v>351</v>
      </c>
      <c r="B13" s="633"/>
      <c r="C13" s="36"/>
      <c r="D13" s="36"/>
      <c r="E13" s="97"/>
      <c r="F13" s="97"/>
      <c r="G13" s="97"/>
      <c r="H13" s="102"/>
      <c r="I13" s="206"/>
      <c r="J13" s="76"/>
      <c r="K13" s="36"/>
      <c r="L13" s="36"/>
      <c r="M13" s="36"/>
      <c r="N13" s="76"/>
      <c r="O13" s="37"/>
      <c r="P13" s="232"/>
      <c r="R13" s="134"/>
      <c r="S13" s="134"/>
      <c r="T13" s="134"/>
      <c r="U13" s="17"/>
      <c r="V13" s="17"/>
      <c r="W13" s="17"/>
      <c r="X13" s="17"/>
      <c r="Y13" s="17"/>
      <c r="Z13" s="17"/>
    </row>
    <row r="14" spans="1:26" s="12" customFormat="1" x14ac:dyDescent="0.2">
      <c r="A14" s="15"/>
      <c r="B14" s="192"/>
      <c r="C14" s="192"/>
      <c r="D14" s="192"/>
      <c r="E14" s="192"/>
      <c r="F14" s="192"/>
      <c r="G14" s="136"/>
      <c r="H14" s="192"/>
      <c r="I14" s="192"/>
      <c r="J14" s="192"/>
      <c r="K14" s="192"/>
      <c r="L14" s="192"/>
      <c r="M14" s="192"/>
      <c r="N14" s="192"/>
      <c r="O14" s="16"/>
      <c r="P14" s="16"/>
      <c r="Q14" s="192"/>
      <c r="R14" s="192"/>
      <c r="S14" s="192"/>
      <c r="T14" s="192"/>
    </row>
    <row r="15" spans="1:26" s="230" customFormat="1" ht="13.5" thickBot="1" x14ac:dyDescent="0.25">
      <c r="A15" s="233"/>
      <c r="G15" s="136"/>
      <c r="O15" s="231"/>
      <c r="P15" s="231"/>
    </row>
    <row r="16" spans="1:26" s="15" customFormat="1" ht="15.75" thickBot="1" x14ac:dyDescent="0.3">
      <c r="A16" s="642" t="s">
        <v>134</v>
      </c>
      <c r="B16" s="642"/>
      <c r="C16" s="642"/>
      <c r="D16" s="642"/>
      <c r="E16" s="642"/>
      <c r="F16" s="642"/>
      <c r="G16" s="642"/>
      <c r="H16" s="642"/>
      <c r="I16" s="642"/>
      <c r="J16" s="642"/>
      <c r="K16" s="642"/>
      <c r="L16" s="642"/>
      <c r="M16" s="642"/>
      <c r="N16" s="642"/>
      <c r="O16" s="642"/>
      <c r="P16" s="195"/>
      <c r="Q16" s="630"/>
      <c r="R16" s="630"/>
      <c r="S16" s="22"/>
    </row>
    <row r="17" spans="1:25" s="12" customFormat="1" ht="13.5" thickBot="1" x14ac:dyDescent="0.25">
      <c r="A17" s="27" t="s">
        <v>110</v>
      </c>
      <c r="B17" s="28" t="s">
        <v>111</v>
      </c>
      <c r="C17" s="28" t="s">
        <v>112</v>
      </c>
      <c r="D17" s="28" t="s">
        <v>113</v>
      </c>
      <c r="E17" s="28" t="s">
        <v>114</v>
      </c>
      <c r="F17" s="28" t="s">
        <v>115</v>
      </c>
      <c r="G17" s="28" t="s">
        <v>116</v>
      </c>
      <c r="H17" s="28" t="s">
        <v>117</v>
      </c>
      <c r="I17" s="28" t="s">
        <v>118</v>
      </c>
      <c r="J17" s="28" t="s">
        <v>119</v>
      </c>
      <c r="K17" s="28" t="s">
        <v>120</v>
      </c>
      <c r="L17" s="28" t="s">
        <v>121</v>
      </c>
      <c r="M17" s="28" t="s">
        <v>122</v>
      </c>
      <c r="N17" s="28" t="s">
        <v>123</v>
      </c>
      <c r="O17" s="28" t="s">
        <v>221</v>
      </c>
      <c r="P17" s="192"/>
      <c r="Q17" s="192"/>
      <c r="R17" s="192"/>
      <c r="S17" s="192"/>
      <c r="T17" s="192"/>
    </row>
    <row r="18" spans="1:25" s="15" customFormat="1" ht="64.5" thickBot="1" x14ac:dyDescent="0.25">
      <c r="A18" s="25" t="s">
        <v>124</v>
      </c>
      <c r="B18" s="25" t="s">
        <v>125</v>
      </c>
      <c r="C18" s="29" t="s">
        <v>126</v>
      </c>
      <c r="D18" s="29" t="s">
        <v>127</v>
      </c>
      <c r="E18" s="29" t="s">
        <v>97</v>
      </c>
      <c r="F18" s="29" t="s">
        <v>216</v>
      </c>
      <c r="G18" s="132" t="s">
        <v>128</v>
      </c>
      <c r="H18" s="29" t="s">
        <v>106</v>
      </c>
      <c r="I18" s="227" t="s">
        <v>238</v>
      </c>
      <c r="J18" s="60" t="s">
        <v>261</v>
      </c>
      <c r="K18" s="29" t="s">
        <v>223</v>
      </c>
      <c r="L18" s="60" t="s">
        <v>323</v>
      </c>
      <c r="M18" s="25" t="s">
        <v>224</v>
      </c>
      <c r="N18" s="31" t="s">
        <v>130</v>
      </c>
      <c r="O18" s="32" t="s">
        <v>324</v>
      </c>
      <c r="Q18" s="11"/>
      <c r="R18" s="11"/>
      <c r="S18" s="11"/>
      <c r="T18" s="11"/>
    </row>
    <row r="19" spans="1:25" s="12" customFormat="1" ht="13.5" thickBot="1" x14ac:dyDescent="0.25">
      <c r="A19" s="237">
        <v>1.1000000000000001</v>
      </c>
      <c r="B19" s="137" t="s">
        <v>131</v>
      </c>
      <c r="C19" s="75"/>
      <c r="D19" s="75"/>
      <c r="E19" s="96"/>
      <c r="F19" s="96"/>
      <c r="G19" s="219" t="s">
        <v>132</v>
      </c>
      <c r="H19" s="101"/>
      <c r="I19" s="221">
        <v>0</v>
      </c>
      <c r="J19" s="215">
        <v>0</v>
      </c>
      <c r="K19" s="33">
        <f>C19+D19-H19-I19-J19</f>
        <v>0</v>
      </c>
      <c r="L19" s="38">
        <v>16.23</v>
      </c>
      <c r="M19" s="38">
        <f>MIN(K19:L19)</f>
        <v>0</v>
      </c>
      <c r="N19" s="101"/>
      <c r="O19" s="34">
        <f t="shared" ref="O19:O20" si="0">SUM(J19,M19:N19)</f>
        <v>0</v>
      </c>
      <c r="P19" s="15"/>
      <c r="Q19" s="11"/>
      <c r="R19" s="11"/>
      <c r="S19" s="11"/>
      <c r="T19" s="11"/>
    </row>
    <row r="20" spans="1:25" s="160" customFormat="1" ht="13.5" thickBot="1" x14ac:dyDescent="0.25">
      <c r="B20" s="35"/>
      <c r="C20" s="75"/>
      <c r="D20" s="75"/>
      <c r="E20" s="96"/>
      <c r="F20" s="96"/>
      <c r="G20" s="219" t="s">
        <v>132</v>
      </c>
      <c r="H20" s="101"/>
      <c r="I20" s="221">
        <v>0</v>
      </c>
      <c r="J20" s="215">
        <v>0</v>
      </c>
      <c r="K20" s="33">
        <f>C20+D20-H20-I20-J20</f>
        <v>0</v>
      </c>
      <c r="L20" s="38">
        <v>16.23</v>
      </c>
      <c r="M20" s="38">
        <f>MIN(K20:L20)</f>
        <v>0</v>
      </c>
      <c r="N20" s="101"/>
      <c r="O20" s="34">
        <f t="shared" si="0"/>
        <v>0</v>
      </c>
      <c r="P20" s="15"/>
      <c r="Q20" s="11"/>
      <c r="R20" s="11"/>
      <c r="S20" s="11"/>
      <c r="T20" s="11"/>
    </row>
    <row r="21" spans="1:25" s="192" customFormat="1" ht="13.5" thickBot="1" x14ac:dyDescent="0.25">
      <c r="A21" s="99"/>
      <c r="B21" s="39"/>
      <c r="C21" s="139"/>
      <c r="D21" s="139"/>
      <c r="E21" s="161"/>
      <c r="F21" s="161"/>
      <c r="G21" s="161"/>
      <c r="H21" s="162"/>
      <c r="I21" s="139"/>
      <c r="J21" s="203"/>
      <c r="K21" s="62"/>
      <c r="L21" s="70"/>
      <c r="M21" s="64"/>
      <c r="N21" s="162"/>
      <c r="O21" s="37"/>
      <c r="P21" s="15"/>
      <c r="Q21" s="11"/>
      <c r="R21" s="11"/>
      <c r="S21" s="11"/>
      <c r="T21" s="11"/>
    </row>
    <row r="22" spans="1:25" s="12" customFormat="1" ht="13.5" thickBot="1" x14ac:dyDescent="0.25">
      <c r="A22" s="100">
        <v>2.1</v>
      </c>
      <c r="B22" s="137" t="s">
        <v>131</v>
      </c>
      <c r="C22" s="75"/>
      <c r="D22" s="75"/>
      <c r="E22" s="96"/>
      <c r="F22" s="98"/>
      <c r="G22" s="220" t="s">
        <v>133</v>
      </c>
      <c r="H22" s="101"/>
      <c r="I22" s="216">
        <v>0</v>
      </c>
      <c r="J22" s="238">
        <v>0</v>
      </c>
      <c r="K22" s="33">
        <f>C22+D22-H22-I22-J22</f>
        <v>0</v>
      </c>
      <c r="L22" s="38">
        <v>16.23</v>
      </c>
      <c r="M22" s="38">
        <f>MIN(K22:L22)</f>
        <v>0</v>
      </c>
      <c r="N22" s="101"/>
      <c r="O22" s="34">
        <f t="shared" ref="O22:O23" si="1">SUM(J22,M22:N22)</f>
        <v>0</v>
      </c>
      <c r="P22" s="198"/>
      <c r="Q22" s="11"/>
      <c r="R22" s="11"/>
      <c r="S22" s="11"/>
      <c r="T22" s="11"/>
    </row>
    <row r="23" spans="1:25" s="12" customFormat="1" ht="13.5" thickBot="1" x14ac:dyDescent="0.25">
      <c r="A23" s="135"/>
      <c r="B23" s="18"/>
      <c r="C23" s="77"/>
      <c r="D23" s="77"/>
      <c r="E23" s="98"/>
      <c r="F23" s="96"/>
      <c r="G23" s="220" t="s">
        <v>133</v>
      </c>
      <c r="H23" s="103"/>
      <c r="I23" s="216">
        <v>0</v>
      </c>
      <c r="J23" s="221">
        <v>0</v>
      </c>
      <c r="K23" s="33">
        <f>C23+D23-H23-I23-J23</f>
        <v>0</v>
      </c>
      <c r="L23" s="38">
        <v>16.23</v>
      </c>
      <c r="M23" s="38">
        <f>MIN(K23:L23)</f>
        <v>0</v>
      </c>
      <c r="N23" s="101"/>
      <c r="O23" s="34">
        <f t="shared" si="1"/>
        <v>0</v>
      </c>
      <c r="P23" s="192"/>
      <c r="Q23" s="11"/>
      <c r="R23" s="11"/>
      <c r="S23" s="11"/>
      <c r="T23" s="11"/>
    </row>
    <row r="24" spans="1:25" s="192" customFormat="1" ht="13.5" thickBot="1" x14ac:dyDescent="0.25">
      <c r="A24" s="21"/>
      <c r="B24" s="211"/>
      <c r="C24" s="76"/>
      <c r="D24" s="76"/>
      <c r="E24" s="97"/>
      <c r="F24" s="97"/>
      <c r="G24" s="97"/>
      <c r="H24" s="102"/>
      <c r="I24" s="203"/>
      <c r="J24" s="139"/>
      <c r="K24" s="62"/>
      <c r="L24" s="70"/>
      <c r="M24" s="64"/>
      <c r="N24" s="162"/>
      <c r="O24" s="37"/>
      <c r="Q24" s="11"/>
      <c r="R24" s="11"/>
      <c r="S24" s="11"/>
      <c r="T24" s="11"/>
    </row>
    <row r="25" spans="1:25" s="230" customFormat="1" ht="15.75" thickBot="1" x14ac:dyDescent="0.25">
      <c r="A25" s="632" t="s">
        <v>350</v>
      </c>
      <c r="B25" s="633"/>
      <c r="C25" s="76"/>
      <c r="D25" s="76"/>
      <c r="E25" s="99"/>
      <c r="F25" s="99"/>
      <c r="G25" s="99"/>
      <c r="H25" s="102"/>
      <c r="I25" s="76"/>
      <c r="J25" s="76"/>
      <c r="K25" s="36"/>
      <c r="L25" s="36"/>
      <c r="M25" s="36"/>
      <c r="N25" s="102"/>
      <c r="O25" s="37"/>
      <c r="Q25" s="234"/>
      <c r="R25" s="234"/>
      <c r="S25" s="234"/>
      <c r="T25" s="234"/>
    </row>
    <row r="26" spans="1:25" s="12" customFormat="1" x14ac:dyDescent="0.2">
      <c r="A26" s="15"/>
      <c r="B26" s="192"/>
      <c r="C26" s="192"/>
      <c r="D26" s="192"/>
      <c r="E26" s="192"/>
      <c r="F26" s="192"/>
      <c r="G26" s="136"/>
      <c r="H26" s="192"/>
      <c r="I26" s="192"/>
      <c r="J26" s="192"/>
      <c r="K26" s="192"/>
      <c r="L26" s="192"/>
      <c r="M26" s="192"/>
      <c r="N26" s="192"/>
      <c r="O26" s="16"/>
      <c r="P26" s="16"/>
      <c r="Q26" s="192"/>
      <c r="R26" s="192"/>
      <c r="S26" s="192"/>
      <c r="T26" s="192"/>
      <c r="U26" s="192"/>
      <c r="V26" s="192"/>
      <c r="W26" s="192"/>
      <c r="X26" s="192"/>
      <c r="Y26" s="192"/>
    </row>
    <row r="27" spans="1:25" s="230" customFormat="1" ht="13.5" thickBot="1" x14ac:dyDescent="0.25">
      <c r="A27" s="233"/>
      <c r="G27" s="136"/>
      <c r="O27" s="231"/>
      <c r="P27" s="231"/>
    </row>
    <row r="28" spans="1:25" s="15" customFormat="1" ht="15.75" thickBot="1" x14ac:dyDescent="0.3">
      <c r="A28" s="642" t="s">
        <v>135</v>
      </c>
      <c r="B28" s="642"/>
      <c r="C28" s="642"/>
      <c r="D28" s="642"/>
      <c r="E28" s="642"/>
      <c r="F28" s="642"/>
      <c r="G28" s="642"/>
      <c r="H28" s="642"/>
      <c r="I28" s="642"/>
      <c r="J28" s="642"/>
      <c r="K28" s="642"/>
      <c r="L28" s="642"/>
      <c r="M28" s="642"/>
      <c r="N28" s="642"/>
      <c r="O28" s="642"/>
      <c r="P28" s="69"/>
      <c r="Q28" s="630"/>
      <c r="R28" s="630"/>
      <c r="S28" s="22"/>
    </row>
    <row r="29" spans="1:25" s="12" customFormat="1" ht="13.5" thickBot="1" x14ac:dyDescent="0.25">
      <c r="A29" s="27" t="s">
        <v>110</v>
      </c>
      <c r="B29" s="28" t="s">
        <v>111</v>
      </c>
      <c r="C29" s="28" t="s">
        <v>112</v>
      </c>
      <c r="D29" s="28" t="s">
        <v>113</v>
      </c>
      <c r="E29" s="28" t="s">
        <v>114</v>
      </c>
      <c r="F29" s="28" t="s">
        <v>115</v>
      </c>
      <c r="G29" s="28" t="s">
        <v>116</v>
      </c>
      <c r="H29" s="28" t="s">
        <v>117</v>
      </c>
      <c r="I29" s="28" t="s">
        <v>118</v>
      </c>
      <c r="J29" s="28" t="s">
        <v>119</v>
      </c>
      <c r="K29" s="28" t="s">
        <v>120</v>
      </c>
      <c r="L29" s="28" t="s">
        <v>121</v>
      </c>
      <c r="M29" s="28" t="s">
        <v>122</v>
      </c>
      <c r="N29" s="28" t="s">
        <v>123</v>
      </c>
      <c r="O29" s="28" t="s">
        <v>221</v>
      </c>
      <c r="P29" s="192"/>
      <c r="Q29" s="192"/>
      <c r="R29" s="192"/>
      <c r="S29" s="192"/>
      <c r="T29" s="192"/>
      <c r="U29" s="192"/>
      <c r="V29" s="192"/>
      <c r="W29" s="192"/>
      <c r="X29" s="192"/>
      <c r="Y29" s="192"/>
    </row>
    <row r="30" spans="1:25" s="12" customFormat="1" ht="64.5" thickBot="1" x14ac:dyDescent="0.25">
      <c r="A30" s="25" t="s">
        <v>124</v>
      </c>
      <c r="B30" s="25" t="s">
        <v>125</v>
      </c>
      <c r="C30" s="29" t="s">
        <v>126</v>
      </c>
      <c r="D30" s="29" t="s">
        <v>127</v>
      </c>
      <c r="E30" s="29" t="s">
        <v>97</v>
      </c>
      <c r="F30" s="29" t="s">
        <v>216</v>
      </c>
      <c r="G30" s="132" t="s">
        <v>128</v>
      </c>
      <c r="H30" s="29" t="s">
        <v>106</v>
      </c>
      <c r="I30" s="30" t="s">
        <v>320</v>
      </c>
      <c r="J30" s="60" t="s">
        <v>129</v>
      </c>
      <c r="K30" s="29" t="s">
        <v>223</v>
      </c>
      <c r="L30" s="60" t="s">
        <v>323</v>
      </c>
      <c r="M30" s="25" t="s">
        <v>224</v>
      </c>
      <c r="N30" s="31" t="s">
        <v>130</v>
      </c>
      <c r="O30" s="32" t="s">
        <v>324</v>
      </c>
      <c r="P30" s="16"/>
      <c r="Q30" s="134"/>
      <c r="R30" s="134"/>
      <c r="S30" s="134"/>
      <c r="T30" s="134"/>
      <c r="U30" s="17"/>
      <c r="V30" s="17"/>
      <c r="W30" s="192"/>
      <c r="X30" s="192"/>
      <c r="Y30" s="192"/>
    </row>
    <row r="31" spans="1:25" s="12" customFormat="1" ht="13.5" thickBot="1" x14ac:dyDescent="0.25">
      <c r="A31" s="100">
        <v>2.2000000000000002</v>
      </c>
      <c r="B31" s="137" t="s">
        <v>131</v>
      </c>
      <c r="C31" s="75"/>
      <c r="D31" s="75"/>
      <c r="E31" s="96"/>
      <c r="F31" s="96"/>
      <c r="G31" s="220" t="s">
        <v>133</v>
      </c>
      <c r="H31" s="101"/>
      <c r="I31" s="216">
        <v>0</v>
      </c>
      <c r="J31" s="221">
        <v>0</v>
      </c>
      <c r="K31" s="33">
        <f>C31+D31-H31-I31-J31</f>
        <v>0</v>
      </c>
      <c r="L31" s="38">
        <v>16.23</v>
      </c>
      <c r="M31" s="38">
        <f>MIN(K31:L31)</f>
        <v>0</v>
      </c>
      <c r="N31" s="101"/>
      <c r="O31" s="34">
        <f t="shared" ref="O31:O32" si="2">SUM(J31,M31:N31)</f>
        <v>0</v>
      </c>
      <c r="P31" s="16"/>
      <c r="Q31" s="192"/>
      <c r="R31" s="192"/>
      <c r="S31" s="192"/>
      <c r="T31" s="192"/>
      <c r="U31" s="192"/>
      <c r="V31" s="192"/>
      <c r="W31" s="192"/>
      <c r="X31" s="192"/>
      <c r="Y31" s="192"/>
    </row>
    <row r="32" spans="1:25" s="12" customFormat="1" ht="13.5" thickBot="1" x14ac:dyDescent="0.25">
      <c r="A32" s="135"/>
      <c r="B32" s="18"/>
      <c r="C32" s="77"/>
      <c r="D32" s="77"/>
      <c r="E32" s="98"/>
      <c r="F32" s="96"/>
      <c r="G32" s="220" t="s">
        <v>133</v>
      </c>
      <c r="H32" s="103"/>
      <c r="I32" s="216">
        <v>0</v>
      </c>
      <c r="J32" s="221">
        <v>0</v>
      </c>
      <c r="K32" s="33">
        <f>C32+D32-H32-I32-J32</f>
        <v>0</v>
      </c>
      <c r="L32" s="38">
        <v>16.23</v>
      </c>
      <c r="M32" s="38">
        <f>MIN(K32:L32)</f>
        <v>0</v>
      </c>
      <c r="N32" s="101"/>
      <c r="O32" s="34">
        <f t="shared" si="2"/>
        <v>0</v>
      </c>
      <c r="P32" s="16"/>
      <c r="Q32" s="192"/>
      <c r="R32" s="192"/>
      <c r="S32" s="192"/>
      <c r="T32" s="192"/>
      <c r="U32" s="192"/>
      <c r="V32" s="192"/>
      <c r="W32" s="192"/>
      <c r="X32" s="192"/>
      <c r="Y32" s="192"/>
    </row>
    <row r="33" spans="1:25" s="192" customFormat="1" ht="13.5" thickBot="1" x14ac:dyDescent="0.25">
      <c r="A33" s="21"/>
      <c r="B33" s="211"/>
      <c r="C33" s="76"/>
      <c r="D33" s="76"/>
      <c r="E33" s="97"/>
      <c r="F33" s="97"/>
      <c r="G33" s="97"/>
      <c r="H33" s="102"/>
      <c r="I33" s="206"/>
      <c r="J33" s="212"/>
      <c r="K33" s="36"/>
      <c r="L33" s="36"/>
      <c r="M33" s="36"/>
      <c r="N33" s="102"/>
      <c r="O33" s="37"/>
      <c r="P33" s="16"/>
    </row>
    <row r="34" spans="1:25" s="230" customFormat="1" ht="15.75" thickBot="1" x14ac:dyDescent="0.25">
      <c r="A34" s="632" t="s">
        <v>349</v>
      </c>
      <c r="B34" s="633"/>
      <c r="C34" s="74"/>
      <c r="D34" s="74"/>
      <c r="E34" s="99"/>
      <c r="F34" s="99"/>
      <c r="G34" s="99"/>
      <c r="H34" s="292"/>
      <c r="I34" s="74"/>
      <c r="J34" s="213"/>
      <c r="K34" s="21"/>
      <c r="L34" s="21"/>
      <c r="M34" s="21"/>
      <c r="N34" s="292"/>
      <c r="O34" s="293"/>
      <c r="P34" s="232"/>
    </row>
    <row r="35" spans="1:25" s="12" customFormat="1" x14ac:dyDescent="0.2">
      <c r="A35" s="15"/>
      <c r="B35" s="192"/>
      <c r="C35" s="192"/>
      <c r="D35" s="192"/>
      <c r="E35" s="192"/>
      <c r="F35" s="192"/>
      <c r="G35" s="136"/>
      <c r="H35" s="192"/>
      <c r="I35" s="192"/>
      <c r="J35" s="192"/>
      <c r="K35" s="192"/>
      <c r="L35" s="192"/>
      <c r="M35" s="192"/>
      <c r="N35" s="192"/>
      <c r="O35" s="16"/>
      <c r="P35" s="16"/>
      <c r="Q35" s="192"/>
      <c r="R35" s="192"/>
      <c r="S35" s="192"/>
      <c r="T35" s="192"/>
      <c r="U35" s="192"/>
      <c r="V35" s="192"/>
      <c r="W35" s="192"/>
      <c r="X35" s="192"/>
      <c r="Y35" s="192"/>
    </row>
    <row r="36" spans="1:25" s="12" customFormat="1" ht="13.5" thickBot="1" x14ac:dyDescent="0.25">
      <c r="A36" s="15"/>
      <c r="B36" s="192"/>
      <c r="C36" s="192"/>
      <c r="D36" s="192"/>
      <c r="E36" s="192"/>
      <c r="F36" s="192"/>
      <c r="G36" s="136"/>
      <c r="H36" s="192"/>
      <c r="I36" s="192"/>
      <c r="J36" s="192"/>
      <c r="K36" s="192"/>
      <c r="L36" s="192"/>
      <c r="M36" s="192"/>
      <c r="N36" s="192"/>
      <c r="O36" s="16"/>
      <c r="P36" s="192"/>
      <c r="Q36" s="192"/>
      <c r="R36" s="192"/>
      <c r="S36" s="192"/>
      <c r="T36" s="192"/>
      <c r="U36" s="192"/>
      <c r="V36" s="192"/>
      <c r="W36" s="192"/>
      <c r="X36" s="192"/>
      <c r="Y36" s="192"/>
    </row>
    <row r="37" spans="1:25" s="15" customFormat="1" ht="15.75" thickBot="1" x14ac:dyDescent="0.3">
      <c r="A37" s="642" t="s">
        <v>136</v>
      </c>
      <c r="B37" s="642"/>
      <c r="C37" s="642"/>
      <c r="D37" s="642"/>
      <c r="E37" s="642"/>
      <c r="F37" s="642"/>
      <c r="G37" s="642"/>
      <c r="H37" s="642"/>
      <c r="I37" s="642"/>
      <c r="J37" s="642"/>
      <c r="K37" s="642"/>
      <c r="L37" s="642"/>
      <c r="M37" s="642"/>
      <c r="N37" s="642"/>
      <c r="O37" s="642"/>
      <c r="P37" s="195"/>
      <c r="Q37" s="630"/>
      <c r="R37" s="630"/>
      <c r="S37" s="22"/>
    </row>
    <row r="38" spans="1:25" s="12" customFormat="1" ht="13.5" thickBot="1" x14ac:dyDescent="0.25">
      <c r="A38" s="27" t="s">
        <v>110</v>
      </c>
      <c r="B38" s="28" t="s">
        <v>111</v>
      </c>
      <c r="C38" s="28" t="s">
        <v>112</v>
      </c>
      <c r="D38" s="28" t="s">
        <v>113</v>
      </c>
      <c r="E38" s="28" t="s">
        <v>114</v>
      </c>
      <c r="F38" s="28" t="s">
        <v>115</v>
      </c>
      <c r="G38" s="28" t="s">
        <v>116</v>
      </c>
      <c r="H38" s="28" t="s">
        <v>117</v>
      </c>
      <c r="I38" s="28" t="s">
        <v>118</v>
      </c>
      <c r="J38" s="28" t="s">
        <v>119</v>
      </c>
      <c r="K38" s="28" t="s">
        <v>120</v>
      </c>
      <c r="L38" s="28" t="s">
        <v>121</v>
      </c>
      <c r="M38" s="28" t="s">
        <v>122</v>
      </c>
      <c r="N38" s="28" t="s">
        <v>123</v>
      </c>
      <c r="O38" s="28" t="s">
        <v>221</v>
      </c>
      <c r="P38" s="192"/>
      <c r="Q38" s="192"/>
      <c r="R38" s="192"/>
      <c r="S38" s="192"/>
      <c r="T38" s="192"/>
      <c r="U38" s="192"/>
      <c r="V38" s="192"/>
      <c r="W38" s="192"/>
      <c r="X38" s="192"/>
      <c r="Y38" s="192"/>
    </row>
    <row r="39" spans="1:25" s="15" customFormat="1" ht="72" customHeight="1" thickBot="1" x14ac:dyDescent="0.25">
      <c r="A39" s="25" t="s">
        <v>124</v>
      </c>
      <c r="B39" s="25" t="s">
        <v>125</v>
      </c>
      <c r="C39" s="29" t="s">
        <v>126</v>
      </c>
      <c r="D39" s="29" t="s">
        <v>127</v>
      </c>
      <c r="E39" s="29" t="s">
        <v>97</v>
      </c>
      <c r="F39" s="29" t="s">
        <v>216</v>
      </c>
      <c r="G39" s="132" t="s">
        <v>128</v>
      </c>
      <c r="H39" s="29" t="s">
        <v>106</v>
      </c>
      <c r="I39" s="227" t="s">
        <v>238</v>
      </c>
      <c r="J39" s="60" t="s">
        <v>260</v>
      </c>
      <c r="K39" s="29" t="s">
        <v>223</v>
      </c>
      <c r="L39" s="60" t="s">
        <v>323</v>
      </c>
      <c r="M39" s="25" t="s">
        <v>224</v>
      </c>
      <c r="N39" s="31" t="s">
        <v>130</v>
      </c>
      <c r="O39" s="32" t="s">
        <v>324</v>
      </c>
      <c r="Q39" s="141"/>
      <c r="R39" s="141"/>
      <c r="S39" s="141"/>
      <c r="T39" s="141"/>
      <c r="U39" s="73"/>
      <c r="V39" s="73"/>
      <c r="W39" s="73"/>
      <c r="X39" s="73"/>
      <c r="Y39" s="73"/>
    </row>
    <row r="40" spans="1:25" s="12" customFormat="1" ht="13.5" thickBot="1" x14ac:dyDescent="0.25">
      <c r="A40" s="100">
        <v>2.2999999999999998</v>
      </c>
      <c r="B40" s="137" t="s">
        <v>131</v>
      </c>
      <c r="C40" s="75"/>
      <c r="D40" s="75"/>
      <c r="E40" s="96"/>
      <c r="F40" s="96"/>
      <c r="G40" s="220" t="s">
        <v>133</v>
      </c>
      <c r="H40" s="101"/>
      <c r="I40" s="216">
        <v>0</v>
      </c>
      <c r="J40" s="221">
        <v>0</v>
      </c>
      <c r="K40" s="38">
        <f>C40+D40-H40-I40-J40</f>
        <v>0</v>
      </c>
      <c r="L40" s="38">
        <v>16.23</v>
      </c>
      <c r="M40" s="38">
        <f>MIN(K40:L40)</f>
        <v>0</v>
      </c>
      <c r="N40" s="101"/>
      <c r="O40" s="34">
        <f t="shared" ref="O40:O41" si="3">SUM(J40,M40:N40)</f>
        <v>0</v>
      </c>
      <c r="P40" s="198"/>
      <c r="Q40" s="631"/>
      <c r="R40" s="631"/>
      <c r="S40" s="636"/>
      <c r="T40" s="636"/>
      <c r="U40" s="192"/>
      <c r="V40" s="192"/>
      <c r="W40" s="192"/>
      <c r="X40" s="192"/>
      <c r="Y40" s="192"/>
    </row>
    <row r="41" spans="1:25" s="12" customFormat="1" ht="13.5" thickBot="1" x14ac:dyDescent="0.25">
      <c r="A41" s="135"/>
      <c r="B41" s="18"/>
      <c r="C41" s="77"/>
      <c r="D41" s="77"/>
      <c r="E41" s="98"/>
      <c r="F41" s="96"/>
      <c r="G41" s="220" t="s">
        <v>133</v>
      </c>
      <c r="H41" s="103"/>
      <c r="I41" s="216">
        <v>0</v>
      </c>
      <c r="J41" s="221">
        <v>0</v>
      </c>
      <c r="K41" s="163">
        <f>C41+D41-H41-I41-J41</f>
        <v>0</v>
      </c>
      <c r="L41" s="38">
        <v>16.23</v>
      </c>
      <c r="M41" s="38">
        <f>MIN(K41:L41)</f>
        <v>0</v>
      </c>
      <c r="N41" s="101"/>
      <c r="O41" s="34">
        <f t="shared" si="3"/>
        <v>0</v>
      </c>
      <c r="P41" s="192"/>
      <c r="Q41" s="192"/>
      <c r="R41" s="192"/>
      <c r="S41" s="192"/>
      <c r="T41" s="192"/>
    </row>
    <row r="42" spans="1:25" s="192" customFormat="1" ht="13.5" thickBot="1" x14ac:dyDescent="0.25">
      <c r="A42" s="21"/>
      <c r="B42" s="21"/>
      <c r="C42" s="76"/>
      <c r="D42" s="76"/>
      <c r="E42" s="97"/>
      <c r="F42" s="97"/>
      <c r="G42" s="97"/>
      <c r="H42" s="102"/>
      <c r="I42" s="206"/>
      <c r="J42" s="212"/>
      <c r="K42" s="38"/>
      <c r="L42" s="36"/>
      <c r="M42" s="36"/>
      <c r="N42" s="102"/>
      <c r="O42" s="210"/>
      <c r="P42" s="285"/>
    </row>
    <row r="43" spans="1:25" s="230" customFormat="1" ht="15.75" thickBot="1" x14ac:dyDescent="0.25">
      <c r="A43" s="632" t="s">
        <v>348</v>
      </c>
      <c r="B43" s="633"/>
      <c r="C43" s="74"/>
      <c r="D43" s="74"/>
      <c r="E43" s="99"/>
      <c r="F43" s="99"/>
      <c r="G43" s="99"/>
      <c r="H43" s="292"/>
      <c r="I43" s="74"/>
      <c r="J43" s="213"/>
      <c r="K43" s="283"/>
      <c r="L43" s="21"/>
      <c r="M43" s="21"/>
      <c r="N43" s="292"/>
      <c r="O43" s="293"/>
    </row>
    <row r="44" spans="1:25" s="12" customFormat="1" x14ac:dyDescent="0.2">
      <c r="A44" s="195"/>
      <c r="B44" s="193"/>
      <c r="C44" s="193"/>
      <c r="D44" s="193"/>
      <c r="E44" s="193"/>
      <c r="F44" s="193"/>
      <c r="G44" s="100"/>
      <c r="H44" s="193"/>
      <c r="I44" s="72"/>
      <c r="J44" s="193"/>
      <c r="K44" s="193"/>
      <c r="L44" s="193"/>
      <c r="M44" s="193"/>
      <c r="N44" s="193"/>
      <c r="O44" s="19"/>
      <c r="P44" s="192"/>
      <c r="Q44" s="192"/>
      <c r="R44" s="192"/>
      <c r="S44" s="192"/>
      <c r="T44" s="192"/>
    </row>
    <row r="45" spans="1:25" s="230" customFormat="1" ht="13.5" thickBot="1" x14ac:dyDescent="0.25">
      <c r="A45" s="290"/>
      <c r="B45" s="193"/>
      <c r="C45" s="193"/>
      <c r="D45" s="193"/>
      <c r="E45" s="193"/>
      <c r="F45" s="193"/>
      <c r="G45" s="237"/>
      <c r="H45" s="193"/>
      <c r="I45" s="72"/>
      <c r="J45" s="193"/>
      <c r="K45" s="193"/>
      <c r="L45" s="193"/>
      <c r="M45" s="193"/>
      <c r="N45" s="193"/>
      <c r="O45" s="232"/>
    </row>
    <row r="46" spans="1:25" s="160" customFormat="1" ht="13.5" thickBot="1" x14ac:dyDescent="0.25">
      <c r="A46" s="639" t="s">
        <v>137</v>
      </c>
      <c r="B46" s="639"/>
      <c r="C46" s="639"/>
      <c r="D46" s="639"/>
      <c r="E46" s="639"/>
      <c r="F46" s="639"/>
      <c r="G46" s="639"/>
      <c r="H46" s="639"/>
      <c r="I46" s="639"/>
      <c r="J46" s="639"/>
      <c r="K46" s="639"/>
      <c r="L46" s="639"/>
      <c r="M46" s="639"/>
      <c r="N46" s="639"/>
      <c r="O46" s="639"/>
      <c r="P46" s="192"/>
      <c r="Q46" s="192"/>
      <c r="R46" s="192"/>
      <c r="S46" s="192"/>
      <c r="T46" s="192"/>
    </row>
    <row r="47" spans="1:25" s="160" customFormat="1" ht="13.5" thickBot="1" x14ac:dyDescent="0.25">
      <c r="A47" s="171" t="s">
        <v>110</v>
      </c>
      <c r="B47" s="172" t="s">
        <v>111</v>
      </c>
      <c r="C47" s="172" t="s">
        <v>112</v>
      </c>
      <c r="D47" s="172" t="s">
        <v>113</v>
      </c>
      <c r="E47" s="172" t="s">
        <v>114</v>
      </c>
      <c r="F47" s="28" t="s">
        <v>115</v>
      </c>
      <c r="G47" s="28" t="s">
        <v>116</v>
      </c>
      <c r="H47" s="28" t="s">
        <v>117</v>
      </c>
      <c r="I47" s="28" t="s">
        <v>118</v>
      </c>
      <c r="J47" s="28" t="s">
        <v>119</v>
      </c>
      <c r="K47" s="28" t="s">
        <v>120</v>
      </c>
      <c r="L47" s="28" t="s">
        <v>121</v>
      </c>
      <c r="M47" s="28" t="s">
        <v>122</v>
      </c>
      <c r="N47" s="28" t="s">
        <v>123</v>
      </c>
      <c r="O47" s="28" t="s">
        <v>221</v>
      </c>
      <c r="P47" s="192"/>
      <c r="Q47" s="192"/>
      <c r="R47" s="192"/>
      <c r="S47" s="192"/>
      <c r="T47" s="192"/>
    </row>
    <row r="48" spans="1:25" s="160" customFormat="1" ht="77.25" thickBot="1" x14ac:dyDescent="0.25">
      <c r="A48" s="173" t="s">
        <v>124</v>
      </c>
      <c r="B48" s="173" t="s">
        <v>125</v>
      </c>
      <c r="C48" s="174" t="s">
        <v>126</v>
      </c>
      <c r="D48" s="174" t="s">
        <v>127</v>
      </c>
      <c r="E48" s="174" t="s">
        <v>97</v>
      </c>
      <c r="F48" s="29" t="s">
        <v>216</v>
      </c>
      <c r="G48" s="175" t="s">
        <v>128</v>
      </c>
      <c r="H48" s="174" t="s">
        <v>106</v>
      </c>
      <c r="I48" s="174" t="s">
        <v>319</v>
      </c>
      <c r="J48" s="176" t="s">
        <v>138</v>
      </c>
      <c r="K48" s="29" t="s">
        <v>223</v>
      </c>
      <c r="L48" s="60" t="s">
        <v>323</v>
      </c>
      <c r="M48" s="25" t="s">
        <v>224</v>
      </c>
      <c r="N48" s="177" t="s">
        <v>130</v>
      </c>
      <c r="O48" s="32" t="s">
        <v>324</v>
      </c>
      <c r="P48" s="192"/>
      <c r="Q48" s="192"/>
      <c r="R48" s="192"/>
      <c r="S48" s="192"/>
      <c r="T48" s="192"/>
    </row>
    <row r="49" spans="1:20" s="160" customFormat="1" ht="13.5" thickBot="1" x14ac:dyDescent="0.25">
      <c r="A49" s="247">
        <v>1.4</v>
      </c>
      <c r="B49" s="248" t="s">
        <v>139</v>
      </c>
      <c r="C49" s="179"/>
      <c r="D49" s="179"/>
      <c r="E49" s="180"/>
      <c r="F49" s="96"/>
      <c r="G49" s="219" t="s">
        <v>132</v>
      </c>
      <c r="H49" s="181"/>
      <c r="I49" s="221">
        <v>0</v>
      </c>
      <c r="J49" s="221">
        <v>0</v>
      </c>
      <c r="K49" s="179">
        <f>C49+D49-H49-I49-J49</f>
        <v>0</v>
      </c>
      <c r="L49" s="38">
        <v>16.23</v>
      </c>
      <c r="M49" s="179">
        <f t="shared" ref="M49:M53" si="4">MIN(K49:L49)</f>
        <v>0</v>
      </c>
      <c r="N49" s="182"/>
      <c r="O49" s="34">
        <f t="shared" ref="O49:O50" si="5">SUM(J49,M49:N49)</f>
        <v>0</v>
      </c>
      <c r="P49" s="192"/>
      <c r="Q49" s="192"/>
      <c r="R49" s="192"/>
      <c r="S49" s="192"/>
      <c r="T49" s="192"/>
    </row>
    <row r="50" spans="1:20" s="230" customFormat="1" ht="13.5" thickBot="1" x14ac:dyDescent="0.25">
      <c r="A50" s="217"/>
      <c r="B50" s="178"/>
      <c r="C50" s="179"/>
      <c r="D50" s="179"/>
      <c r="E50" s="180"/>
      <c r="F50" s="96"/>
      <c r="G50" s="235" t="s">
        <v>132</v>
      </c>
      <c r="H50" s="181"/>
      <c r="I50" s="238">
        <v>0</v>
      </c>
      <c r="J50" s="238">
        <v>0</v>
      </c>
      <c r="K50" s="179">
        <f>C50+D50-H50-I50-J50</f>
        <v>0</v>
      </c>
      <c r="L50" s="38">
        <v>16.23</v>
      </c>
      <c r="M50" s="179">
        <f t="shared" si="4"/>
        <v>0</v>
      </c>
      <c r="N50" s="182"/>
      <c r="O50" s="34">
        <f t="shared" si="5"/>
        <v>0</v>
      </c>
    </row>
    <row r="51" spans="1:20" s="230" customFormat="1" ht="13.5" thickBot="1" x14ac:dyDescent="0.25">
      <c r="A51" s="251"/>
      <c r="B51" s="252"/>
      <c r="C51" s="255"/>
      <c r="D51" s="256"/>
      <c r="E51" s="257"/>
      <c r="F51" s="161"/>
      <c r="G51" s="258"/>
      <c r="H51" s="259"/>
      <c r="I51" s="260"/>
      <c r="J51" s="260"/>
      <c r="K51" s="255"/>
      <c r="L51" s="243"/>
      <c r="M51" s="255"/>
      <c r="N51" s="206"/>
      <c r="O51" s="37"/>
    </row>
    <row r="52" spans="1:20" s="164" customFormat="1" ht="13.5" thickBot="1" x14ac:dyDescent="0.25">
      <c r="A52" s="247">
        <v>2.4</v>
      </c>
      <c r="B52" s="248" t="s">
        <v>139</v>
      </c>
      <c r="C52" s="179"/>
      <c r="D52" s="179"/>
      <c r="E52" s="180"/>
      <c r="F52" s="96"/>
      <c r="G52" s="220" t="s">
        <v>133</v>
      </c>
      <c r="H52" s="181"/>
      <c r="I52" s="216">
        <v>0</v>
      </c>
      <c r="J52" s="221">
        <v>0</v>
      </c>
      <c r="K52" s="179">
        <f>C52+D52-H52-I52-J52</f>
        <v>0</v>
      </c>
      <c r="L52" s="38">
        <v>16.23</v>
      </c>
      <c r="M52" s="179">
        <f t="shared" si="4"/>
        <v>0</v>
      </c>
      <c r="N52" s="182"/>
      <c r="O52" s="34">
        <f t="shared" ref="O52:O53" si="6">SUM(J52,M52:N52)</f>
        <v>0</v>
      </c>
      <c r="P52" s="192"/>
      <c r="Q52" s="192"/>
      <c r="R52" s="192"/>
      <c r="S52" s="192"/>
      <c r="T52" s="192"/>
    </row>
    <row r="53" spans="1:20" s="230" customFormat="1" ht="13.5" thickBot="1" x14ac:dyDescent="0.25">
      <c r="A53" s="217"/>
      <c r="B53" s="248"/>
      <c r="C53" s="179"/>
      <c r="D53" s="179"/>
      <c r="E53" s="180"/>
      <c r="F53" s="96"/>
      <c r="G53" s="236" t="s">
        <v>133</v>
      </c>
      <c r="H53" s="181"/>
      <c r="I53" s="216">
        <v>0</v>
      </c>
      <c r="J53" s="238">
        <v>0</v>
      </c>
      <c r="K53" s="179">
        <f>C53+D53-H53-I53-J53</f>
        <v>0</v>
      </c>
      <c r="L53" s="38">
        <v>16.23</v>
      </c>
      <c r="M53" s="179">
        <f t="shared" si="4"/>
        <v>0</v>
      </c>
      <c r="N53" s="182"/>
      <c r="O53" s="34">
        <f t="shared" si="6"/>
        <v>0</v>
      </c>
    </row>
    <row r="54" spans="1:20" s="230" customFormat="1" ht="13.5" thickBot="1" x14ac:dyDescent="0.25">
      <c r="A54" s="251"/>
      <c r="B54" s="252"/>
      <c r="C54" s="255"/>
      <c r="D54" s="256"/>
      <c r="E54" s="257"/>
      <c r="F54" s="161"/>
      <c r="G54" s="258"/>
      <c r="H54" s="259"/>
      <c r="I54" s="260"/>
      <c r="J54" s="260"/>
      <c r="K54" s="255"/>
      <c r="L54" s="243"/>
      <c r="M54" s="255"/>
      <c r="N54" s="206"/>
      <c r="O54" s="37"/>
    </row>
    <row r="55" spans="1:20" s="230" customFormat="1" ht="15.75" thickBot="1" x14ac:dyDescent="0.25">
      <c r="A55" s="632" t="s">
        <v>347</v>
      </c>
      <c r="B55" s="633"/>
      <c r="C55" s="255"/>
      <c r="D55" s="255"/>
      <c r="E55" s="257"/>
      <c r="F55" s="97"/>
      <c r="G55" s="258"/>
      <c r="H55" s="296"/>
      <c r="I55" s="260"/>
      <c r="J55" s="260"/>
      <c r="K55" s="255"/>
      <c r="L55" s="255"/>
      <c r="M55" s="255"/>
      <c r="N55" s="206"/>
      <c r="O55" s="37"/>
    </row>
    <row r="56" spans="1:20" s="230" customFormat="1" x14ac:dyDescent="0.2">
      <c r="A56" s="241"/>
      <c r="B56" s="242"/>
      <c r="C56" s="243"/>
      <c r="D56" s="243"/>
      <c r="E56" s="244"/>
      <c r="F56" s="208"/>
      <c r="G56" s="239"/>
      <c r="H56" s="245"/>
      <c r="I56" s="261"/>
      <c r="J56" s="261"/>
      <c r="K56" s="243"/>
      <c r="L56" s="243"/>
      <c r="M56" s="243"/>
      <c r="N56" s="246"/>
      <c r="O56" s="71"/>
    </row>
    <row r="57" spans="1:20" s="165" customFormat="1" ht="13.5" thickBot="1" x14ac:dyDescent="0.25">
      <c r="A57" s="166"/>
      <c r="B57" s="69"/>
      <c r="C57" s="71"/>
      <c r="D57" s="71"/>
      <c r="E57" s="167"/>
      <c r="F57" s="167"/>
      <c r="G57" s="167"/>
      <c r="H57" s="168"/>
      <c r="I57" s="169"/>
      <c r="J57" s="170"/>
      <c r="K57" s="71"/>
      <c r="L57" s="71"/>
      <c r="M57" s="71"/>
      <c r="N57" s="169"/>
      <c r="O57" s="71"/>
      <c r="P57" s="192"/>
      <c r="Q57" s="192"/>
      <c r="R57" s="192"/>
      <c r="S57" s="192"/>
      <c r="T57" s="192"/>
    </row>
    <row r="58" spans="1:20" s="12" customFormat="1" ht="13.5" thickBot="1" x14ac:dyDescent="0.25">
      <c r="A58" s="639" t="s">
        <v>140</v>
      </c>
      <c r="B58" s="639"/>
      <c r="C58" s="639"/>
      <c r="D58" s="639"/>
      <c r="E58" s="639"/>
      <c r="F58" s="639"/>
      <c r="G58" s="639"/>
      <c r="H58" s="639"/>
      <c r="I58" s="639"/>
      <c r="J58" s="639"/>
      <c r="K58" s="639"/>
      <c r="L58" s="639"/>
      <c r="M58" s="639"/>
      <c r="N58" s="639"/>
      <c r="O58" s="639"/>
      <c r="P58" s="192"/>
      <c r="Q58" s="192"/>
      <c r="R58" s="192"/>
      <c r="S58" s="192"/>
      <c r="T58" s="192"/>
    </row>
    <row r="59" spans="1:20" s="12" customFormat="1" ht="13.5" thickBot="1" x14ac:dyDescent="0.25">
      <c r="A59" s="183" t="s">
        <v>110</v>
      </c>
      <c r="B59" s="184" t="s">
        <v>111</v>
      </c>
      <c r="C59" s="184" t="s">
        <v>112</v>
      </c>
      <c r="D59" s="184" t="s">
        <v>113</v>
      </c>
      <c r="E59" s="184" t="s">
        <v>114</v>
      </c>
      <c r="F59" s="28" t="s">
        <v>115</v>
      </c>
      <c r="G59" s="28" t="s">
        <v>116</v>
      </c>
      <c r="H59" s="28" t="s">
        <v>117</v>
      </c>
      <c r="I59" s="28" t="s">
        <v>118</v>
      </c>
      <c r="J59" s="28" t="s">
        <v>119</v>
      </c>
      <c r="K59" s="28" t="s">
        <v>120</v>
      </c>
      <c r="L59" s="28" t="s">
        <v>121</v>
      </c>
      <c r="M59" s="28" t="s">
        <v>122</v>
      </c>
      <c r="N59" s="28" t="s">
        <v>123</v>
      </c>
      <c r="O59" s="28" t="s">
        <v>317</v>
      </c>
      <c r="P59" s="192"/>
      <c r="Q59" s="192"/>
      <c r="R59" s="192"/>
      <c r="S59" s="192"/>
      <c r="T59" s="192"/>
    </row>
    <row r="60" spans="1:20" s="123" customFormat="1" ht="77.25" thickBot="1" x14ac:dyDescent="0.25">
      <c r="A60" s="32" t="s">
        <v>124</v>
      </c>
      <c r="B60" s="32" t="s">
        <v>125</v>
      </c>
      <c r="C60" s="30" t="s">
        <v>126</v>
      </c>
      <c r="D60" s="30" t="s">
        <v>127</v>
      </c>
      <c r="E60" s="30" t="s">
        <v>97</v>
      </c>
      <c r="F60" s="29" t="s">
        <v>216</v>
      </c>
      <c r="G60" s="185" t="s">
        <v>128</v>
      </c>
      <c r="H60" s="30" t="s">
        <v>106</v>
      </c>
      <c r="I60" s="227" t="s">
        <v>239</v>
      </c>
      <c r="J60" s="176" t="s">
        <v>138</v>
      </c>
      <c r="K60" s="29" t="s">
        <v>223</v>
      </c>
      <c r="L60" s="60" t="s">
        <v>323</v>
      </c>
      <c r="M60" s="25" t="s">
        <v>224</v>
      </c>
      <c r="N60" s="187" t="s">
        <v>130</v>
      </c>
      <c r="O60" s="32" t="s">
        <v>324</v>
      </c>
      <c r="P60" s="192"/>
      <c r="Q60" s="192"/>
      <c r="R60" s="192"/>
      <c r="S60" s="192"/>
      <c r="T60" s="192"/>
    </row>
    <row r="61" spans="1:20" s="12" customFormat="1" ht="13.5" thickBot="1" x14ac:dyDescent="0.25">
      <c r="A61" s="188">
        <v>1.5</v>
      </c>
      <c r="B61" s="249" t="s">
        <v>139</v>
      </c>
      <c r="C61" s="140"/>
      <c r="D61" s="140"/>
      <c r="E61" s="189"/>
      <c r="F61" s="96"/>
      <c r="G61" s="219" t="s">
        <v>132</v>
      </c>
      <c r="H61" s="190"/>
      <c r="I61" s="221">
        <v>0</v>
      </c>
      <c r="J61" s="221">
        <v>0</v>
      </c>
      <c r="K61" s="34">
        <f>C61+D61-H61-I61-J61</f>
        <v>0</v>
      </c>
      <c r="L61" s="38">
        <v>16.23</v>
      </c>
      <c r="M61" s="61">
        <f>MIN(K61:L61)</f>
        <v>0</v>
      </c>
      <c r="N61" s="190"/>
      <c r="O61" s="34">
        <f t="shared" ref="O61:O62" si="7">SUM(J61,M61:N61)</f>
        <v>0</v>
      </c>
      <c r="P61" s="192"/>
      <c r="Q61" s="192"/>
      <c r="R61" s="192"/>
      <c r="S61" s="192"/>
      <c r="T61" s="192"/>
    </row>
    <row r="62" spans="1:20" s="230" customFormat="1" ht="13.5" thickBot="1" x14ac:dyDescent="0.25">
      <c r="A62" s="264"/>
      <c r="B62" s="178"/>
      <c r="C62" s="140"/>
      <c r="D62" s="140"/>
      <c r="E62" s="189"/>
      <c r="F62" s="96"/>
      <c r="G62" s="235" t="s">
        <v>132</v>
      </c>
      <c r="H62" s="190"/>
      <c r="I62" s="238">
        <v>0</v>
      </c>
      <c r="J62" s="238">
        <v>0</v>
      </c>
      <c r="K62" s="34">
        <f>C62+D62-H62-I62-J62</f>
        <v>0</v>
      </c>
      <c r="L62" s="38">
        <v>16.23</v>
      </c>
      <c r="M62" s="61">
        <f>MIN(K62:L62)</f>
        <v>0</v>
      </c>
      <c r="N62" s="190"/>
      <c r="O62" s="34">
        <f t="shared" si="7"/>
        <v>0</v>
      </c>
    </row>
    <row r="63" spans="1:20" s="230" customFormat="1" ht="13.5" thickBot="1" x14ac:dyDescent="0.25">
      <c r="A63" s="254"/>
      <c r="B63" s="252"/>
      <c r="C63" s="255"/>
      <c r="D63" s="256"/>
      <c r="E63" s="257"/>
      <c r="F63" s="161"/>
      <c r="G63" s="258"/>
      <c r="H63" s="259"/>
      <c r="I63" s="260"/>
      <c r="J63" s="260"/>
      <c r="K63" s="255"/>
      <c r="L63" s="243"/>
      <c r="M63" s="255"/>
      <c r="N63" s="206"/>
      <c r="O63" s="37"/>
    </row>
    <row r="64" spans="1:20" s="164" customFormat="1" ht="13.5" thickBot="1" x14ac:dyDescent="0.25">
      <c r="A64" s="264">
        <v>2.5</v>
      </c>
      <c r="B64" s="248" t="s">
        <v>139</v>
      </c>
      <c r="C64" s="140"/>
      <c r="D64" s="140"/>
      <c r="E64" s="189"/>
      <c r="F64" s="96"/>
      <c r="G64" s="220" t="s">
        <v>133</v>
      </c>
      <c r="H64" s="190"/>
      <c r="I64" s="216">
        <v>0</v>
      </c>
      <c r="J64" s="221">
        <v>0</v>
      </c>
      <c r="K64" s="34">
        <f>C64+D64-H64-I64-J64</f>
        <v>0</v>
      </c>
      <c r="L64" s="38">
        <v>16.23</v>
      </c>
      <c r="M64" s="61">
        <f t="shared" ref="M64" si="8">MIN(K64:L64)</f>
        <v>0</v>
      </c>
      <c r="N64" s="190"/>
      <c r="O64" s="34">
        <f t="shared" ref="O64:O65" si="9">SUM(J64,M64:N64)</f>
        <v>0</v>
      </c>
      <c r="P64" s="192"/>
      <c r="Q64" s="192"/>
      <c r="R64" s="192"/>
      <c r="S64" s="192"/>
      <c r="T64" s="192"/>
    </row>
    <row r="65" spans="1:20" s="230" customFormat="1" ht="13.5" thickBot="1" x14ac:dyDescent="0.25">
      <c r="A65" s="191"/>
      <c r="B65" s="178"/>
      <c r="C65" s="140"/>
      <c r="D65" s="140"/>
      <c r="E65" s="189"/>
      <c r="F65" s="96"/>
      <c r="G65" s="236" t="s">
        <v>133</v>
      </c>
      <c r="H65" s="190"/>
      <c r="I65" s="216">
        <v>0</v>
      </c>
      <c r="J65" s="238">
        <v>0</v>
      </c>
      <c r="K65" s="34">
        <f>C65+D65-H65-I65-J65</f>
        <v>0</v>
      </c>
      <c r="L65" s="38">
        <v>16.23</v>
      </c>
      <c r="M65" s="61">
        <f t="shared" ref="M65" si="10">MIN(K65:L65)</f>
        <v>0</v>
      </c>
      <c r="N65" s="190"/>
      <c r="O65" s="34">
        <f t="shared" si="9"/>
        <v>0</v>
      </c>
    </row>
    <row r="66" spans="1:20" s="230" customFormat="1" ht="13.5" thickBot="1" x14ac:dyDescent="0.25">
      <c r="A66" s="251"/>
      <c r="B66" s="252"/>
      <c r="C66" s="255"/>
      <c r="D66" s="256"/>
      <c r="E66" s="257"/>
      <c r="F66" s="161"/>
      <c r="G66" s="258"/>
      <c r="H66" s="259"/>
      <c r="I66" s="260"/>
      <c r="J66" s="260"/>
      <c r="K66" s="255"/>
      <c r="L66" s="243"/>
      <c r="M66" s="255"/>
      <c r="N66" s="206"/>
      <c r="O66" s="37"/>
    </row>
    <row r="67" spans="1:20" s="230" customFormat="1" ht="15.75" thickBot="1" x14ac:dyDescent="0.25">
      <c r="A67" s="632" t="s">
        <v>346</v>
      </c>
      <c r="B67" s="633"/>
      <c r="C67" s="255"/>
      <c r="D67" s="255"/>
      <c r="E67" s="257"/>
      <c r="F67" s="97"/>
      <c r="G67" s="258"/>
      <c r="H67" s="296"/>
      <c r="I67" s="260"/>
      <c r="J67" s="260"/>
      <c r="K67" s="255"/>
      <c r="L67" s="255"/>
      <c r="M67" s="255"/>
      <c r="N67" s="206"/>
      <c r="O67" s="37"/>
    </row>
    <row r="68" spans="1:20" s="228" customFormat="1" x14ac:dyDescent="0.2">
      <c r="A68" s="265"/>
      <c r="B68" s="262"/>
      <c r="C68" s="266"/>
      <c r="D68" s="266"/>
      <c r="E68" s="267"/>
      <c r="F68" s="268"/>
      <c r="G68" s="269"/>
      <c r="H68" s="270"/>
      <c r="I68" s="271"/>
      <c r="J68" s="271"/>
      <c r="K68" s="266"/>
      <c r="L68" s="266"/>
      <c r="M68" s="266"/>
      <c r="N68" s="272"/>
      <c r="O68" s="273"/>
      <c r="P68" s="152"/>
      <c r="Q68" s="234"/>
      <c r="R68" s="234"/>
      <c r="S68" s="234"/>
      <c r="T68" s="234"/>
    </row>
    <row r="69" spans="1:20" ht="13.5" thickBot="1" x14ac:dyDescent="0.25">
      <c r="A69" s="195"/>
      <c r="B69" s="193"/>
      <c r="C69" s="193"/>
      <c r="D69" s="193"/>
      <c r="E69" s="193"/>
      <c r="F69" s="193"/>
      <c r="G69" s="100"/>
      <c r="H69" s="193"/>
      <c r="I69" s="72"/>
      <c r="J69" s="193"/>
      <c r="K69" s="193"/>
      <c r="L69" s="193"/>
      <c r="M69" s="193"/>
      <c r="N69" s="193"/>
      <c r="O69" s="19"/>
      <c r="P69" s="9"/>
      <c r="Q69" s="229"/>
      <c r="R69" s="9"/>
      <c r="S69" s="9"/>
      <c r="T69" s="9"/>
    </row>
    <row r="70" spans="1:20" ht="13.5" thickBot="1" x14ac:dyDescent="0.25">
      <c r="A70" s="639" t="s">
        <v>142</v>
      </c>
      <c r="B70" s="639"/>
      <c r="C70" s="639"/>
      <c r="D70" s="639"/>
      <c r="E70" s="639"/>
      <c r="F70" s="639"/>
      <c r="G70" s="639"/>
      <c r="H70" s="639"/>
      <c r="I70" s="639"/>
      <c r="J70" s="639"/>
      <c r="K70" s="639"/>
      <c r="L70" s="639"/>
      <c r="M70" s="639"/>
      <c r="N70" s="639"/>
      <c r="O70" s="639"/>
      <c r="P70" s="9"/>
      <c r="Q70" s="9"/>
      <c r="R70" s="9"/>
      <c r="S70" s="9"/>
      <c r="T70" s="9"/>
    </row>
    <row r="71" spans="1:20" ht="13.5" thickBot="1" x14ac:dyDescent="0.25">
      <c r="A71" s="183" t="s">
        <v>110</v>
      </c>
      <c r="B71" s="184" t="s">
        <v>111</v>
      </c>
      <c r="C71" s="184" t="s">
        <v>112</v>
      </c>
      <c r="D71" s="184" t="s">
        <v>113</v>
      </c>
      <c r="E71" s="184" t="s">
        <v>114</v>
      </c>
      <c r="F71" s="28" t="s">
        <v>115</v>
      </c>
      <c r="G71" s="28" t="s">
        <v>116</v>
      </c>
      <c r="H71" s="28" t="s">
        <v>117</v>
      </c>
      <c r="I71" s="28" t="s">
        <v>118</v>
      </c>
      <c r="J71" s="28" t="s">
        <v>119</v>
      </c>
      <c r="K71" s="28" t="s">
        <v>120</v>
      </c>
      <c r="L71" s="28" t="s">
        <v>121</v>
      </c>
      <c r="M71" s="28" t="s">
        <v>122</v>
      </c>
      <c r="N71" s="28" t="s">
        <v>123</v>
      </c>
      <c r="O71" s="28" t="s">
        <v>221</v>
      </c>
      <c r="P71" s="9"/>
      <c r="Q71" s="9"/>
      <c r="R71" s="9"/>
      <c r="S71" s="9"/>
      <c r="T71" s="9"/>
    </row>
    <row r="72" spans="1:20" ht="77.25" thickBot="1" x14ac:dyDescent="0.25">
      <c r="A72" s="32" t="s">
        <v>124</v>
      </c>
      <c r="B72" s="32" t="s">
        <v>125</v>
      </c>
      <c r="C72" s="30" t="s">
        <v>126</v>
      </c>
      <c r="D72" s="30" t="s">
        <v>127</v>
      </c>
      <c r="E72" s="30" t="s">
        <v>97</v>
      </c>
      <c r="F72" s="29" t="s">
        <v>216</v>
      </c>
      <c r="G72" s="185" t="s">
        <v>128</v>
      </c>
      <c r="H72" s="30" t="s">
        <v>106</v>
      </c>
      <c r="I72" s="174" t="s">
        <v>319</v>
      </c>
      <c r="J72" s="186" t="s">
        <v>141</v>
      </c>
      <c r="K72" s="29" t="s">
        <v>223</v>
      </c>
      <c r="L72" s="60" t="s">
        <v>323</v>
      </c>
      <c r="M72" s="25" t="s">
        <v>224</v>
      </c>
      <c r="N72" s="187" t="s">
        <v>130</v>
      </c>
      <c r="O72" s="32" t="s">
        <v>324</v>
      </c>
      <c r="P72" s="9"/>
      <c r="Q72" s="9"/>
      <c r="R72" s="9"/>
      <c r="S72" s="9"/>
      <c r="T72" s="9"/>
    </row>
    <row r="73" spans="1:20" ht="13.5" thickBot="1" x14ac:dyDescent="0.25">
      <c r="A73" s="264">
        <v>2.6</v>
      </c>
      <c r="B73" s="248" t="s">
        <v>139</v>
      </c>
      <c r="C73" s="140"/>
      <c r="D73" s="140"/>
      <c r="E73" s="189"/>
      <c r="F73" s="96"/>
      <c r="G73" s="220" t="s">
        <v>133</v>
      </c>
      <c r="H73" s="190"/>
      <c r="I73" s="216">
        <v>0</v>
      </c>
      <c r="J73" s="221">
        <v>0</v>
      </c>
      <c r="K73" s="34">
        <f>C73+D73-H73-I73-J73</f>
        <v>0</v>
      </c>
      <c r="L73" s="38">
        <v>16.23</v>
      </c>
      <c r="M73" s="61">
        <f t="shared" ref="M73" si="11">MIN(K73:L73)</f>
        <v>0</v>
      </c>
      <c r="N73" s="190"/>
      <c r="O73" s="34">
        <f t="shared" ref="O73:O74" si="12">SUM(J73,M73:N73)</f>
        <v>0</v>
      </c>
      <c r="P73" s="9"/>
      <c r="Q73" s="9"/>
      <c r="R73" s="9"/>
      <c r="S73" s="9"/>
      <c r="T73" s="9"/>
    </row>
    <row r="74" spans="1:20" s="228" customFormat="1" ht="13.5" thickBot="1" x14ac:dyDescent="0.25">
      <c r="A74" s="191"/>
      <c r="B74" s="178"/>
      <c r="C74" s="140"/>
      <c r="D74" s="140"/>
      <c r="E74" s="189"/>
      <c r="F74" s="96"/>
      <c r="G74" s="236" t="s">
        <v>133</v>
      </c>
      <c r="H74" s="190"/>
      <c r="I74" s="216">
        <v>0</v>
      </c>
      <c r="J74" s="238">
        <v>0</v>
      </c>
      <c r="K74" s="34">
        <f>C74+D74-H74-I74-J74</f>
        <v>0</v>
      </c>
      <c r="L74" s="38">
        <v>16.23</v>
      </c>
      <c r="M74" s="61">
        <f t="shared" ref="M74" si="13">MIN(K74:L74)</f>
        <v>0</v>
      </c>
      <c r="N74" s="190"/>
      <c r="O74" s="34">
        <f t="shared" si="12"/>
        <v>0</v>
      </c>
    </row>
    <row r="75" spans="1:20" s="228" customFormat="1" ht="13.5" thickBot="1" x14ac:dyDescent="0.25">
      <c r="A75" s="251"/>
      <c r="B75" s="252"/>
      <c r="C75" s="255"/>
      <c r="D75" s="256"/>
      <c r="E75" s="257"/>
      <c r="F75" s="161"/>
      <c r="G75" s="258"/>
      <c r="H75" s="259"/>
      <c r="I75" s="260"/>
      <c r="J75" s="260"/>
      <c r="K75" s="255"/>
      <c r="L75" s="243"/>
      <c r="M75" s="255"/>
      <c r="N75" s="206"/>
      <c r="O75" s="37"/>
    </row>
    <row r="76" spans="1:20" s="228" customFormat="1" ht="15.75" thickBot="1" x14ac:dyDescent="0.25">
      <c r="A76" s="634" t="s">
        <v>345</v>
      </c>
      <c r="B76" s="635"/>
      <c r="C76" s="256"/>
      <c r="D76" s="256"/>
      <c r="E76" s="294"/>
      <c r="F76" s="161"/>
      <c r="G76" s="258"/>
      <c r="H76" s="259"/>
      <c r="I76" s="260"/>
      <c r="J76" s="295"/>
      <c r="K76" s="256"/>
      <c r="L76" s="266"/>
      <c r="M76" s="255"/>
      <c r="N76" s="291"/>
      <c r="O76" s="34"/>
    </row>
    <row r="77" spans="1:20" s="228" customFormat="1" x14ac:dyDescent="0.2">
      <c r="A77" s="265"/>
      <c r="B77" s="262"/>
      <c r="C77" s="266"/>
      <c r="D77" s="266"/>
      <c r="E77" s="267"/>
      <c r="F77" s="268"/>
      <c r="G77" s="269"/>
      <c r="H77" s="270"/>
      <c r="I77" s="271"/>
      <c r="J77" s="271"/>
      <c r="K77" s="266"/>
      <c r="L77" s="266"/>
      <c r="M77" s="266"/>
      <c r="N77" s="272"/>
      <c r="O77" s="273"/>
      <c r="P77" s="229"/>
    </row>
    <row r="78" spans="1:20" ht="13.5" thickBot="1" x14ac:dyDescent="0.25">
      <c r="A78" s="195"/>
      <c r="B78" s="193"/>
      <c r="C78" s="193"/>
      <c r="D78" s="193"/>
      <c r="E78" s="193"/>
      <c r="F78" s="193"/>
      <c r="G78" s="100"/>
      <c r="H78" s="193"/>
      <c r="I78" s="72"/>
      <c r="J78" s="193"/>
      <c r="K78" s="193"/>
      <c r="L78" s="193"/>
      <c r="M78" s="193"/>
      <c r="N78" s="193"/>
      <c r="O78" s="19"/>
      <c r="P78" s="9"/>
      <c r="Q78" s="229"/>
      <c r="R78" s="9"/>
      <c r="S78" s="9"/>
      <c r="T78" s="9"/>
    </row>
    <row r="79" spans="1:20" ht="13.5" thickBot="1" x14ac:dyDescent="0.25">
      <c r="A79" s="639" t="s">
        <v>143</v>
      </c>
      <c r="B79" s="639"/>
      <c r="C79" s="639"/>
      <c r="D79" s="639"/>
      <c r="E79" s="639"/>
      <c r="F79" s="639"/>
      <c r="G79" s="639"/>
      <c r="H79" s="639"/>
      <c r="I79" s="639"/>
      <c r="J79" s="639"/>
      <c r="K79" s="639"/>
      <c r="L79" s="639"/>
      <c r="M79" s="639"/>
      <c r="N79" s="639"/>
      <c r="O79" s="639"/>
      <c r="P79" s="9"/>
      <c r="Q79" s="9"/>
      <c r="R79" s="9"/>
      <c r="S79" s="9"/>
      <c r="T79" s="9"/>
    </row>
    <row r="80" spans="1:20" ht="13.5" thickBot="1" x14ac:dyDescent="0.25">
      <c r="A80" s="183" t="s">
        <v>110</v>
      </c>
      <c r="B80" s="184" t="s">
        <v>111</v>
      </c>
      <c r="C80" s="184" t="s">
        <v>112</v>
      </c>
      <c r="D80" s="184" t="s">
        <v>113</v>
      </c>
      <c r="E80" s="184" t="s">
        <v>114</v>
      </c>
      <c r="F80" s="28" t="s">
        <v>115</v>
      </c>
      <c r="G80" s="28" t="s">
        <v>116</v>
      </c>
      <c r="H80" s="28" t="s">
        <v>117</v>
      </c>
      <c r="I80" s="28" t="s">
        <v>118</v>
      </c>
      <c r="J80" s="28" t="s">
        <v>119</v>
      </c>
      <c r="K80" s="28" t="s">
        <v>120</v>
      </c>
      <c r="L80" s="28" t="s">
        <v>121</v>
      </c>
      <c r="M80" s="28" t="s">
        <v>122</v>
      </c>
      <c r="N80" s="28" t="s">
        <v>123</v>
      </c>
      <c r="O80" s="28" t="s">
        <v>221</v>
      </c>
      <c r="P80" s="9"/>
      <c r="Q80" s="9"/>
      <c r="R80" s="9"/>
      <c r="S80" s="9"/>
      <c r="T80" s="9"/>
    </row>
    <row r="81" spans="1:20" ht="77.25" thickBot="1" x14ac:dyDescent="0.25">
      <c r="A81" s="32" t="s">
        <v>124</v>
      </c>
      <c r="B81" s="32" t="s">
        <v>125</v>
      </c>
      <c r="C81" s="30" t="s">
        <v>126</v>
      </c>
      <c r="D81" s="30" t="s">
        <v>127</v>
      </c>
      <c r="E81" s="30" t="s">
        <v>97</v>
      </c>
      <c r="F81" s="29" t="s">
        <v>216</v>
      </c>
      <c r="G81" s="185" t="s">
        <v>128</v>
      </c>
      <c r="H81" s="30" t="s">
        <v>106</v>
      </c>
      <c r="I81" s="227" t="s">
        <v>239</v>
      </c>
      <c r="J81" s="186" t="s">
        <v>141</v>
      </c>
      <c r="K81" s="29" t="s">
        <v>223</v>
      </c>
      <c r="L81" s="60" t="s">
        <v>323</v>
      </c>
      <c r="M81" s="25" t="s">
        <v>224</v>
      </c>
      <c r="N81" s="187" t="s">
        <v>130</v>
      </c>
      <c r="O81" s="32" t="s">
        <v>324</v>
      </c>
      <c r="P81" s="9"/>
      <c r="Q81" s="9"/>
      <c r="R81" s="9"/>
      <c r="S81" s="9"/>
      <c r="T81" s="9"/>
    </row>
    <row r="82" spans="1:20" ht="13.5" thickBot="1" x14ac:dyDescent="0.25">
      <c r="A82" s="188">
        <v>2.7</v>
      </c>
      <c r="B82" s="248" t="s">
        <v>139</v>
      </c>
      <c r="C82" s="140"/>
      <c r="D82" s="140"/>
      <c r="E82" s="189"/>
      <c r="F82" s="96"/>
      <c r="G82" s="220" t="s">
        <v>133</v>
      </c>
      <c r="H82" s="190"/>
      <c r="I82" s="216">
        <v>0</v>
      </c>
      <c r="J82" s="221">
        <v>0</v>
      </c>
      <c r="K82" s="34">
        <f>C82+D82-H82-I82-J82</f>
        <v>0</v>
      </c>
      <c r="L82" s="38">
        <v>16.23</v>
      </c>
      <c r="M82" s="61">
        <f t="shared" ref="M82" si="14">MIN(K82:L82)</f>
        <v>0</v>
      </c>
      <c r="N82" s="190"/>
      <c r="O82" s="34">
        <f t="shared" ref="O82:O83" si="15">SUM(J82,M82:N82)</f>
        <v>0</v>
      </c>
      <c r="P82" s="9"/>
      <c r="Q82" s="9"/>
      <c r="R82" s="9"/>
      <c r="S82" s="9"/>
      <c r="T82" s="9"/>
    </row>
    <row r="83" spans="1:20" s="228" customFormat="1" ht="13.5" thickBot="1" x14ac:dyDescent="0.25">
      <c r="A83" s="191"/>
      <c r="B83" s="178"/>
      <c r="C83" s="140"/>
      <c r="D83" s="140"/>
      <c r="E83" s="189"/>
      <c r="F83" s="96"/>
      <c r="G83" s="236" t="s">
        <v>133</v>
      </c>
      <c r="H83" s="190"/>
      <c r="I83" s="216">
        <v>0</v>
      </c>
      <c r="J83" s="238">
        <v>0</v>
      </c>
      <c r="K83" s="34">
        <f>C83+D83-H83-I83-J83</f>
        <v>0</v>
      </c>
      <c r="L83" s="38">
        <v>16.23</v>
      </c>
      <c r="M83" s="61">
        <f t="shared" ref="M83" si="16">MIN(K83:L83)</f>
        <v>0</v>
      </c>
      <c r="N83" s="190"/>
      <c r="O83" s="34">
        <f t="shared" si="15"/>
        <v>0</v>
      </c>
    </row>
    <row r="84" spans="1:20" s="228" customFormat="1" ht="13.5" thickBot="1" x14ac:dyDescent="0.25">
      <c r="A84" s="251"/>
      <c r="B84" s="252"/>
      <c r="C84" s="255"/>
      <c r="D84" s="256"/>
      <c r="E84" s="257"/>
      <c r="F84" s="161"/>
      <c r="G84" s="258"/>
      <c r="H84" s="259"/>
      <c r="I84" s="260"/>
      <c r="J84" s="260"/>
      <c r="K84" s="255"/>
      <c r="L84" s="266"/>
      <c r="M84" s="255"/>
      <c r="N84" s="206"/>
      <c r="O84" s="37"/>
    </row>
    <row r="85" spans="1:20" s="228" customFormat="1" ht="15.75" thickBot="1" x14ac:dyDescent="0.25">
      <c r="A85" s="632" t="s">
        <v>344</v>
      </c>
      <c r="B85" s="633"/>
      <c r="C85" s="255"/>
      <c r="D85" s="255"/>
      <c r="E85" s="257"/>
      <c r="F85" s="97"/>
      <c r="G85" s="258"/>
      <c r="H85" s="296"/>
      <c r="I85" s="260"/>
      <c r="J85" s="260"/>
      <c r="K85" s="255"/>
      <c r="L85" s="255"/>
      <c r="M85" s="255"/>
      <c r="N85" s="206"/>
      <c r="O85" s="37"/>
    </row>
    <row r="86" spans="1:20" s="228" customFormat="1" x14ac:dyDescent="0.2">
      <c r="A86" s="166"/>
      <c r="B86" s="242"/>
      <c r="C86" s="169"/>
      <c r="D86" s="169"/>
      <c r="E86" s="167"/>
      <c r="F86" s="208"/>
      <c r="G86" s="239"/>
      <c r="H86" s="168"/>
      <c r="I86" s="261"/>
      <c r="J86" s="261"/>
      <c r="K86" s="71"/>
      <c r="L86" s="71"/>
      <c r="M86" s="71"/>
      <c r="N86" s="168"/>
      <c r="O86" s="71"/>
    </row>
    <row r="87" spans="1:20" x14ac:dyDescent="0.2">
      <c r="A87" s="195"/>
      <c r="B87" s="193"/>
      <c r="C87" s="193"/>
      <c r="D87" s="193"/>
      <c r="E87" s="193"/>
      <c r="F87" s="193"/>
      <c r="G87" s="100"/>
      <c r="H87" s="193"/>
      <c r="I87" s="72"/>
      <c r="J87" s="193"/>
      <c r="K87" s="193"/>
      <c r="L87" s="193"/>
      <c r="M87" s="193"/>
      <c r="N87" s="193"/>
      <c r="O87" s="19"/>
    </row>
    <row r="88" spans="1:20" x14ac:dyDescent="0.2">
      <c r="A88" s="640" t="s">
        <v>144</v>
      </c>
      <c r="B88" s="640"/>
      <c r="C88" s="640"/>
      <c r="D88" s="640"/>
      <c r="E88" s="193"/>
      <c r="F88" s="193"/>
      <c r="G88" s="100"/>
      <c r="H88" s="193"/>
      <c r="I88" s="72"/>
      <c r="J88" s="193"/>
      <c r="K88" s="193"/>
      <c r="L88" s="193"/>
      <c r="M88" s="193"/>
      <c r="N88" s="193"/>
      <c r="O88" s="19"/>
    </row>
    <row r="89" spans="1:20" x14ac:dyDescent="0.2">
      <c r="A89" s="195"/>
      <c r="B89" s="193"/>
      <c r="C89" s="193"/>
      <c r="D89" s="193"/>
      <c r="E89" s="193"/>
      <c r="F89" s="193"/>
      <c r="G89" s="100"/>
      <c r="H89" s="193"/>
      <c r="I89" s="72"/>
      <c r="J89" s="193"/>
      <c r="K89" s="193"/>
      <c r="L89" s="193"/>
      <c r="M89" s="193"/>
      <c r="N89" s="193"/>
      <c r="O89" s="19"/>
    </row>
    <row r="90" spans="1:20" x14ac:dyDescent="0.2">
      <c r="A90" s="23" t="s">
        <v>145</v>
      </c>
      <c r="B90" s="192"/>
      <c r="C90" s="192"/>
      <c r="D90" s="192"/>
      <c r="E90" s="192"/>
      <c r="F90" s="192"/>
      <c r="G90" s="136"/>
      <c r="H90" s="192"/>
      <c r="I90" s="192"/>
      <c r="J90" s="192"/>
      <c r="K90" s="192"/>
      <c r="L90" s="192"/>
      <c r="M90" s="192"/>
      <c r="N90" s="192"/>
      <c r="O90" s="16"/>
    </row>
    <row r="91" spans="1:20" ht="15" x14ac:dyDescent="0.2">
      <c r="A91" s="192" t="s">
        <v>146</v>
      </c>
      <c r="B91" s="192"/>
      <c r="C91" s="192"/>
      <c r="D91" s="192"/>
      <c r="E91" s="192"/>
      <c r="F91" s="192"/>
      <c r="G91" s="136"/>
      <c r="H91" s="192"/>
      <c r="I91" s="192"/>
      <c r="J91" s="192"/>
      <c r="K91" s="192"/>
      <c r="L91" s="192"/>
      <c r="M91" s="192"/>
      <c r="N91" s="192"/>
      <c r="O91" s="16"/>
    </row>
    <row r="92" spans="1:20" ht="33" customHeight="1" x14ac:dyDescent="0.2">
      <c r="A92" s="638" t="s">
        <v>321</v>
      </c>
      <c r="B92" s="638"/>
      <c r="C92" s="638"/>
      <c r="D92" s="638"/>
      <c r="E92" s="638"/>
      <c r="F92" s="638"/>
      <c r="G92" s="638"/>
      <c r="H92" s="638"/>
      <c r="I92" s="638"/>
      <c r="J92" s="638"/>
      <c r="K92" s="638"/>
      <c r="L92" s="638"/>
      <c r="M92" s="638"/>
      <c r="N92" s="638"/>
      <c r="O92" s="638"/>
    </row>
    <row r="93" spans="1:20" ht="30" customHeight="1" x14ac:dyDescent="0.2">
      <c r="A93" s="641" t="s">
        <v>343</v>
      </c>
      <c r="B93" s="641"/>
      <c r="C93" s="641"/>
      <c r="D93" s="641"/>
      <c r="E93" s="641"/>
      <c r="F93" s="641"/>
      <c r="G93" s="641"/>
      <c r="H93" s="641"/>
      <c r="I93" s="641"/>
      <c r="J93" s="641"/>
      <c r="K93" s="641"/>
      <c r="L93" s="641"/>
      <c r="M93" s="641"/>
      <c r="N93" s="641"/>
      <c r="O93" s="641"/>
    </row>
    <row r="94" spans="1:20" x14ac:dyDescent="0.2">
      <c r="A94" s="637" t="s">
        <v>322</v>
      </c>
      <c r="B94" s="637"/>
      <c r="C94" s="637"/>
      <c r="D94" s="637"/>
      <c r="E94" s="637"/>
      <c r="F94" s="637"/>
      <c r="G94" s="637"/>
      <c r="H94" s="637"/>
      <c r="I94" s="637"/>
      <c r="J94" s="637"/>
      <c r="K94" s="637"/>
      <c r="L94" s="637"/>
      <c r="M94" s="637"/>
      <c r="N94" s="637"/>
      <c r="O94" s="637"/>
    </row>
    <row r="95" spans="1:20" ht="33.75" customHeight="1" x14ac:dyDescent="0.2">
      <c r="A95" s="637"/>
      <c r="B95" s="637"/>
      <c r="C95" s="637"/>
      <c r="D95" s="637"/>
      <c r="E95" s="637"/>
      <c r="F95" s="637"/>
      <c r="G95" s="637"/>
      <c r="H95" s="637"/>
      <c r="I95" s="637"/>
      <c r="J95" s="637"/>
      <c r="K95" s="637"/>
      <c r="L95" s="637"/>
      <c r="M95" s="637"/>
      <c r="N95" s="637"/>
      <c r="O95" s="637"/>
    </row>
    <row r="97" spans="5:14" x14ac:dyDescent="0.2">
      <c r="E97" s="11"/>
      <c r="F97" s="11"/>
      <c r="L97" s="192"/>
      <c r="N97" s="9"/>
    </row>
    <row r="98" spans="5:14" ht="15" x14ac:dyDescent="0.2">
      <c r="E98" s="8"/>
      <c r="F98" s="8"/>
      <c r="L98" s="192"/>
      <c r="N98" s="9"/>
    </row>
  </sheetData>
  <dataConsolidate/>
  <mergeCells count="25">
    <mergeCell ref="A4:O4"/>
    <mergeCell ref="A16:O16"/>
    <mergeCell ref="A28:O28"/>
    <mergeCell ref="A37:O37"/>
    <mergeCell ref="A46:O46"/>
    <mergeCell ref="A13:B13"/>
    <mergeCell ref="A25:B25"/>
    <mergeCell ref="A34:B34"/>
    <mergeCell ref="A43:B43"/>
    <mergeCell ref="A67:B67"/>
    <mergeCell ref="A76:B76"/>
    <mergeCell ref="A85:B85"/>
    <mergeCell ref="S40:T40"/>
    <mergeCell ref="A94:O95"/>
    <mergeCell ref="A92:O92"/>
    <mergeCell ref="A58:O58"/>
    <mergeCell ref="A70:O70"/>
    <mergeCell ref="A79:O79"/>
    <mergeCell ref="A88:D88"/>
    <mergeCell ref="A93:O93"/>
    <mergeCell ref="Q16:R16"/>
    <mergeCell ref="Q28:R28"/>
    <mergeCell ref="Q37:R37"/>
    <mergeCell ref="Q40:R40"/>
    <mergeCell ref="A55:B55"/>
  </mergeCells>
  <phoneticPr fontId="8" type="noConversion"/>
  <dataValidations xWindow="86" yWindow="750" count="33">
    <dataValidation type="list" operator="equal" showDropDown="1" showInputMessage="1" showErrorMessage="1" prompt="Do not change the Line Numbers" sqref="A7" xr:uid="{81CBF9E0-2651-4753-A9D9-5F9A2DBEDDEE}">
      <formula1>"1"</formula1>
    </dataValidation>
    <dataValidation type="decimal" operator="equal" allowBlank="1" showInputMessage="1" showErrorMessage="1" errorTitle="State Makeup for Federal Support" error="Funding Type F does not receive State Makeup subsidies." sqref="J7:J8 J19:J20" xr:uid="{521CE32C-A817-4CFD-A57A-D302474C4F11}">
      <formula1>0</formula1>
    </dataValidation>
    <dataValidation type="decimal" operator="equal" allowBlank="1" showInputMessage="1" showErrorMessage="1" errorTitle="Funding Type C" error="Funding Type C does not receive federal support." sqref="I10:I11 I22:I23 I31:I32 I40:I41 I52:I53 I64:I65 I73:I74 I82:I83 I56 I86" xr:uid="{2A2EE443-B66F-49C4-B88F-384C51843922}">
      <formula1>0</formula1>
    </dataValidation>
    <dataValidation type="list" showDropDown="1" showInputMessage="1" showErrorMessage="1" prompt="Do not change the Line Numbers" sqref="A10" xr:uid="{423C2204-0923-4A67-AFA0-EDF28F33FA18}">
      <formula1>"2"</formula1>
    </dataValidation>
    <dataValidation type="list" showDropDown="1" showInputMessage="1" showErrorMessage="1" prompt="Do not change the Line Numbers" sqref="A22" xr:uid="{CB181D72-5DD3-4011-9D0E-F607868B4506}">
      <formula1>"2.1"</formula1>
    </dataValidation>
    <dataValidation type="list" showDropDown="1" showInputMessage="1" showErrorMessage="1" prompt="Do not change the Line Numbers" sqref="A31" xr:uid="{4BB30812-B5F4-46A4-88EB-A9AFE7154301}">
      <formula1>"2.2"</formula1>
    </dataValidation>
    <dataValidation type="list" showDropDown="1" showInputMessage="1" showErrorMessage="1" prompt="Do not change the Line Numbers" sqref="A40" xr:uid="{FD4C1ED0-42B3-479E-9164-01D02803B28C}">
      <formula1>"2.3"</formula1>
    </dataValidation>
    <dataValidation type="list" showDropDown="1" showInputMessage="1" showErrorMessage="1" prompt="Do not change the Line Numbers" sqref="A49:A51 A54 A63 A66 A68 A75 A77 A84" xr:uid="{1B48E33A-E8F5-4CED-8E2B-27E8776F6483}">
      <formula1>"1.4"</formula1>
    </dataValidation>
    <dataValidation type="list" showDropDown="1" showInputMessage="1" showErrorMessage="1" prompt="Do not change the Line Numbers" sqref="A52:A53" xr:uid="{5709C212-9F69-41A4-99A8-30E27B279417}">
      <formula1>"2.4"</formula1>
    </dataValidation>
    <dataValidation type="list" showDropDown="1" showInputMessage="1" showErrorMessage="1" prompt="Do not change the Line Numbers" sqref="A61:A62" xr:uid="{987C169E-E33B-4B34-B701-1D8D424E3421}">
      <formula1>"1.5"</formula1>
    </dataValidation>
    <dataValidation type="list" showDropDown="1" showInputMessage="1" showErrorMessage="1" prompt="Do not change the Line Numbers" sqref="A64:A65" xr:uid="{C49B50DB-3587-471F-BF58-FA7F0D723548}">
      <formula1>"2.5"</formula1>
    </dataValidation>
    <dataValidation type="list" showDropDown="1" showInputMessage="1" showErrorMessage="1" prompt="Do not change the Line Numbers" sqref="A73:A74" xr:uid="{1C1F9186-A626-4FA5-A469-1E4986D4E725}">
      <formula1>"2.6"</formula1>
    </dataValidation>
    <dataValidation type="list" showDropDown="1" showInputMessage="1" showErrorMessage="1" prompt="Do not change the Line Numbers" sqref="A82:A83" xr:uid="{B5D8103E-6DA8-4B93-BCD3-8AC3CB010D56}">
      <formula1>"2.7"</formula1>
    </dataValidation>
    <dataValidation type="list" showDropDown="1" showInputMessage="1" showErrorMessage="1" error="Do not change Type of Service" sqref="B40 B10 B19 B22 B31 B7" xr:uid="{005A640A-BD55-47A7-B7EF-6667CF0D2478}">
      <formula1>"Flat"</formula1>
    </dataValidation>
    <dataValidation type="list" showDropDown="1" showInputMessage="1" showErrorMessage="1" error="Do not change Type of Service" sqref="B77 B68 B73:B75 B82:B84 B49:B54 B61:B66" xr:uid="{6773901A-2959-4AE3-B03F-E1EAE430D2F3}">
      <formula1>"Flat*"</formula1>
    </dataValidation>
    <dataValidation type="list" showDropDown="1" showInputMessage="1" showErrorMessage="1" error="Do not change Type of Service" sqref="B56 B86" xr:uid="{8F412EBF-DBA1-4080-9D25-C929CFD061D2}">
      <formula1>"Measured*"</formula1>
    </dataValidation>
    <dataValidation type="list" showDropDown="1" showInputMessage="1" showErrorMessage="1" error="Do not change Funding Type" sqref="G7:G8 G19:G20 G49:G51 G61:G63 G54:G55 G66:G68 G75:G77 G84:G85" xr:uid="{103013A6-E0D3-4ACE-894F-B4AEE3F867AD}">
      <formula1>"F"</formula1>
    </dataValidation>
    <dataValidation type="list" showDropDown="1" showInputMessage="1" showErrorMessage="1" error="Do not change Funding Type" sqref="G10:G11 G22:G23 G31:G32 G40:G41 G52:G53 G64:G65 G73:G74 G82:G83 G56 G86" xr:uid="{7172D4F5-2434-4858-BFCC-ABB58A9E12AC}">
      <formula1>"C"</formula1>
    </dataValidation>
    <dataValidation type="decimal" allowBlank="1" showInputMessage="1" showErrorMessage="1" errorTitle="Federal Subsidy" error="The maximum federal subsidy for meeting broadband standards is $9.25." sqref="I7:I8" xr:uid="{B326E54E-BF0C-4431-8927-ACEF58DFDF4F}">
      <formula1>0</formula1>
      <formula2>9.25</formula2>
    </dataValidation>
    <dataValidation type="decimal" allowBlank="1" showInputMessage="1" showErrorMessage="1" errorTitle="Funding Type C - State Makeup" error="Funding Type C receives a maximum of $9.25 if the service meets federal broadband standards. " sqref="J10:J11" xr:uid="{389510F8-F569-4D7C-A12F-909C2D7493D4}">
      <formula1>0</formula1>
      <formula2>9.25</formula2>
    </dataValidation>
    <dataValidation type="decimal" allowBlank="1" showInputMessage="1" showErrorMessage="1" errorTitle="Federal Subsidy" error="The maximum federal subsidy for meeting broadband standards is $34.25." sqref="I19:I20" xr:uid="{86B9E1DE-BB8D-4E90-835C-7350E62A3D9D}">
      <formula1>0</formula1>
      <formula2>34.25</formula2>
    </dataValidation>
    <dataValidation type="decimal" allowBlank="1" showInputMessage="1" showErrorMessage="1" errorTitle="Funding Type C - State Makeup" error="Funding Type C receives a maximum of $34.25 if the service meets federal broadband standards. " sqref="J31:J32 J40:J41 J22:J23" xr:uid="{E45913EB-56F4-4C99-8326-84747DDDAA4F}">
      <formula1>0</formula1>
      <formula2>34.25</formula2>
    </dataValidation>
    <dataValidation type="decimal" allowBlank="1" showInputMessage="1" showErrorMessage="1" error="The maximum federal subsidy for not meeting broadband standards is $5.25." sqref="I49:I51 I63 I54:I55 I66:I68 I75:I77 I84:I85" xr:uid="{B08BD108-4F64-4DFA-AA19-00C6578A8BA9}">
      <formula1>0</formula1>
      <formula2>5.25</formula2>
    </dataValidation>
    <dataValidation type="decimal" allowBlank="1" showInputMessage="1" showErrorMessage="1" error="Funding Type C receives a maximum of $7.25 State makeup if the service does not meet federal broadband standards. " sqref="J52:J53 J56" xr:uid="{705A25DC-8A29-4425-ADFB-EB03F6DFDAB5}">
      <formula1>0</formula1>
      <formula2>7.25</formula2>
    </dataValidation>
    <dataValidation type="decimal" allowBlank="1" showInputMessage="1" showErrorMessage="1" errorTitle="Federal Subsidy" error="The maximum federal subsidy for NOT meeting broadband standards is $30.25." sqref="I61:I62" xr:uid="{AB65E12D-F792-40B3-A034-F719D772E65F}">
      <formula1>0</formula1>
      <formula2>30.25</formula2>
    </dataValidation>
    <dataValidation type="decimal" allowBlank="1" showInputMessage="1" showErrorMessage="1" errorTitle="Funding Type C - State Makeup" error="Funding Type C receives a maximum of $32.25 if the service does not meet federal broadband standards. " sqref="J64:J65 J73:J74 J82:J83 J86" xr:uid="{F10D69C1-CCA1-4C2E-89C7-BD5EA3F2854E}">
      <formula1>0</formula1>
      <formula2>32.25</formula2>
    </dataValidation>
    <dataValidation type="decimal" allowBlank="1" showInputMessage="1" showErrorMessage="1" errorTitle="Funding Type F - State Makeup" error="Funding Type F receives a maximum of $2.00 if the service does not meet federal broadband standards. " sqref="J49:J51 J61:J63 J54:J55 J66:J68 J75:J77 J84:J85" xr:uid="{47EA74FF-6D3A-4776-B3A3-9DA57E51F1D8}">
      <formula1>0</formula1>
      <formula2>2</formula2>
    </dataValidation>
    <dataValidation type="list" allowBlank="1" showInputMessage="1" showErrorMessage="1" error="Please choose from the drop down list." sqref="F49:F56 F61:F68 F73:F77 F82:F86" xr:uid="{F19D1F7C-9C11-425A-8CED-B633EE42FCA9}">
      <formula1>"Voice, Bundled Voice"</formula1>
    </dataValidation>
    <dataValidation type="list" allowBlank="1" showInputMessage="1" showErrorMessage="1" error="Please choose from the drop down list." sqref="F7:F8 F10:F11 F19:F20 F22:F23 F31:F32 F40:F41" xr:uid="{74B98AD8-DB92-41AC-A719-57EC29B8EC8E}">
      <formula1>"Voice, Bundled Voice, Bundled Broadband, Bundled Voice and Broadband"</formula1>
    </dataValidation>
    <dataValidation type="decimal" allowBlank="1" showInputMessage="1" showErrorMessage="1" sqref="L56" xr:uid="{443B1B39-1DFC-4127-8227-BF9B080B2D08}">
      <formula1>0</formula1>
      <formula2>14.85</formula2>
    </dataValidation>
    <dataValidation type="list" showDropDown="1" showInputMessage="1" showErrorMessage="1" prompt="Do not change the Line Numbers" sqref="A56" xr:uid="{99DE981D-5408-4D68-BA27-31805F743A80}">
      <formula1>"4.4"</formula1>
    </dataValidation>
    <dataValidation type="list" showDropDown="1" showInputMessage="1" showErrorMessage="1" prompt="Do not change the Line Numbers" sqref="A86" xr:uid="{F8DE5AAF-2C67-4A2F-9752-A56F51580549}">
      <formula1>"4.7"</formula1>
    </dataValidation>
    <dataValidation type="decimal" allowBlank="1" showInputMessage="1" showErrorMessage="1" error="SSA = $16.23" sqref="L7:L8 L10:L11 L31:L32 L19:L20 L22:L23 L40:L41 L49:L50 L52:L53 L61:L62 L64:L65 L73:L74 L82:L83" xr:uid="{A872499D-9E33-44A3-B44F-60B42628969E}">
      <formula1>0</formula1>
      <formula2>16.23</formula2>
    </dataValidation>
  </dataValidations>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50A4-5216-4285-84A2-D41D77373AF5}">
  <sheetPr>
    <tabColor theme="4"/>
  </sheetPr>
  <dimension ref="A1:P76"/>
  <sheetViews>
    <sheetView zoomScale="115" zoomScaleNormal="115" workbookViewId="0">
      <selection activeCell="B6" sqref="B6"/>
    </sheetView>
  </sheetViews>
  <sheetFormatPr defaultRowHeight="12.75" x14ac:dyDescent="0.2"/>
  <cols>
    <col min="5" max="5" width="12" customWidth="1"/>
    <col min="6" max="6" width="26" customWidth="1"/>
    <col min="10" max="10" width="17.42578125" style="5" customWidth="1"/>
    <col min="11" max="11" width="14.5703125" customWidth="1"/>
  </cols>
  <sheetData>
    <row r="1" spans="1:16" s="228" customFormat="1" x14ac:dyDescent="0.2">
      <c r="A1" s="228" t="str">
        <f>'Claim Form Summary'!A5</f>
        <v>CPCN _________</v>
      </c>
      <c r="D1" s="297" t="str">
        <f>'Claim Form Summary'!A2</f>
        <v>For Period of ______________</v>
      </c>
      <c r="J1" s="5"/>
    </row>
    <row r="2" spans="1:16" ht="15.75" x14ac:dyDescent="0.25">
      <c r="A2" s="226" t="s">
        <v>365</v>
      </c>
      <c r="B2" s="68"/>
      <c r="C2" s="68"/>
      <c r="D2" s="68"/>
      <c r="E2" s="68"/>
      <c r="F2" s="68"/>
      <c r="G2" s="68"/>
      <c r="H2" s="68"/>
      <c r="I2" s="68"/>
      <c r="J2" s="593"/>
      <c r="K2" s="11"/>
      <c r="L2" s="11"/>
      <c r="M2" s="192"/>
      <c r="N2" s="11"/>
      <c r="O2" s="11"/>
      <c r="P2" s="40"/>
    </row>
    <row r="3" spans="1:16" ht="13.5" thickBot="1" x14ac:dyDescent="0.25">
      <c r="A3" s="67"/>
      <c r="B3" s="11"/>
      <c r="C3" s="11"/>
      <c r="D3" s="11"/>
      <c r="E3" s="11"/>
      <c r="F3" s="11"/>
      <c r="G3" s="131"/>
      <c r="H3" s="11"/>
      <c r="I3" s="11"/>
      <c r="J3" s="40"/>
      <c r="K3" s="11"/>
      <c r="L3" s="11"/>
      <c r="M3" s="192"/>
      <c r="N3" s="11"/>
      <c r="O3" s="11"/>
      <c r="P3" s="40"/>
    </row>
    <row r="4" spans="1:16" ht="13.5" thickBot="1" x14ac:dyDescent="0.25">
      <c r="A4" s="643" t="s">
        <v>109</v>
      </c>
      <c r="B4" s="643"/>
      <c r="C4" s="643"/>
      <c r="D4" s="643"/>
      <c r="E4" s="643"/>
      <c r="F4" s="643"/>
      <c r="G4" s="643"/>
      <c r="H4" s="643"/>
      <c r="I4" s="643"/>
      <c r="J4" s="643"/>
      <c r="K4" s="643"/>
      <c r="L4" s="643"/>
      <c r="M4" s="643"/>
      <c r="N4" s="643"/>
      <c r="O4" s="643"/>
      <c r="P4" s="643"/>
    </row>
    <row r="5" spans="1:16" ht="13.5" thickBot="1" x14ac:dyDescent="0.25">
      <c r="A5" s="27" t="s">
        <v>110</v>
      </c>
      <c r="B5" s="28" t="s">
        <v>111</v>
      </c>
      <c r="C5" s="28" t="s">
        <v>112</v>
      </c>
      <c r="D5" s="28" t="s">
        <v>113</v>
      </c>
      <c r="E5" s="28" t="s">
        <v>114</v>
      </c>
      <c r="F5" s="28" t="s">
        <v>115</v>
      </c>
      <c r="G5" s="28" t="s">
        <v>116</v>
      </c>
      <c r="H5" s="28" t="s">
        <v>117</v>
      </c>
      <c r="I5" s="28" t="s">
        <v>118</v>
      </c>
      <c r="J5" s="184" t="s">
        <v>119</v>
      </c>
      <c r="K5" s="28" t="s">
        <v>120</v>
      </c>
      <c r="L5" s="28" t="s">
        <v>121</v>
      </c>
      <c r="M5" s="28" t="s">
        <v>122</v>
      </c>
      <c r="N5" s="28" t="s">
        <v>123</v>
      </c>
      <c r="O5" s="28" t="s">
        <v>317</v>
      </c>
      <c r="P5" s="28" t="s">
        <v>222</v>
      </c>
    </row>
    <row r="6" spans="1:16" ht="115.5" thickBot="1" x14ac:dyDescent="0.25">
      <c r="A6" s="25" t="s">
        <v>124</v>
      </c>
      <c r="B6" s="25" t="s">
        <v>366</v>
      </c>
      <c r="C6" s="29" t="s">
        <v>126</v>
      </c>
      <c r="D6" s="29" t="s">
        <v>127</v>
      </c>
      <c r="E6" s="29" t="s">
        <v>97</v>
      </c>
      <c r="F6" s="29" t="s">
        <v>216</v>
      </c>
      <c r="G6" s="132" t="s">
        <v>128</v>
      </c>
      <c r="H6" s="29" t="s">
        <v>106</v>
      </c>
      <c r="I6" s="30" t="s">
        <v>320</v>
      </c>
      <c r="J6" s="597" t="s">
        <v>367</v>
      </c>
      <c r="K6" s="60" t="s">
        <v>129</v>
      </c>
      <c r="L6" s="29" t="s">
        <v>262</v>
      </c>
      <c r="M6" s="60" t="s">
        <v>323</v>
      </c>
      <c r="N6" s="25" t="s">
        <v>224</v>
      </c>
      <c r="O6" s="31" t="s">
        <v>130</v>
      </c>
      <c r="P6" s="32" t="s">
        <v>318</v>
      </c>
    </row>
    <row r="7" spans="1:16" ht="13.5" thickBot="1" x14ac:dyDescent="0.25">
      <c r="A7" s="218" t="s">
        <v>241</v>
      </c>
      <c r="B7" s="137"/>
      <c r="C7" s="33"/>
      <c r="D7" s="33"/>
      <c r="E7" s="96"/>
      <c r="F7" s="96"/>
      <c r="G7" s="219" t="s">
        <v>132</v>
      </c>
      <c r="H7" s="101"/>
      <c r="I7" s="238">
        <v>0</v>
      </c>
      <c r="J7" s="594"/>
      <c r="K7" s="215">
        <v>0</v>
      </c>
      <c r="L7" s="33">
        <f>C7+D7-H7-I7-J7-K7</f>
        <v>0</v>
      </c>
      <c r="M7" s="63">
        <v>16.23</v>
      </c>
      <c r="N7" s="33">
        <f>MIN(L7:M7)</f>
        <v>0</v>
      </c>
      <c r="O7" s="75"/>
      <c r="P7" s="34">
        <f>SUM(K7,N7:O7)</f>
        <v>0</v>
      </c>
    </row>
    <row r="8" spans="1:16" ht="13.5" thickBot="1" x14ac:dyDescent="0.25">
      <c r="A8" s="138"/>
      <c r="B8" s="35"/>
      <c r="C8" s="33"/>
      <c r="D8" s="33"/>
      <c r="E8" s="96"/>
      <c r="F8" s="96"/>
      <c r="G8" s="219" t="s">
        <v>132</v>
      </c>
      <c r="H8" s="101"/>
      <c r="I8" s="221">
        <v>0</v>
      </c>
      <c r="J8" s="594"/>
      <c r="K8" s="215">
        <v>0</v>
      </c>
      <c r="L8" s="33">
        <f>C8+D8-H8-I8-J8-K8</f>
        <v>0</v>
      </c>
      <c r="M8" s="38">
        <v>16.23</v>
      </c>
      <c r="N8" s="33">
        <f t="shared" ref="N8:N11" si="0">MIN(L8:M8)</f>
        <v>0</v>
      </c>
      <c r="O8" s="75"/>
      <c r="P8" s="34">
        <f>SUM(K8,N8:O8)</f>
        <v>0</v>
      </c>
    </row>
    <row r="9" spans="1:16" s="228" customFormat="1" ht="13.5" thickBot="1" x14ac:dyDescent="0.25">
      <c r="A9" s="99"/>
      <c r="B9" s="253"/>
      <c r="C9" s="62"/>
      <c r="D9" s="62"/>
      <c r="E9" s="161"/>
      <c r="F9" s="161"/>
      <c r="G9" s="161"/>
      <c r="H9" s="162"/>
      <c r="I9" s="139"/>
      <c r="J9" s="595"/>
      <c r="K9" s="203"/>
      <c r="L9" s="36"/>
      <c r="M9" s="62"/>
      <c r="N9" s="139"/>
      <c r="O9" s="209"/>
      <c r="P9" s="37"/>
    </row>
    <row r="10" spans="1:16" ht="13.5" thickBot="1" x14ac:dyDescent="0.25">
      <c r="A10" s="218" t="s">
        <v>242</v>
      </c>
      <c r="B10" s="137"/>
      <c r="C10" s="33"/>
      <c r="D10" s="33"/>
      <c r="E10" s="96"/>
      <c r="F10" s="96"/>
      <c r="G10" s="220" t="s">
        <v>133</v>
      </c>
      <c r="H10" s="101"/>
      <c r="I10" s="216">
        <v>0</v>
      </c>
      <c r="J10" s="594"/>
      <c r="K10" s="221">
        <v>0</v>
      </c>
      <c r="L10" s="33">
        <f>C10+D10-H10-I10-J10-K10</f>
        <v>0</v>
      </c>
      <c r="M10" s="38">
        <v>16.23</v>
      </c>
      <c r="N10" s="33">
        <f t="shared" si="0"/>
        <v>0</v>
      </c>
      <c r="O10" s="75"/>
      <c r="P10" s="34">
        <f t="shared" ref="P10:P11" si="1">SUM(K10,N10:O10)</f>
        <v>0</v>
      </c>
    </row>
    <row r="11" spans="1:16" ht="13.5" thickBot="1" x14ac:dyDescent="0.25">
      <c r="A11" s="135"/>
      <c r="B11" s="18"/>
      <c r="C11" s="38"/>
      <c r="D11" s="38"/>
      <c r="E11" s="98"/>
      <c r="F11" s="96"/>
      <c r="G11" s="220" t="s">
        <v>133</v>
      </c>
      <c r="H11" s="103"/>
      <c r="I11" s="216">
        <v>0</v>
      </c>
      <c r="J11" s="594"/>
      <c r="K11" s="221">
        <v>0</v>
      </c>
      <c r="L11" s="33">
        <f>C11+D11-H11-I11-J11-K11</f>
        <v>0</v>
      </c>
      <c r="M11" s="38">
        <v>16.23</v>
      </c>
      <c r="N11" s="33">
        <f t="shared" si="0"/>
        <v>0</v>
      </c>
      <c r="O11" s="75"/>
      <c r="P11" s="34">
        <f t="shared" si="1"/>
        <v>0</v>
      </c>
    </row>
    <row r="12" spans="1:16" s="228" customFormat="1" ht="13.5" thickBot="1" x14ac:dyDescent="0.25">
      <c r="A12" s="99"/>
      <c r="B12" s="253"/>
      <c r="C12" s="62"/>
      <c r="D12" s="62"/>
      <c r="E12" s="161"/>
      <c r="F12" s="161"/>
      <c r="G12" s="161"/>
      <c r="H12" s="162"/>
      <c r="I12" s="139"/>
      <c r="J12" s="595"/>
      <c r="K12" s="203"/>
      <c r="L12" s="36"/>
      <c r="M12" s="62"/>
      <c r="N12" s="139"/>
      <c r="O12" s="209"/>
      <c r="P12" s="37"/>
    </row>
    <row r="13" spans="1:16" ht="13.5" thickBot="1" x14ac:dyDescent="0.25">
      <c r="A13" s="15"/>
      <c r="B13" s="192"/>
      <c r="C13" s="192"/>
      <c r="D13" s="192"/>
      <c r="E13" s="192"/>
      <c r="F13" s="192"/>
      <c r="G13" s="136"/>
      <c r="H13" s="192"/>
      <c r="I13" s="192"/>
      <c r="J13" s="231"/>
      <c r="K13" s="192"/>
      <c r="L13" s="192"/>
      <c r="M13" s="192"/>
      <c r="N13" s="192"/>
      <c r="O13" s="192"/>
      <c r="P13" s="16"/>
    </row>
    <row r="14" spans="1:16" ht="13.5" thickBot="1" x14ac:dyDescent="0.25">
      <c r="A14" s="643" t="s">
        <v>134</v>
      </c>
      <c r="B14" s="643"/>
      <c r="C14" s="643"/>
      <c r="D14" s="643"/>
      <c r="E14" s="643"/>
      <c r="F14" s="643"/>
      <c r="G14" s="643"/>
      <c r="H14" s="643"/>
      <c r="I14" s="643"/>
      <c r="J14" s="643"/>
      <c r="K14" s="643"/>
      <c r="L14" s="643"/>
      <c r="M14" s="643"/>
      <c r="N14" s="643"/>
      <c r="O14" s="643"/>
      <c r="P14" s="643"/>
    </row>
    <row r="15" spans="1:16" ht="13.5" thickBot="1" x14ac:dyDescent="0.25">
      <c r="A15" s="27" t="s">
        <v>110</v>
      </c>
      <c r="B15" s="28" t="s">
        <v>111</v>
      </c>
      <c r="C15" s="28" t="s">
        <v>112</v>
      </c>
      <c r="D15" s="28" t="s">
        <v>113</v>
      </c>
      <c r="E15" s="28" t="s">
        <v>114</v>
      </c>
      <c r="F15" s="28" t="s">
        <v>115</v>
      </c>
      <c r="G15" s="28" t="s">
        <v>116</v>
      </c>
      <c r="H15" s="28" t="s">
        <v>117</v>
      </c>
      <c r="I15" s="28" t="s">
        <v>118</v>
      </c>
      <c r="J15" s="184" t="s">
        <v>119</v>
      </c>
      <c r="K15" s="28" t="s">
        <v>120</v>
      </c>
      <c r="L15" s="28" t="s">
        <v>121</v>
      </c>
      <c r="M15" s="28" t="s">
        <v>122</v>
      </c>
      <c r="N15" s="28" t="s">
        <v>123</v>
      </c>
      <c r="O15" s="28" t="s">
        <v>317</v>
      </c>
      <c r="P15" s="28" t="s">
        <v>222</v>
      </c>
    </row>
    <row r="16" spans="1:16" ht="115.5" thickBot="1" x14ac:dyDescent="0.25">
      <c r="A16" s="25" t="s">
        <v>124</v>
      </c>
      <c r="B16" s="25" t="s">
        <v>366</v>
      </c>
      <c r="C16" s="29" t="s">
        <v>126</v>
      </c>
      <c r="D16" s="29" t="s">
        <v>127</v>
      </c>
      <c r="E16" s="29" t="s">
        <v>97</v>
      </c>
      <c r="F16" s="29" t="s">
        <v>216</v>
      </c>
      <c r="G16" s="132" t="s">
        <v>128</v>
      </c>
      <c r="H16" s="29" t="s">
        <v>106</v>
      </c>
      <c r="I16" s="227" t="s">
        <v>238</v>
      </c>
      <c r="J16" s="597" t="s">
        <v>368</v>
      </c>
      <c r="K16" s="60" t="s">
        <v>240</v>
      </c>
      <c r="L16" s="29" t="s">
        <v>262</v>
      </c>
      <c r="M16" s="60" t="s">
        <v>323</v>
      </c>
      <c r="N16" s="25" t="s">
        <v>224</v>
      </c>
      <c r="O16" s="31" t="s">
        <v>130</v>
      </c>
      <c r="P16" s="32" t="s">
        <v>318</v>
      </c>
    </row>
    <row r="17" spans="1:16" ht="13.5" thickBot="1" x14ac:dyDescent="0.25">
      <c r="A17" s="133" t="s">
        <v>263</v>
      </c>
      <c r="B17" s="137"/>
      <c r="C17" s="75"/>
      <c r="D17" s="75"/>
      <c r="E17" s="96"/>
      <c r="F17" s="96"/>
      <c r="G17" s="219" t="s">
        <v>132</v>
      </c>
      <c r="H17" s="101"/>
      <c r="I17" s="221">
        <v>0</v>
      </c>
      <c r="J17" s="594"/>
      <c r="K17" s="215">
        <v>0</v>
      </c>
      <c r="L17" s="33">
        <f>C17+D17-H17-I17-J17-K17</f>
        <v>0</v>
      </c>
      <c r="M17" s="38">
        <v>16.23</v>
      </c>
      <c r="N17" s="38">
        <f>MIN(L17:M17)</f>
        <v>0</v>
      </c>
      <c r="O17" s="101"/>
      <c r="P17" s="34">
        <f t="shared" ref="P17:P18" si="2">SUM(K17,N17:O17)</f>
        <v>0</v>
      </c>
    </row>
    <row r="18" spans="1:16" ht="13.5" thickBot="1" x14ac:dyDescent="0.25">
      <c r="A18" s="138"/>
      <c r="B18" s="35"/>
      <c r="C18" s="75"/>
      <c r="D18" s="75"/>
      <c r="E18" s="96"/>
      <c r="F18" s="96"/>
      <c r="G18" s="219" t="s">
        <v>132</v>
      </c>
      <c r="H18" s="101"/>
      <c r="I18" s="221">
        <v>0</v>
      </c>
      <c r="J18" s="594"/>
      <c r="K18" s="215">
        <v>0</v>
      </c>
      <c r="L18" s="33">
        <f>C18+D18-H18-I18-J18-K18</f>
        <v>0</v>
      </c>
      <c r="M18" s="38">
        <v>16.23</v>
      </c>
      <c r="N18" s="38">
        <f t="shared" ref="N18:N21" si="3">MIN(L18:M18)</f>
        <v>0</v>
      </c>
      <c r="O18" s="101"/>
      <c r="P18" s="34">
        <f t="shared" si="2"/>
        <v>0</v>
      </c>
    </row>
    <row r="19" spans="1:16" s="228" customFormat="1" ht="13.5" thickBot="1" x14ac:dyDescent="0.25">
      <c r="A19" s="602"/>
      <c r="B19" s="253"/>
      <c r="C19" s="62"/>
      <c r="D19" s="62"/>
      <c r="E19" s="161"/>
      <c r="F19" s="161"/>
      <c r="G19" s="161"/>
      <c r="H19" s="162"/>
      <c r="I19" s="139"/>
      <c r="J19" s="595"/>
      <c r="K19" s="203"/>
      <c r="L19" s="36"/>
      <c r="M19" s="62"/>
      <c r="N19" s="139"/>
      <c r="O19" s="209"/>
      <c r="P19" s="37"/>
    </row>
    <row r="20" spans="1:16" ht="13.5" thickBot="1" x14ac:dyDescent="0.25">
      <c r="A20" s="133" t="s">
        <v>264</v>
      </c>
      <c r="B20" s="137"/>
      <c r="C20" s="75"/>
      <c r="D20" s="75"/>
      <c r="E20" s="96"/>
      <c r="F20" s="98"/>
      <c r="G20" s="220" t="s">
        <v>133</v>
      </c>
      <c r="H20" s="101"/>
      <c r="I20" s="216">
        <v>0</v>
      </c>
      <c r="J20" s="594"/>
      <c r="K20" s="221">
        <v>0</v>
      </c>
      <c r="L20" s="33">
        <f>C20+D20-H20-I20-J20-K20</f>
        <v>0</v>
      </c>
      <c r="M20" s="38">
        <v>16.23</v>
      </c>
      <c r="N20" s="38">
        <f t="shared" si="3"/>
        <v>0</v>
      </c>
      <c r="O20" s="101"/>
      <c r="P20" s="34">
        <f t="shared" ref="P20:P21" si="4">SUM(K20,N20:O20)</f>
        <v>0</v>
      </c>
    </row>
    <row r="21" spans="1:16" ht="13.5" thickBot="1" x14ac:dyDescent="0.25">
      <c r="A21" s="135"/>
      <c r="B21" s="18"/>
      <c r="C21" s="77"/>
      <c r="D21" s="77"/>
      <c r="E21" s="98"/>
      <c r="F21" s="96"/>
      <c r="G21" s="220" t="s">
        <v>133</v>
      </c>
      <c r="H21" s="103"/>
      <c r="I21" s="216">
        <v>0</v>
      </c>
      <c r="J21" s="594"/>
      <c r="K21" s="221">
        <v>0</v>
      </c>
      <c r="L21" s="33">
        <f>C21+D21-H21-I21-J21-K21</f>
        <v>0</v>
      </c>
      <c r="M21" s="38">
        <v>16.23</v>
      </c>
      <c r="N21" s="38">
        <f t="shared" si="3"/>
        <v>0</v>
      </c>
      <c r="O21" s="101"/>
      <c r="P21" s="34">
        <f t="shared" si="4"/>
        <v>0</v>
      </c>
    </row>
    <row r="22" spans="1:16" x14ac:dyDescent="0.2">
      <c r="A22" s="15"/>
      <c r="B22" s="192"/>
      <c r="C22" s="192"/>
      <c r="D22" s="192"/>
      <c r="E22" s="192"/>
      <c r="F22" s="192"/>
      <c r="G22" s="136"/>
      <c r="H22" s="192"/>
      <c r="I22" s="192"/>
      <c r="J22" s="231"/>
      <c r="K22" s="192"/>
      <c r="L22" s="192"/>
      <c r="M22" s="192"/>
      <c r="N22" s="192"/>
      <c r="O22" s="192"/>
      <c r="P22" s="16"/>
    </row>
    <row r="23" spans="1:16" s="228" customFormat="1" ht="13.5" thickBot="1" x14ac:dyDescent="0.25">
      <c r="A23" s="233"/>
      <c r="B23" s="230"/>
      <c r="C23" s="230"/>
      <c r="D23" s="230"/>
      <c r="E23" s="230"/>
      <c r="F23" s="230"/>
      <c r="G23" s="136"/>
      <c r="H23" s="230"/>
      <c r="I23" s="230"/>
      <c r="J23" s="231"/>
      <c r="K23" s="230"/>
      <c r="L23" s="230"/>
      <c r="M23" s="230"/>
      <c r="N23" s="230"/>
      <c r="O23" s="230"/>
      <c r="P23" s="231"/>
    </row>
    <row r="24" spans="1:16" ht="13.5" thickBot="1" x14ac:dyDescent="0.25">
      <c r="A24" s="643" t="s">
        <v>135</v>
      </c>
      <c r="B24" s="643"/>
      <c r="C24" s="643"/>
      <c r="D24" s="643"/>
      <c r="E24" s="643"/>
      <c r="F24" s="643"/>
      <c r="G24" s="643"/>
      <c r="H24" s="643"/>
      <c r="I24" s="643"/>
      <c r="J24" s="643"/>
      <c r="K24" s="643"/>
      <c r="L24" s="643"/>
      <c r="M24" s="643"/>
      <c r="N24" s="643"/>
      <c r="O24" s="643"/>
      <c r="P24" s="643"/>
    </row>
    <row r="25" spans="1:16" ht="13.5" thickBot="1" x14ac:dyDescent="0.25">
      <c r="A25" s="27" t="s">
        <v>110</v>
      </c>
      <c r="B25" s="28" t="s">
        <v>111</v>
      </c>
      <c r="C25" s="28" t="s">
        <v>112</v>
      </c>
      <c r="D25" s="28" t="s">
        <v>113</v>
      </c>
      <c r="E25" s="28" t="s">
        <v>114</v>
      </c>
      <c r="F25" s="28" t="s">
        <v>115</v>
      </c>
      <c r="G25" s="28" t="s">
        <v>116</v>
      </c>
      <c r="H25" s="28" t="s">
        <v>117</v>
      </c>
      <c r="I25" s="28" t="s">
        <v>118</v>
      </c>
      <c r="J25" s="184" t="s">
        <v>119</v>
      </c>
      <c r="K25" s="28" t="s">
        <v>120</v>
      </c>
      <c r="L25" s="28" t="s">
        <v>121</v>
      </c>
      <c r="M25" s="28" t="s">
        <v>122</v>
      </c>
      <c r="N25" s="28" t="s">
        <v>123</v>
      </c>
      <c r="O25" s="28" t="s">
        <v>317</v>
      </c>
      <c r="P25" s="28" t="s">
        <v>222</v>
      </c>
    </row>
    <row r="26" spans="1:16" ht="115.5" thickBot="1" x14ac:dyDescent="0.25">
      <c r="A26" s="25" t="s">
        <v>124</v>
      </c>
      <c r="B26" s="25" t="s">
        <v>366</v>
      </c>
      <c r="C26" s="29" t="s">
        <v>126</v>
      </c>
      <c r="D26" s="29" t="s">
        <v>127</v>
      </c>
      <c r="E26" s="29" t="s">
        <v>97</v>
      </c>
      <c r="F26" s="29" t="s">
        <v>216</v>
      </c>
      <c r="G26" s="132" t="s">
        <v>128</v>
      </c>
      <c r="H26" s="29" t="s">
        <v>106</v>
      </c>
      <c r="I26" s="30" t="s">
        <v>320</v>
      </c>
      <c r="J26" s="597" t="s">
        <v>367</v>
      </c>
      <c r="K26" s="60" t="s">
        <v>129</v>
      </c>
      <c r="L26" s="29" t="s">
        <v>262</v>
      </c>
      <c r="M26" s="60" t="s">
        <v>323</v>
      </c>
      <c r="N26" s="25" t="s">
        <v>224</v>
      </c>
      <c r="O26" s="31" t="s">
        <v>130</v>
      </c>
      <c r="P26" s="32" t="s">
        <v>318</v>
      </c>
    </row>
    <row r="27" spans="1:16" ht="13.5" thickBot="1" x14ac:dyDescent="0.25">
      <c r="A27" s="100" t="s">
        <v>265</v>
      </c>
      <c r="B27" s="137"/>
      <c r="C27" s="75"/>
      <c r="D27" s="75"/>
      <c r="E27" s="96"/>
      <c r="F27" s="96"/>
      <c r="G27" s="220" t="s">
        <v>133</v>
      </c>
      <c r="H27" s="101"/>
      <c r="I27" s="216">
        <v>0</v>
      </c>
      <c r="J27" s="594"/>
      <c r="K27" s="221">
        <v>0</v>
      </c>
      <c r="L27" s="33">
        <f>C27+D27-H27-I27-J27-K27</f>
        <v>0</v>
      </c>
      <c r="M27" s="38">
        <v>16.23</v>
      </c>
      <c r="N27" s="38">
        <f>MIN(L27:M27)</f>
        <v>0</v>
      </c>
      <c r="O27" s="101"/>
      <c r="P27" s="34">
        <f>SUM(K27,N27:O27)</f>
        <v>0</v>
      </c>
    </row>
    <row r="28" spans="1:16" ht="13.5" thickBot="1" x14ac:dyDescent="0.25">
      <c r="A28" s="135"/>
      <c r="B28" s="18"/>
      <c r="C28" s="77"/>
      <c r="D28" s="77"/>
      <c r="E28" s="98"/>
      <c r="F28" s="96"/>
      <c r="G28" s="220" t="s">
        <v>133</v>
      </c>
      <c r="H28" s="103"/>
      <c r="I28" s="216">
        <v>0</v>
      </c>
      <c r="J28" s="594"/>
      <c r="K28" s="221">
        <v>0</v>
      </c>
      <c r="L28" s="33">
        <f>C28+D28-H28-I28-J28-K28</f>
        <v>0</v>
      </c>
      <c r="M28" s="38">
        <v>16.23</v>
      </c>
      <c r="N28" s="38">
        <f t="shared" ref="N28" si="5">MIN(L28:M28)</f>
        <v>0</v>
      </c>
      <c r="O28" s="101"/>
      <c r="P28" s="34">
        <f t="shared" ref="P28" si="6">SUM(K28,N28:O28)</f>
        <v>0</v>
      </c>
    </row>
    <row r="29" spans="1:16" x14ac:dyDescent="0.2">
      <c r="A29" s="15"/>
      <c r="B29" s="192"/>
      <c r="C29" s="192"/>
      <c r="D29" s="192"/>
      <c r="E29" s="192"/>
      <c r="F29" s="192"/>
      <c r="G29" s="136"/>
      <c r="H29" s="192"/>
      <c r="I29" s="192"/>
      <c r="J29" s="231"/>
      <c r="K29" s="192"/>
      <c r="L29" s="192"/>
      <c r="M29" s="192"/>
      <c r="N29" s="192"/>
      <c r="O29" s="192"/>
      <c r="P29" s="16"/>
    </row>
    <row r="30" spans="1:16" ht="13.5" thickBot="1" x14ac:dyDescent="0.25">
      <c r="A30" s="15"/>
      <c r="B30" s="192"/>
      <c r="C30" s="192"/>
      <c r="D30" s="192"/>
      <c r="E30" s="192"/>
      <c r="F30" s="192"/>
      <c r="G30" s="136"/>
      <c r="H30" s="192"/>
      <c r="I30" s="192"/>
      <c r="J30" s="231"/>
      <c r="K30" s="192"/>
      <c r="L30" s="192"/>
      <c r="M30" s="192"/>
      <c r="N30" s="192"/>
      <c r="O30" s="192"/>
      <c r="P30" s="16"/>
    </row>
    <row r="31" spans="1:16" ht="13.5" thickBot="1" x14ac:dyDescent="0.25">
      <c r="A31" s="643" t="s">
        <v>136</v>
      </c>
      <c r="B31" s="643"/>
      <c r="C31" s="643"/>
      <c r="D31" s="643"/>
      <c r="E31" s="643"/>
      <c r="F31" s="643"/>
      <c r="G31" s="643"/>
      <c r="H31" s="643"/>
      <c r="I31" s="643"/>
      <c r="J31" s="643"/>
      <c r="K31" s="643"/>
      <c r="L31" s="643"/>
      <c r="M31" s="643"/>
      <c r="N31" s="643"/>
      <c r="O31" s="643"/>
      <c r="P31" s="643"/>
    </row>
    <row r="32" spans="1:16" ht="13.5" thickBot="1" x14ac:dyDescent="0.25">
      <c r="A32" s="27" t="s">
        <v>110</v>
      </c>
      <c r="B32" s="28" t="s">
        <v>111</v>
      </c>
      <c r="C32" s="28" t="s">
        <v>112</v>
      </c>
      <c r="D32" s="28" t="s">
        <v>113</v>
      </c>
      <c r="E32" s="28" t="s">
        <v>114</v>
      </c>
      <c r="F32" s="28" t="s">
        <v>115</v>
      </c>
      <c r="G32" s="28" t="s">
        <v>116</v>
      </c>
      <c r="H32" s="28" t="s">
        <v>117</v>
      </c>
      <c r="I32" s="28" t="s">
        <v>118</v>
      </c>
      <c r="J32" s="184" t="s">
        <v>119</v>
      </c>
      <c r="K32" s="28" t="s">
        <v>120</v>
      </c>
      <c r="L32" s="28" t="s">
        <v>121</v>
      </c>
      <c r="M32" s="28" t="s">
        <v>122</v>
      </c>
      <c r="N32" s="28" t="s">
        <v>123</v>
      </c>
      <c r="O32" s="28" t="s">
        <v>317</v>
      </c>
      <c r="P32" s="28" t="s">
        <v>222</v>
      </c>
    </row>
    <row r="33" spans="1:16" ht="115.5" thickBot="1" x14ac:dyDescent="0.25">
      <c r="A33" s="25" t="s">
        <v>124</v>
      </c>
      <c r="B33" s="25" t="s">
        <v>366</v>
      </c>
      <c r="C33" s="29" t="s">
        <v>126</v>
      </c>
      <c r="D33" s="29" t="s">
        <v>127</v>
      </c>
      <c r="E33" s="29" t="s">
        <v>97</v>
      </c>
      <c r="F33" s="29" t="s">
        <v>216</v>
      </c>
      <c r="G33" s="132" t="s">
        <v>128</v>
      </c>
      <c r="H33" s="29" t="s">
        <v>106</v>
      </c>
      <c r="I33" s="227" t="s">
        <v>238</v>
      </c>
      <c r="J33" s="597" t="s">
        <v>368</v>
      </c>
      <c r="K33" s="60" t="s">
        <v>240</v>
      </c>
      <c r="L33" s="29" t="s">
        <v>262</v>
      </c>
      <c r="M33" s="60" t="s">
        <v>323</v>
      </c>
      <c r="N33" s="25" t="s">
        <v>224</v>
      </c>
      <c r="O33" s="31" t="s">
        <v>130</v>
      </c>
      <c r="P33" s="32" t="s">
        <v>318</v>
      </c>
    </row>
    <row r="34" spans="1:16" ht="13.5" thickBot="1" x14ac:dyDescent="0.25">
      <c r="A34" s="100" t="s">
        <v>266</v>
      </c>
      <c r="B34" s="137"/>
      <c r="C34" s="75"/>
      <c r="D34" s="75"/>
      <c r="E34" s="96"/>
      <c r="F34" s="96"/>
      <c r="G34" s="220" t="s">
        <v>133</v>
      </c>
      <c r="H34" s="101"/>
      <c r="I34" s="216">
        <v>0</v>
      </c>
      <c r="J34" s="594"/>
      <c r="K34" s="221">
        <v>0</v>
      </c>
      <c r="L34" s="33">
        <f>C34+D34-H34-I34-J34-K34</f>
        <v>0</v>
      </c>
      <c r="M34" s="38">
        <v>16.23</v>
      </c>
      <c r="N34" s="38">
        <f>MIN(L34:M34)</f>
        <v>0</v>
      </c>
      <c r="O34" s="101"/>
      <c r="P34" s="34">
        <f>SUM(K34,N34:O34)</f>
        <v>0</v>
      </c>
    </row>
    <row r="35" spans="1:16" ht="13.5" thickBot="1" x14ac:dyDescent="0.25">
      <c r="A35" s="135"/>
      <c r="B35" s="18"/>
      <c r="C35" s="77"/>
      <c r="D35" s="77"/>
      <c r="E35" s="98"/>
      <c r="F35" s="96"/>
      <c r="G35" s="220" t="s">
        <v>133</v>
      </c>
      <c r="H35" s="103"/>
      <c r="I35" s="216">
        <v>0</v>
      </c>
      <c r="J35" s="594"/>
      <c r="K35" s="221">
        <v>0</v>
      </c>
      <c r="L35" s="33">
        <f>C35+D35-H35-I35-J35-K35</f>
        <v>0</v>
      </c>
      <c r="M35" s="38">
        <v>16.23</v>
      </c>
      <c r="N35" s="38">
        <f t="shared" ref="N35" si="7">MIN(L35:M35)</f>
        <v>0</v>
      </c>
      <c r="O35" s="101"/>
      <c r="P35" s="34">
        <f>SUM(K35,N35:O35)</f>
        <v>0</v>
      </c>
    </row>
    <row r="36" spans="1:16" x14ac:dyDescent="0.2">
      <c r="A36" s="224"/>
      <c r="B36" s="193"/>
      <c r="C36" s="193"/>
      <c r="D36" s="193"/>
      <c r="E36" s="193"/>
      <c r="F36" s="193"/>
      <c r="G36" s="100"/>
      <c r="H36" s="193"/>
      <c r="I36" s="72"/>
      <c r="J36" s="596"/>
      <c r="K36" s="193"/>
      <c r="L36" s="193"/>
      <c r="M36" s="193"/>
      <c r="N36" s="193"/>
      <c r="O36" s="193"/>
      <c r="P36" s="19"/>
    </row>
    <row r="37" spans="1:16" s="228" customFormat="1" ht="13.5" thickBot="1" x14ac:dyDescent="0.25">
      <c r="A37" s="225"/>
      <c r="B37" s="193"/>
      <c r="C37" s="193"/>
      <c r="D37" s="193"/>
      <c r="E37" s="193"/>
      <c r="F37" s="193"/>
      <c r="G37" s="237"/>
      <c r="H37" s="193"/>
      <c r="I37" s="72"/>
      <c r="J37" s="596"/>
      <c r="K37" s="193"/>
      <c r="L37" s="193"/>
      <c r="M37" s="193"/>
      <c r="N37" s="193"/>
      <c r="O37" s="193"/>
      <c r="P37" s="232"/>
    </row>
    <row r="38" spans="1:16" ht="13.5" thickBot="1" x14ac:dyDescent="0.25">
      <c r="A38" s="639" t="s">
        <v>137</v>
      </c>
      <c r="B38" s="639"/>
      <c r="C38" s="639"/>
      <c r="D38" s="639"/>
      <c r="E38" s="639"/>
      <c r="F38" s="639"/>
      <c r="G38" s="639"/>
      <c r="H38" s="639"/>
      <c r="I38" s="639"/>
      <c r="J38" s="639"/>
      <c r="K38" s="639"/>
      <c r="L38" s="639"/>
      <c r="M38" s="639"/>
      <c r="N38" s="639"/>
      <c r="O38" s="639"/>
      <c r="P38" s="639"/>
    </row>
    <row r="39" spans="1:16" ht="13.5" thickBot="1" x14ac:dyDescent="0.25">
      <c r="A39" s="171" t="s">
        <v>110</v>
      </c>
      <c r="B39" s="172" t="s">
        <v>111</v>
      </c>
      <c r="C39" s="172" t="s">
        <v>112</v>
      </c>
      <c r="D39" s="172" t="s">
        <v>113</v>
      </c>
      <c r="E39" s="172" t="s">
        <v>114</v>
      </c>
      <c r="F39" s="28" t="s">
        <v>115</v>
      </c>
      <c r="G39" s="28" t="s">
        <v>116</v>
      </c>
      <c r="H39" s="28" t="s">
        <v>117</v>
      </c>
      <c r="I39" s="28" t="s">
        <v>118</v>
      </c>
      <c r="J39" s="184" t="s">
        <v>119</v>
      </c>
      <c r="K39" s="28" t="s">
        <v>120</v>
      </c>
      <c r="L39" s="28" t="s">
        <v>121</v>
      </c>
      <c r="M39" s="28" t="s">
        <v>122</v>
      </c>
      <c r="N39" s="28" t="s">
        <v>123</v>
      </c>
      <c r="O39" s="28" t="s">
        <v>317</v>
      </c>
      <c r="P39" s="28" t="s">
        <v>222</v>
      </c>
    </row>
    <row r="40" spans="1:16" ht="115.5" thickBot="1" x14ac:dyDescent="0.25">
      <c r="A40" s="173" t="s">
        <v>124</v>
      </c>
      <c r="B40" s="25" t="s">
        <v>366</v>
      </c>
      <c r="C40" s="174" t="s">
        <v>126</v>
      </c>
      <c r="D40" s="174" t="s">
        <v>127</v>
      </c>
      <c r="E40" s="174" t="s">
        <v>97</v>
      </c>
      <c r="F40" s="29" t="s">
        <v>216</v>
      </c>
      <c r="G40" s="175" t="s">
        <v>128</v>
      </c>
      <c r="H40" s="174" t="s">
        <v>106</v>
      </c>
      <c r="I40" s="174" t="s">
        <v>319</v>
      </c>
      <c r="J40" s="597" t="s">
        <v>367</v>
      </c>
      <c r="K40" s="176" t="s">
        <v>138</v>
      </c>
      <c r="L40" s="29" t="s">
        <v>262</v>
      </c>
      <c r="M40" s="60" t="s">
        <v>323</v>
      </c>
      <c r="N40" s="25" t="s">
        <v>224</v>
      </c>
      <c r="O40" s="177" t="s">
        <v>130</v>
      </c>
      <c r="P40" s="32" t="s">
        <v>318</v>
      </c>
    </row>
    <row r="41" spans="1:16" ht="13.5" thickBot="1" x14ac:dyDescent="0.25">
      <c r="A41" s="247" t="s">
        <v>267</v>
      </c>
      <c r="B41" s="248"/>
      <c r="C41" s="179"/>
      <c r="D41" s="179"/>
      <c r="E41" s="180"/>
      <c r="F41" s="96"/>
      <c r="G41" s="219" t="s">
        <v>132</v>
      </c>
      <c r="H41" s="181"/>
      <c r="I41" s="221">
        <v>0</v>
      </c>
      <c r="J41" s="594"/>
      <c r="K41" s="221">
        <v>0</v>
      </c>
      <c r="L41" s="33">
        <f>C41+D41-H41-I41-J41-K41</f>
        <v>0</v>
      </c>
      <c r="M41" s="38">
        <v>16.23</v>
      </c>
      <c r="N41" s="179">
        <f t="shared" ref="N41:N44" si="8">MIN(L41:M41)</f>
        <v>0</v>
      </c>
      <c r="O41" s="182"/>
      <c r="P41" s="34">
        <f t="shared" ref="P41:P42" si="9">SUM(K41,N41:O41)</f>
        <v>0</v>
      </c>
    </row>
    <row r="42" spans="1:16" s="228" customFormat="1" ht="13.5" thickBot="1" x14ac:dyDescent="0.25">
      <c r="A42" s="217"/>
      <c r="B42" s="178"/>
      <c r="C42" s="179"/>
      <c r="D42" s="179"/>
      <c r="E42" s="180"/>
      <c r="F42" s="96"/>
      <c r="G42" s="235" t="s">
        <v>132</v>
      </c>
      <c r="H42" s="181"/>
      <c r="I42" s="238">
        <v>0</v>
      </c>
      <c r="J42" s="594"/>
      <c r="K42" s="238">
        <v>0</v>
      </c>
      <c r="L42" s="33">
        <f>C42+D42-H42-I42-J42-K42</f>
        <v>0</v>
      </c>
      <c r="M42" s="38">
        <v>16.23</v>
      </c>
      <c r="N42" s="179">
        <f t="shared" ref="N42" si="10">MIN(L42:M42)</f>
        <v>0</v>
      </c>
      <c r="O42" s="182"/>
      <c r="P42" s="34">
        <f t="shared" si="9"/>
        <v>0</v>
      </c>
    </row>
    <row r="43" spans="1:16" s="228" customFormat="1" ht="13.5" thickBot="1" x14ac:dyDescent="0.25">
      <c r="A43" s="99"/>
      <c r="B43" s="253"/>
      <c r="C43" s="62"/>
      <c r="D43" s="62"/>
      <c r="E43" s="161"/>
      <c r="F43" s="161"/>
      <c r="G43" s="161"/>
      <c r="H43" s="162"/>
      <c r="I43" s="139"/>
      <c r="J43" s="595"/>
      <c r="K43" s="203"/>
      <c r="L43" s="36"/>
      <c r="M43" s="62"/>
      <c r="N43" s="139"/>
      <c r="O43" s="209"/>
      <c r="P43" s="37"/>
    </row>
    <row r="44" spans="1:16" ht="13.5" thickBot="1" x14ac:dyDescent="0.25">
      <c r="A44" s="250" t="s">
        <v>268</v>
      </c>
      <c r="B44" s="249"/>
      <c r="C44" s="179"/>
      <c r="D44" s="179"/>
      <c r="E44" s="180"/>
      <c r="F44" s="96"/>
      <c r="G44" s="220" t="s">
        <v>133</v>
      </c>
      <c r="H44" s="181"/>
      <c r="I44" s="216">
        <v>0</v>
      </c>
      <c r="J44" s="594"/>
      <c r="K44" s="221">
        <v>0</v>
      </c>
      <c r="L44" s="33">
        <f>C44+D44-H44-I44-J44-K44</f>
        <v>0</v>
      </c>
      <c r="M44" s="38">
        <v>16.23</v>
      </c>
      <c r="N44" s="179">
        <f t="shared" si="8"/>
        <v>0</v>
      </c>
      <c r="O44" s="182"/>
      <c r="P44" s="34">
        <f t="shared" ref="P44:P45" si="11">SUM(K44,N44:O44)</f>
        <v>0</v>
      </c>
    </row>
    <row r="45" spans="1:16" s="228" customFormat="1" ht="13.5" thickBot="1" x14ac:dyDescent="0.25">
      <c r="A45" s="263"/>
      <c r="B45" s="275"/>
      <c r="C45" s="277"/>
      <c r="D45" s="277"/>
      <c r="E45" s="205"/>
      <c r="F45" s="98"/>
      <c r="G45" s="240" t="s">
        <v>133</v>
      </c>
      <c r="H45" s="181"/>
      <c r="I45" s="216">
        <v>0</v>
      </c>
      <c r="J45" s="594"/>
      <c r="K45" s="238">
        <v>0</v>
      </c>
      <c r="L45" s="33">
        <f>C45+D45-H45-I45-J45-K45</f>
        <v>0</v>
      </c>
      <c r="M45" s="38">
        <v>16.23</v>
      </c>
      <c r="N45" s="179">
        <f t="shared" ref="N45" si="12">MIN(L45:M45)</f>
        <v>0</v>
      </c>
      <c r="O45" s="182"/>
      <c r="P45" s="34">
        <f t="shared" si="11"/>
        <v>0</v>
      </c>
    </row>
    <row r="46" spans="1:16" x14ac:dyDescent="0.2">
      <c r="A46" s="166"/>
      <c r="B46" s="69"/>
      <c r="C46" s="71"/>
      <c r="D46" s="71"/>
      <c r="E46" s="167"/>
      <c r="F46" s="167"/>
      <c r="G46" s="167"/>
      <c r="H46" s="168"/>
      <c r="I46" s="169"/>
      <c r="J46" s="169"/>
      <c r="K46" s="170"/>
      <c r="L46" s="71"/>
      <c r="M46" s="71"/>
      <c r="N46" s="71"/>
      <c r="O46" s="169"/>
      <c r="P46" s="71"/>
    </row>
    <row r="47" spans="1:16" s="228" customFormat="1" ht="13.5" thickBot="1" x14ac:dyDescent="0.25">
      <c r="A47" s="166"/>
      <c r="B47" s="69"/>
      <c r="C47" s="71"/>
      <c r="D47" s="71"/>
      <c r="E47" s="167"/>
      <c r="F47" s="167"/>
      <c r="G47" s="167"/>
      <c r="H47" s="168"/>
      <c r="I47" s="169"/>
      <c r="J47" s="169"/>
      <c r="K47" s="170"/>
      <c r="L47" s="71"/>
      <c r="M47" s="71"/>
      <c r="N47" s="71"/>
      <c r="O47" s="169"/>
      <c r="P47" s="71"/>
    </row>
    <row r="48" spans="1:16" ht="13.5" thickBot="1" x14ac:dyDescent="0.25">
      <c r="A48" s="639" t="s">
        <v>140</v>
      </c>
      <c r="B48" s="639"/>
      <c r="C48" s="639"/>
      <c r="D48" s="639"/>
      <c r="E48" s="639"/>
      <c r="F48" s="639"/>
      <c r="G48" s="639"/>
      <c r="H48" s="639"/>
      <c r="I48" s="639"/>
      <c r="J48" s="639"/>
      <c r="K48" s="639"/>
      <c r="L48" s="639"/>
      <c r="M48" s="639"/>
      <c r="N48" s="639"/>
      <c r="O48" s="639"/>
      <c r="P48" s="639"/>
    </row>
    <row r="49" spans="1:16" ht="13.5" thickBot="1" x14ac:dyDescent="0.25">
      <c r="A49" s="183" t="s">
        <v>110</v>
      </c>
      <c r="B49" s="184" t="s">
        <v>111</v>
      </c>
      <c r="C49" s="184" t="s">
        <v>112</v>
      </c>
      <c r="D49" s="184" t="s">
        <v>113</v>
      </c>
      <c r="E49" s="184" t="s">
        <v>114</v>
      </c>
      <c r="F49" s="28" t="s">
        <v>115</v>
      </c>
      <c r="G49" s="28" t="s">
        <v>116</v>
      </c>
      <c r="H49" s="28" t="s">
        <v>117</v>
      </c>
      <c r="I49" s="28" t="s">
        <v>118</v>
      </c>
      <c r="J49" s="184" t="s">
        <v>119</v>
      </c>
      <c r="K49" s="28" t="s">
        <v>120</v>
      </c>
      <c r="L49" s="28" t="s">
        <v>121</v>
      </c>
      <c r="M49" s="28" t="s">
        <v>122</v>
      </c>
      <c r="N49" s="28" t="s">
        <v>123</v>
      </c>
      <c r="O49" s="28" t="s">
        <v>317</v>
      </c>
      <c r="P49" s="28" t="s">
        <v>222</v>
      </c>
    </row>
    <row r="50" spans="1:16" ht="115.5" thickBot="1" x14ac:dyDescent="0.25">
      <c r="A50" s="32" t="s">
        <v>124</v>
      </c>
      <c r="B50" s="25" t="s">
        <v>366</v>
      </c>
      <c r="C50" s="30" t="s">
        <v>126</v>
      </c>
      <c r="D50" s="30" t="s">
        <v>127</v>
      </c>
      <c r="E50" s="30" t="s">
        <v>97</v>
      </c>
      <c r="F50" s="29" t="s">
        <v>216</v>
      </c>
      <c r="G50" s="185" t="s">
        <v>128</v>
      </c>
      <c r="H50" s="30" t="s">
        <v>106</v>
      </c>
      <c r="I50" s="227" t="s">
        <v>239</v>
      </c>
      <c r="J50" s="597" t="s">
        <v>368</v>
      </c>
      <c r="K50" s="176" t="s">
        <v>370</v>
      </c>
      <c r="L50" s="29" t="s">
        <v>262</v>
      </c>
      <c r="M50" s="60" t="s">
        <v>323</v>
      </c>
      <c r="N50" s="25" t="s">
        <v>224</v>
      </c>
      <c r="O50" s="187" t="s">
        <v>130</v>
      </c>
      <c r="P50" s="32" t="s">
        <v>318</v>
      </c>
    </row>
    <row r="51" spans="1:16" ht="13.5" thickBot="1" x14ac:dyDescent="0.25">
      <c r="A51" s="188" t="s">
        <v>269</v>
      </c>
      <c r="B51" s="248"/>
      <c r="C51" s="140"/>
      <c r="D51" s="140"/>
      <c r="E51" s="189"/>
      <c r="F51" s="96"/>
      <c r="G51" s="219" t="s">
        <v>132</v>
      </c>
      <c r="H51" s="190"/>
      <c r="I51" s="221">
        <v>0</v>
      </c>
      <c r="J51" s="594"/>
      <c r="K51" s="221">
        <v>0</v>
      </c>
      <c r="L51" s="33">
        <f>C51+D51-H51-I51-J51-K51</f>
        <v>0</v>
      </c>
      <c r="M51" s="38">
        <v>16.23</v>
      </c>
      <c r="N51" s="61">
        <f>MIN(L51:M51)</f>
        <v>0</v>
      </c>
      <c r="O51" s="190"/>
      <c r="P51" s="34">
        <f t="shared" ref="P51:P52" si="13">SUM(K51,N51:O51)</f>
        <v>0</v>
      </c>
    </row>
    <row r="52" spans="1:16" s="228" customFormat="1" ht="13.5" thickBot="1" x14ac:dyDescent="0.25">
      <c r="A52" s="264"/>
      <c r="B52" s="178"/>
      <c r="C52" s="140"/>
      <c r="D52" s="140"/>
      <c r="E52" s="189"/>
      <c r="F52" s="96"/>
      <c r="G52" s="235" t="s">
        <v>132</v>
      </c>
      <c r="H52" s="190"/>
      <c r="I52" s="238">
        <v>0</v>
      </c>
      <c r="J52" s="594"/>
      <c r="K52" s="238">
        <v>0</v>
      </c>
      <c r="L52" s="33">
        <f>C52+D52-H52-I52-J52-K52</f>
        <v>0</v>
      </c>
      <c r="M52" s="38">
        <v>16.23</v>
      </c>
      <c r="N52" s="61">
        <f>MIN(L52:M52)</f>
        <v>0</v>
      </c>
      <c r="O52" s="190"/>
      <c r="P52" s="34">
        <f t="shared" si="13"/>
        <v>0</v>
      </c>
    </row>
    <row r="53" spans="1:16" s="228" customFormat="1" ht="13.5" thickBot="1" x14ac:dyDescent="0.25">
      <c r="A53" s="188"/>
      <c r="B53" s="178"/>
      <c r="C53" s="140"/>
      <c r="D53" s="140"/>
      <c r="E53" s="189"/>
      <c r="F53" s="96"/>
      <c r="G53" s="235"/>
      <c r="H53" s="190"/>
      <c r="I53" s="238"/>
      <c r="J53" s="594"/>
      <c r="K53" s="238"/>
      <c r="L53" s="34"/>
      <c r="M53" s="61"/>
      <c r="N53" s="61"/>
      <c r="O53" s="190"/>
      <c r="P53" s="34"/>
    </row>
    <row r="54" spans="1:16" ht="13.5" thickBot="1" x14ac:dyDescent="0.25">
      <c r="A54" s="188" t="s">
        <v>270</v>
      </c>
      <c r="B54" s="249"/>
      <c r="C54" s="140"/>
      <c r="D54" s="140"/>
      <c r="E54" s="189"/>
      <c r="F54" s="96"/>
      <c r="G54" s="220" t="s">
        <v>133</v>
      </c>
      <c r="H54" s="190"/>
      <c r="I54" s="216">
        <v>0</v>
      </c>
      <c r="J54" s="594"/>
      <c r="K54" s="221">
        <v>0</v>
      </c>
      <c r="L54" s="33">
        <f>C54+D54-H54-I54-J54-K54</f>
        <v>0</v>
      </c>
      <c r="M54" s="38">
        <v>16.23</v>
      </c>
      <c r="N54" s="61">
        <f t="shared" ref="N54" si="14">MIN(L54:M54)</f>
        <v>0</v>
      </c>
      <c r="O54" s="190"/>
      <c r="P54" s="34">
        <f t="shared" ref="P54:P55" si="15">SUM(K54,N54:O54)</f>
        <v>0</v>
      </c>
    </row>
    <row r="55" spans="1:16" s="228" customFormat="1" ht="13.5" thickBot="1" x14ac:dyDescent="0.25">
      <c r="A55" s="274"/>
      <c r="B55" s="275"/>
      <c r="C55" s="276"/>
      <c r="D55" s="276"/>
      <c r="E55" s="278"/>
      <c r="F55" s="279"/>
      <c r="G55" s="240" t="s">
        <v>133</v>
      </c>
      <c r="H55" s="190"/>
      <c r="I55" s="216">
        <v>0</v>
      </c>
      <c r="J55" s="594"/>
      <c r="K55" s="238">
        <v>0</v>
      </c>
      <c r="L55" s="33">
        <f>C55+D55-H55-I55-J55-K55</f>
        <v>0</v>
      </c>
      <c r="M55" s="38">
        <v>16.23</v>
      </c>
      <c r="N55" s="61">
        <f t="shared" ref="N55" si="16">MIN(L55:M55)</f>
        <v>0</v>
      </c>
      <c r="O55" s="190"/>
      <c r="P55" s="34">
        <f t="shared" si="15"/>
        <v>0</v>
      </c>
    </row>
    <row r="56" spans="1:16" s="228" customFormat="1" x14ac:dyDescent="0.2">
      <c r="A56" s="166"/>
      <c r="B56" s="242"/>
      <c r="C56" s="169"/>
      <c r="D56" s="169"/>
      <c r="E56" s="167"/>
      <c r="F56" s="208"/>
      <c r="G56" s="239"/>
      <c r="H56" s="168"/>
      <c r="I56" s="280"/>
      <c r="J56" s="261"/>
      <c r="K56" s="280"/>
      <c r="L56" s="71"/>
      <c r="M56" s="71"/>
      <c r="N56" s="71"/>
      <c r="O56" s="168"/>
      <c r="P56" s="71"/>
    </row>
    <row r="57" spans="1:16" s="228" customFormat="1" ht="13.5" thickBot="1" x14ac:dyDescent="0.25">
      <c r="A57" s="225"/>
      <c r="B57" s="193"/>
      <c r="C57" s="193"/>
      <c r="D57" s="193"/>
      <c r="E57" s="193"/>
      <c r="F57" s="193"/>
      <c r="G57" s="237"/>
      <c r="H57" s="193"/>
      <c r="I57" s="72"/>
      <c r="J57" s="596"/>
      <c r="K57" s="193"/>
      <c r="L57" s="193"/>
      <c r="M57" s="193"/>
      <c r="N57" s="193"/>
      <c r="O57" s="193"/>
      <c r="P57" s="232"/>
    </row>
    <row r="58" spans="1:16" ht="13.5" thickBot="1" x14ac:dyDescent="0.25">
      <c r="A58" s="639" t="s">
        <v>142</v>
      </c>
      <c r="B58" s="639"/>
      <c r="C58" s="639"/>
      <c r="D58" s="639"/>
      <c r="E58" s="639"/>
      <c r="F58" s="639"/>
      <c r="G58" s="639"/>
      <c r="H58" s="639"/>
      <c r="I58" s="639"/>
      <c r="J58" s="639"/>
      <c r="K58" s="639"/>
      <c r="L58" s="639"/>
      <c r="M58" s="639"/>
      <c r="N58" s="639"/>
      <c r="O58" s="639"/>
      <c r="P58" s="639"/>
    </row>
    <row r="59" spans="1:16" ht="13.5" thickBot="1" x14ac:dyDescent="0.25">
      <c r="A59" s="183" t="s">
        <v>110</v>
      </c>
      <c r="B59" s="184" t="s">
        <v>111</v>
      </c>
      <c r="C59" s="184" t="s">
        <v>112</v>
      </c>
      <c r="D59" s="184" t="s">
        <v>113</v>
      </c>
      <c r="E59" s="184" t="s">
        <v>114</v>
      </c>
      <c r="F59" s="28" t="s">
        <v>115</v>
      </c>
      <c r="G59" s="28" t="s">
        <v>116</v>
      </c>
      <c r="H59" s="28" t="s">
        <v>117</v>
      </c>
      <c r="I59" s="28" t="s">
        <v>118</v>
      </c>
      <c r="J59" s="184" t="s">
        <v>119</v>
      </c>
      <c r="K59" s="28" t="s">
        <v>120</v>
      </c>
      <c r="L59" s="28" t="s">
        <v>121</v>
      </c>
      <c r="M59" s="28" t="s">
        <v>122</v>
      </c>
      <c r="N59" s="28" t="s">
        <v>123</v>
      </c>
      <c r="O59" s="28" t="s">
        <v>317</v>
      </c>
      <c r="P59" s="28" t="s">
        <v>222</v>
      </c>
    </row>
    <row r="60" spans="1:16" ht="115.5" thickBot="1" x14ac:dyDescent="0.25">
      <c r="A60" s="32" t="s">
        <v>124</v>
      </c>
      <c r="B60" s="25" t="s">
        <v>366</v>
      </c>
      <c r="C60" s="30" t="s">
        <v>126</v>
      </c>
      <c r="D60" s="30" t="s">
        <v>127</v>
      </c>
      <c r="E60" s="30" t="s">
        <v>97</v>
      </c>
      <c r="F60" s="29" t="s">
        <v>216</v>
      </c>
      <c r="G60" s="185" t="s">
        <v>128</v>
      </c>
      <c r="H60" s="30" t="s">
        <v>106</v>
      </c>
      <c r="I60" s="174" t="s">
        <v>319</v>
      </c>
      <c r="J60" s="597" t="s">
        <v>367</v>
      </c>
      <c r="K60" s="176" t="s">
        <v>369</v>
      </c>
      <c r="L60" s="29" t="s">
        <v>262</v>
      </c>
      <c r="M60" s="60" t="s">
        <v>323</v>
      </c>
      <c r="N60" s="25" t="s">
        <v>224</v>
      </c>
      <c r="O60" s="187" t="s">
        <v>130</v>
      </c>
      <c r="P60" s="32" t="s">
        <v>318</v>
      </c>
    </row>
    <row r="61" spans="1:16" ht="13.5" thickBot="1" x14ac:dyDescent="0.25">
      <c r="A61" s="188" t="s">
        <v>271</v>
      </c>
      <c r="B61" s="249"/>
      <c r="C61" s="140"/>
      <c r="D61" s="140"/>
      <c r="E61" s="189"/>
      <c r="F61" s="96"/>
      <c r="G61" s="220" t="s">
        <v>133</v>
      </c>
      <c r="H61" s="190"/>
      <c r="I61" s="216">
        <v>0</v>
      </c>
      <c r="J61" s="594"/>
      <c r="K61" s="221">
        <v>0</v>
      </c>
      <c r="L61" s="33">
        <f>C61+D61-H61-I61-J61-K61</f>
        <v>0</v>
      </c>
      <c r="M61" s="38">
        <v>16.23</v>
      </c>
      <c r="N61" s="61">
        <f>MIN(L61:M61)</f>
        <v>0</v>
      </c>
      <c r="O61" s="190"/>
      <c r="P61" s="34">
        <f t="shared" ref="P61:P62" si="17">SUM(K61,N61:O61)</f>
        <v>0</v>
      </c>
    </row>
    <row r="62" spans="1:16" ht="13.5" thickBot="1" x14ac:dyDescent="0.25">
      <c r="A62" s="281"/>
      <c r="B62" s="18"/>
      <c r="C62" s="211"/>
      <c r="D62" s="283"/>
      <c r="E62" s="282"/>
      <c r="F62" s="211"/>
      <c r="G62" s="240" t="s">
        <v>133</v>
      </c>
      <c r="H62" s="190"/>
      <c r="I62" s="216">
        <v>0</v>
      </c>
      <c r="J62" s="594"/>
      <c r="K62" s="238">
        <v>0</v>
      </c>
      <c r="L62" s="38">
        <f>C62+D62-H62-I62-J62-K62</f>
        <v>0</v>
      </c>
      <c r="M62" s="38">
        <v>16.23</v>
      </c>
      <c r="N62" s="61">
        <f t="shared" ref="N62" si="18">MIN(L62:M62)</f>
        <v>0</v>
      </c>
      <c r="O62" s="190"/>
      <c r="P62" s="34">
        <f t="shared" si="17"/>
        <v>0</v>
      </c>
    </row>
    <row r="63" spans="1:16" s="228" customFormat="1" x14ac:dyDescent="0.2">
      <c r="A63" s="225"/>
      <c r="B63" s="193"/>
      <c r="C63" s="193"/>
      <c r="D63" s="193"/>
      <c r="E63" s="193"/>
      <c r="F63" s="193"/>
      <c r="G63" s="237"/>
      <c r="H63" s="193"/>
      <c r="I63" s="72"/>
      <c r="J63" s="596"/>
      <c r="K63" s="193"/>
      <c r="L63" s="193"/>
      <c r="M63" s="193"/>
      <c r="N63" s="193"/>
      <c r="O63" s="193"/>
      <c r="P63" s="232"/>
    </row>
    <row r="64" spans="1:16" s="228" customFormat="1" ht="13.5" thickBot="1" x14ac:dyDescent="0.25">
      <c r="A64" s="225"/>
      <c r="B64" s="193"/>
      <c r="C64" s="193"/>
      <c r="D64" s="193"/>
      <c r="E64" s="193"/>
      <c r="F64" s="193"/>
      <c r="G64" s="237"/>
      <c r="H64" s="193"/>
      <c r="I64" s="72"/>
      <c r="J64" s="596"/>
      <c r="K64" s="193"/>
      <c r="L64" s="193"/>
      <c r="M64" s="193"/>
      <c r="N64" s="193"/>
      <c r="O64" s="193"/>
      <c r="P64" s="232"/>
    </row>
    <row r="65" spans="1:16" ht="13.5" thickBot="1" x14ac:dyDescent="0.25">
      <c r="A65" s="639" t="s">
        <v>143</v>
      </c>
      <c r="B65" s="639"/>
      <c r="C65" s="639"/>
      <c r="D65" s="639"/>
      <c r="E65" s="639"/>
      <c r="F65" s="639"/>
      <c r="G65" s="639"/>
      <c r="H65" s="639"/>
      <c r="I65" s="639"/>
      <c r="J65" s="639"/>
      <c r="K65" s="639"/>
      <c r="L65" s="639"/>
      <c r="M65" s="639"/>
      <c r="N65" s="639"/>
      <c r="O65" s="639"/>
      <c r="P65" s="639"/>
    </row>
    <row r="66" spans="1:16" ht="13.5" thickBot="1" x14ac:dyDescent="0.25">
      <c r="A66" s="183" t="s">
        <v>110</v>
      </c>
      <c r="B66" s="184" t="s">
        <v>111</v>
      </c>
      <c r="C66" s="184" t="s">
        <v>112</v>
      </c>
      <c r="D66" s="184" t="s">
        <v>113</v>
      </c>
      <c r="E66" s="184" t="s">
        <v>114</v>
      </c>
      <c r="F66" s="28" t="s">
        <v>115</v>
      </c>
      <c r="G66" s="28" t="s">
        <v>116</v>
      </c>
      <c r="H66" s="28" t="s">
        <v>117</v>
      </c>
      <c r="I66" s="28" t="s">
        <v>118</v>
      </c>
      <c r="J66" s="184" t="s">
        <v>119</v>
      </c>
      <c r="K66" s="28" t="s">
        <v>120</v>
      </c>
      <c r="L66" s="28" t="s">
        <v>121</v>
      </c>
      <c r="M66" s="28" t="s">
        <v>122</v>
      </c>
      <c r="N66" s="28" t="s">
        <v>123</v>
      </c>
      <c r="O66" s="28" t="s">
        <v>317</v>
      </c>
      <c r="P66" s="28" t="s">
        <v>222</v>
      </c>
    </row>
    <row r="67" spans="1:16" ht="115.5" thickBot="1" x14ac:dyDescent="0.25">
      <c r="A67" s="32" t="s">
        <v>124</v>
      </c>
      <c r="B67" s="25" t="s">
        <v>366</v>
      </c>
      <c r="C67" s="30" t="s">
        <v>126</v>
      </c>
      <c r="D67" s="30" t="s">
        <v>127</v>
      </c>
      <c r="E67" s="30" t="s">
        <v>97</v>
      </c>
      <c r="F67" s="29" t="s">
        <v>216</v>
      </c>
      <c r="G67" s="185" t="s">
        <v>128</v>
      </c>
      <c r="H67" s="30" t="s">
        <v>106</v>
      </c>
      <c r="I67" s="227" t="s">
        <v>239</v>
      </c>
      <c r="J67" s="597" t="s">
        <v>368</v>
      </c>
      <c r="K67" s="176" t="s">
        <v>369</v>
      </c>
      <c r="L67" s="29" t="s">
        <v>262</v>
      </c>
      <c r="M67" s="60" t="s">
        <v>323</v>
      </c>
      <c r="N67" s="25" t="s">
        <v>224</v>
      </c>
      <c r="O67" s="187" t="s">
        <v>130</v>
      </c>
      <c r="P67" s="32" t="s">
        <v>318</v>
      </c>
    </row>
    <row r="68" spans="1:16" ht="13.5" thickBot="1" x14ac:dyDescent="0.25">
      <c r="A68" s="188" t="s">
        <v>272</v>
      </c>
      <c r="B68" s="248"/>
      <c r="C68" s="140"/>
      <c r="D68" s="140"/>
      <c r="E68" s="189"/>
      <c r="F68" s="96"/>
      <c r="G68" s="220" t="s">
        <v>133</v>
      </c>
      <c r="H68" s="190"/>
      <c r="I68" s="216">
        <v>0</v>
      </c>
      <c r="J68" s="594"/>
      <c r="K68" s="221">
        <v>0</v>
      </c>
      <c r="L68" s="33">
        <f>C68+D68-H68-I68-J68-K68</f>
        <v>0</v>
      </c>
      <c r="M68" s="38">
        <v>16.23</v>
      </c>
      <c r="N68" s="61">
        <f>MIN(L68:M68)</f>
        <v>0</v>
      </c>
      <c r="O68" s="190"/>
      <c r="P68" s="34">
        <f>SUM(K68,N68:O68)</f>
        <v>0</v>
      </c>
    </row>
    <row r="69" spans="1:16" ht="13.5" thickBot="1" x14ac:dyDescent="0.25">
      <c r="A69" s="284"/>
      <c r="B69" s="18"/>
      <c r="C69" s="283"/>
      <c r="D69" s="283"/>
      <c r="E69" s="21"/>
      <c r="F69" s="211"/>
      <c r="G69" s="240" t="s">
        <v>133</v>
      </c>
      <c r="H69" s="190"/>
      <c r="I69" s="216">
        <v>0</v>
      </c>
      <c r="J69" s="594"/>
      <c r="K69" s="238">
        <v>0</v>
      </c>
      <c r="L69" s="33">
        <f>C69+D69-H69-I69-J69-K69</f>
        <v>0</v>
      </c>
      <c r="M69" s="38">
        <v>16.23</v>
      </c>
      <c r="N69" s="61">
        <f t="shared" ref="N69" si="19">MIN(L69:M69)</f>
        <v>0</v>
      </c>
      <c r="O69" s="190"/>
      <c r="P69" s="34">
        <f t="shared" ref="P69" si="20">SUM(K69,N69:O69)</f>
        <v>0</v>
      </c>
    </row>
    <row r="70" spans="1:16" s="228" customFormat="1" x14ac:dyDescent="0.2">
      <c r="A70" s="225"/>
      <c r="B70" s="193"/>
      <c r="C70" s="193"/>
      <c r="D70" s="193"/>
      <c r="E70" s="193"/>
      <c r="F70" s="193"/>
      <c r="G70" s="237"/>
      <c r="H70" s="193"/>
      <c r="I70" s="72"/>
      <c r="J70" s="596"/>
      <c r="K70" s="193"/>
      <c r="L70" s="193"/>
      <c r="M70" s="193"/>
      <c r="N70" s="193"/>
      <c r="O70" s="193"/>
      <c r="P70" s="232"/>
    </row>
    <row r="71" spans="1:16" x14ac:dyDescent="0.2">
      <c r="A71" s="640" t="s">
        <v>144</v>
      </c>
      <c r="B71" s="640"/>
      <c r="C71" s="640"/>
      <c r="D71" s="640"/>
      <c r="E71" s="193"/>
      <c r="F71" s="193"/>
      <c r="G71" s="100"/>
      <c r="H71" s="193"/>
      <c r="I71" s="72"/>
      <c r="J71" s="596"/>
      <c r="K71" s="193"/>
      <c r="L71" s="193"/>
      <c r="M71" s="193"/>
      <c r="N71" s="193"/>
      <c r="O71" s="193"/>
      <c r="P71" s="19"/>
    </row>
    <row r="72" spans="1:16" x14ac:dyDescent="0.2">
      <c r="A72" s="224"/>
      <c r="B72" s="193"/>
      <c r="C72" s="193"/>
      <c r="D72" s="193"/>
      <c r="E72" s="193"/>
      <c r="F72" s="193"/>
      <c r="G72" s="100"/>
      <c r="H72" s="193"/>
      <c r="I72" s="72"/>
      <c r="J72" s="596"/>
      <c r="K72" s="193"/>
      <c r="L72" s="193"/>
      <c r="M72" s="193"/>
      <c r="N72" s="193"/>
      <c r="O72" s="193"/>
      <c r="P72" s="19"/>
    </row>
    <row r="73" spans="1:16" x14ac:dyDescent="0.2">
      <c r="A73" s="23" t="s">
        <v>145</v>
      </c>
      <c r="B73" s="192"/>
      <c r="C73" s="192"/>
      <c r="D73" s="192"/>
      <c r="E73" s="192"/>
      <c r="F73" s="192"/>
      <c r="G73" s="136"/>
      <c r="H73" s="192"/>
      <c r="I73" s="192"/>
      <c r="J73" s="231"/>
      <c r="K73" s="192"/>
      <c r="L73" s="192"/>
      <c r="M73" s="192"/>
      <c r="N73" s="192"/>
      <c r="O73" s="192"/>
      <c r="P73" s="16"/>
    </row>
    <row r="74" spans="1:16" ht="15" x14ac:dyDescent="0.2">
      <c r="A74" s="192" t="s">
        <v>146</v>
      </c>
      <c r="B74" s="192"/>
      <c r="C74" s="192"/>
      <c r="D74" s="192"/>
      <c r="E74" s="192"/>
      <c r="F74" s="192"/>
      <c r="G74" s="136"/>
      <c r="H74" s="192"/>
      <c r="I74" s="192"/>
      <c r="J74" s="231"/>
      <c r="K74" s="192"/>
      <c r="L74" s="192"/>
      <c r="M74" s="192"/>
      <c r="N74" s="192"/>
      <c r="O74" s="192"/>
      <c r="P74" s="16"/>
    </row>
    <row r="75" spans="1:16" ht="30.75" customHeight="1" x14ac:dyDescent="0.2">
      <c r="A75" s="638" t="s">
        <v>321</v>
      </c>
      <c r="B75" s="638"/>
      <c r="C75" s="638"/>
      <c r="D75" s="638"/>
      <c r="E75" s="638"/>
      <c r="F75" s="638"/>
      <c r="G75" s="638"/>
      <c r="H75" s="638"/>
      <c r="I75" s="638"/>
      <c r="J75" s="638"/>
      <c r="K75" s="638"/>
      <c r="L75" s="638"/>
      <c r="M75" s="638"/>
      <c r="N75" s="638"/>
      <c r="O75" s="638"/>
      <c r="P75" s="638"/>
    </row>
    <row r="76" spans="1:16" ht="58.5" customHeight="1" x14ac:dyDescent="0.2">
      <c r="A76" s="644" t="s">
        <v>237</v>
      </c>
      <c r="B76" s="644"/>
      <c r="C76" s="644"/>
      <c r="D76" s="644"/>
      <c r="E76" s="644"/>
      <c r="F76" s="644"/>
      <c r="G76" s="644"/>
      <c r="H76" s="644"/>
      <c r="I76" s="644"/>
      <c r="J76" s="644"/>
      <c r="K76" s="644"/>
      <c r="L76" s="644"/>
      <c r="M76" s="644"/>
      <c r="N76" s="644"/>
    </row>
  </sheetData>
  <mergeCells count="11">
    <mergeCell ref="A58:P58"/>
    <mergeCell ref="A65:P65"/>
    <mergeCell ref="A71:D71"/>
    <mergeCell ref="A75:P75"/>
    <mergeCell ref="A76:N76"/>
    <mergeCell ref="A48:P48"/>
    <mergeCell ref="A4:P4"/>
    <mergeCell ref="A14:P14"/>
    <mergeCell ref="A24:P24"/>
    <mergeCell ref="A31:P31"/>
    <mergeCell ref="A38:P38"/>
  </mergeCells>
  <dataValidations count="30">
    <dataValidation type="list" allowBlank="1" showInputMessage="1" showErrorMessage="1" error="Please choose from the drop down list." sqref="F27:F28 F34:F35 F7:F8 F10:F11 F17:F18 F20:F21" xr:uid="{5F935415-69E6-4F11-A6C5-E7888D77CAED}">
      <formula1>"Voice, Bundled Voice, Bundled Broadband, Bundled Voice and Broadband"</formula1>
    </dataValidation>
    <dataValidation type="list" allowBlank="1" showInputMessage="1" showErrorMessage="1" error="Please choose from the drop down list." sqref="F68 F61 F51:F56 F41:F42 F44:F45" xr:uid="{631700BD-9A73-4703-ACD2-BB2E79320992}">
      <formula1>"Voice, Bundled Voice"</formula1>
    </dataValidation>
    <dataValidation type="decimal" allowBlank="1" showInputMessage="1" showErrorMessage="1" errorTitle="Funding Type F - State Makeup" error="Funding Type F receives a maximum of $2.00 if the service does not meet federal broadband standards. " sqref="K41:K42 K51:K53" xr:uid="{20832C3C-7636-4314-876F-6B9C1EDF8B24}">
      <formula1>0</formula1>
      <formula2>2</formula2>
    </dataValidation>
    <dataValidation type="decimal" allowBlank="1" showInputMessage="1" showErrorMessage="1" errorTitle="Funding Type C - State Makeup" error="Funding Type C receives a maximum of $32.25 if the service does not meet federal broadband standards. " sqref="K61:K62 K68:K69 K54:K56" xr:uid="{7DD8991C-60D8-42FE-A109-B61350BD6271}">
      <formula1>0</formula1>
      <formula2>32.25</formula2>
    </dataValidation>
    <dataValidation type="decimal" allowBlank="1" showInputMessage="1" showErrorMessage="1" errorTitle="Federal Subsidy" error="The maximum federal subsidy for NOT meeting broadband standards is $30.25." sqref="I51:I53" xr:uid="{188534F5-523A-420A-BFB4-4B804A3D22E7}">
      <formula1>0</formula1>
      <formula2>30.25</formula2>
    </dataValidation>
    <dataValidation type="decimal" allowBlank="1" showInputMessage="1" showErrorMessage="1" error="Funding Type C receives a maximum of $7.25 State makeup if the service does not meet federal broadband standards. " sqref="K44:K45" xr:uid="{26B41D08-9BE5-43DA-9870-5C67631B827C}">
      <formula1>0</formula1>
      <formula2>7.25</formula2>
    </dataValidation>
    <dataValidation type="decimal" allowBlank="1" showInputMessage="1" showErrorMessage="1" error="The maximum federal subsidy for not meeting broadband standards is $5.25." sqref="I41:I42" xr:uid="{8020CF05-A7C4-4B64-8B64-8144B0CEAB15}">
      <formula1>0</formula1>
      <formula2>5.25</formula2>
    </dataValidation>
    <dataValidation type="decimal" allowBlank="1" showInputMessage="1" showErrorMessage="1" errorTitle="Funding Type C - State Makeup" error="Funding Type C receives a maximum of $34.25 if the service meets federal broadband standards. " sqref="K20:K21 K27:K28 K34:K35" xr:uid="{9BC39235-7500-472B-9294-79D76A7104B0}">
      <formula1>0</formula1>
      <formula2>34.25</formula2>
    </dataValidation>
    <dataValidation type="decimal" allowBlank="1" showInputMessage="1" showErrorMessage="1" errorTitle="Federal Subsidy" error="The maximum federal subsidy for meeting broadband standards is $34.25." sqref="I17:I18" xr:uid="{3CB06ED4-0362-4CDC-A018-BA32ADD0DFF9}">
      <formula1>0</formula1>
      <formula2>34.25</formula2>
    </dataValidation>
    <dataValidation type="decimal" allowBlank="1" showInputMessage="1" showErrorMessage="1" errorTitle="Funding Type C - State Makeup" error="Funding Type C receives a maximum of $9.25 if the service meets federal broadband standards. " sqref="K10:K11" xr:uid="{5371CCCF-11F1-47E7-9193-1F2775CD52F6}">
      <formula1>0</formula1>
      <formula2>9.25</formula2>
    </dataValidation>
    <dataValidation type="decimal" allowBlank="1" showInputMessage="1" showErrorMessage="1" errorTitle="Federal Subsidy" error="The maximum federal subsidy for meeting broadband standards is $9.25." sqref="I7:I8" xr:uid="{80D1B8EE-DF15-49E9-A3BD-22D243C23334}">
      <formula1>0</formula1>
      <formula2>9.25</formula2>
    </dataValidation>
    <dataValidation type="list" showDropDown="1" showInputMessage="1" showErrorMessage="1" error="Do not change Funding Type" sqref="G61:G62 G20:G21 G27:G28 G34:G35 G10:G11 G44:G45 G68:G69 G54:G56" xr:uid="{675A390A-92E8-4C1D-959C-02DC52076841}">
      <formula1>"C"</formula1>
    </dataValidation>
    <dataValidation type="list" showDropDown="1" showInputMessage="1" showErrorMessage="1" error="Do not change Funding Type" sqref="G41:G42 G7:G8 G17:G18 G51:G53" xr:uid="{BD4BA7DE-8241-4ECC-B04A-B8F61D225855}">
      <formula1>"F"</formula1>
    </dataValidation>
    <dataValidation type="list" showDropDown="1" showInputMessage="1" showErrorMessage="1" prompt="Do not change the Line Numbers" sqref="A68" xr:uid="{5F2EFC53-4D0A-48D1-9036-B0034F74D8A3}">
      <formula1>"2.7 EBB"</formula1>
    </dataValidation>
    <dataValidation type="list" showDropDown="1" showInputMessage="1" showErrorMessage="1" prompt="Do not change the Line Numbers" sqref="A61" xr:uid="{F3D44AA0-0023-4C35-9AA4-AAE5FDF67E48}">
      <formula1>"2.6 EBB"</formula1>
    </dataValidation>
    <dataValidation type="list" showDropDown="1" showInputMessage="1" showErrorMessage="1" prompt="Do not change the Line Numbers" sqref="A55:A56" xr:uid="{65E73C23-BC1F-4877-88F3-59AAB37AED80}">
      <formula1>"2.5"</formula1>
    </dataValidation>
    <dataValidation type="list" showDropDown="1" showInputMessage="1" showErrorMessage="1" prompt="Do not change the Line Numbers" sqref="A51:A53" xr:uid="{F479C00E-BD57-499D-B6A7-FA4887623DD0}">
      <formula1>"1.5 EBB"</formula1>
    </dataValidation>
    <dataValidation type="list" showDropDown="1" showInputMessage="1" showErrorMessage="1" prompt="Do not change the Line Numbers" sqref="A44:A45" xr:uid="{4817C20C-559F-4C73-9AD0-B8AA2E0ACAC1}">
      <formula1>"2.4 EBB"</formula1>
    </dataValidation>
    <dataValidation type="list" showDropDown="1" showInputMessage="1" showErrorMessage="1" prompt="Do not change the Line Numbers" sqref="A41:A42" xr:uid="{62E9A987-3586-4FC1-BCF9-049624081B8F}">
      <formula1>"1.4 EBB"</formula1>
    </dataValidation>
    <dataValidation type="list" showDropDown="1" showInputMessage="1" showErrorMessage="1" prompt="Do not change the Line Numbers" sqref="A34" xr:uid="{3BA4E40C-1414-49EA-B44F-87AFB6C71609}">
      <formula1>"2.3 EBB"</formula1>
    </dataValidation>
    <dataValidation type="list" showDropDown="1" showInputMessage="1" showErrorMessage="1" prompt="Do not change the Line Numbers" sqref="A27" xr:uid="{0220973E-0244-415E-A761-D3C7E3EAD151}">
      <formula1>"2.2 EBB"</formula1>
    </dataValidation>
    <dataValidation type="list" showDropDown="1" showInputMessage="1" showErrorMessage="1" prompt="Do not change the Line Numbers" sqref="A17" xr:uid="{A52C86D9-B204-4BA4-9543-7974D04EABC7}">
      <formula1>"1.1 EBB"</formula1>
    </dataValidation>
    <dataValidation type="decimal" operator="equal" allowBlank="1" showInputMessage="1" showErrorMessage="1" errorTitle="Funding Type C" error="Funding Type C does not receive federal support." sqref="I10:I11 I61:I62 I20:I21 I44:I45 I27:I28 I34:I35 I68:I69 I54:I56" xr:uid="{256ECEF7-CD07-473F-AF6D-CC5299822701}">
      <formula1>0</formula1>
    </dataValidation>
    <dataValidation type="decimal" operator="equal" allowBlank="1" showInputMessage="1" showErrorMessage="1" errorTitle="State Makeup for Federal Support" error="Funding Type F does not receive State Makeup subsidies." sqref="K7:K8 K17:K18" xr:uid="{F85AC1DA-DACD-45B7-A85A-ABA535E5CA6A}">
      <formula1>0</formula1>
    </dataValidation>
    <dataValidation type="list" operator="equal" showDropDown="1" showInputMessage="1" showErrorMessage="1" prompt="Do not change the Line Numbers" sqref="A7" xr:uid="{F95BBF6C-E9D1-4E13-AD5A-59D70E61D59B}">
      <formula1>"1 EBB"</formula1>
    </dataValidation>
    <dataValidation type="decimal" operator="lessThanOrEqual" allowBlank="1" showInputMessage="1" showErrorMessage="1" error="The Maximum Broadband Benefit is up to $50_x000a_" sqref="J27:J28 J34:J35 J68:J69 J61:J62 J7:J8 J10:J11 J41:J42 J44:J45" xr:uid="{A705C150-4363-4626-9E56-18F886080AEC}">
      <formula1>50</formula1>
    </dataValidation>
    <dataValidation type="decimal" operator="lessThanOrEqual" allowBlank="1" showInputMessage="1" showErrorMessage="1" error="The Maximum Broadband Benefit is up to $75_x000a__x000a_" sqref="J20:J21 J17:J18 J51:J56" xr:uid="{4F36250F-FC91-4F44-9EB1-484D927CBD9A}">
      <formula1>75</formula1>
    </dataValidation>
    <dataValidation type="list" operator="equal" showDropDown="1" showInputMessage="1" showErrorMessage="1" prompt="Do not change the Line Numbers" sqref="A10" xr:uid="{C4800DCF-7E90-47CE-82AA-3CC277F350DE}">
      <formula1>"2 EBB"</formula1>
    </dataValidation>
    <dataValidation type="list" showDropDown="1" showInputMessage="1" showErrorMessage="1" prompt="Do not change the Line Numbers" sqref="A54" xr:uid="{EB873FB8-DCEB-473E-9509-6C560835F0C7}">
      <formula1>"2.5 EBB"</formula1>
    </dataValidation>
    <dataValidation type="decimal" allowBlank="1" showInputMessage="1" showErrorMessage="1" error="Maximum SSA = $16.23_x000a_" sqref="M7:M8 M61:M62 M10:M11 M17:M18 M20:M21 M27:M28 M34:M35 M41:M42 M44:M45 M51:M52 M54:M55 M68:M69" xr:uid="{16051354-CF35-4C8C-8134-6176637683DD}">
      <formula1>0</formula1>
      <formula2>16.23</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3"/>
  <sheetViews>
    <sheetView workbookViewId="0">
      <pane ySplit="4" topLeftCell="A5" activePane="bottomLeft" state="frozen"/>
      <selection pane="bottomLeft" activeCell="H12" activeCellId="1" sqref="H8 H12"/>
    </sheetView>
  </sheetViews>
  <sheetFormatPr defaultColWidth="9.140625" defaultRowHeight="12.75" x14ac:dyDescent="0.2"/>
  <cols>
    <col min="1" max="1" width="9.85546875" style="373" customWidth="1"/>
    <col min="2" max="2" width="25.7109375" style="373" bestFit="1" customWidth="1"/>
    <col min="3" max="3" width="17.85546875" style="534" customWidth="1"/>
    <col min="4" max="5" width="17.85546875" style="373" customWidth="1"/>
    <col min="6" max="6" width="16.5703125" style="374" customWidth="1"/>
    <col min="7" max="7" width="18" style="375" customWidth="1"/>
    <col min="8" max="8" width="21.7109375" style="372" customWidth="1"/>
    <col min="9" max="16384" width="9.140625" style="373"/>
  </cols>
  <sheetData>
    <row r="1" spans="1:11" s="298" customFormat="1" x14ac:dyDescent="0.2">
      <c r="A1" s="298" t="str">
        <f>'Claim Form Summary'!A5</f>
        <v>CPCN _________</v>
      </c>
      <c r="D1" s="565" t="str">
        <f>'Claim Form Summary'!A2</f>
        <v>For Period of ______________</v>
      </c>
    </row>
    <row r="2" spans="1:11" ht="15.75" x14ac:dyDescent="0.25">
      <c r="A2" s="367" t="s">
        <v>374</v>
      </c>
      <c r="B2" s="368"/>
      <c r="C2" s="369"/>
      <c r="D2" s="369"/>
      <c r="E2" s="369"/>
      <c r="F2" s="370"/>
      <c r="G2" s="371"/>
      <c r="I2" s="369"/>
      <c r="J2" s="369"/>
    </row>
    <row r="3" spans="1:11" ht="13.5" thickBot="1" x14ac:dyDescent="0.25">
      <c r="C3" s="373"/>
    </row>
    <row r="4" spans="1:11" s="379" customFormat="1" ht="39" thickBot="1" x14ac:dyDescent="0.25">
      <c r="A4" s="376" t="s">
        <v>124</v>
      </c>
      <c r="B4" s="376" t="s">
        <v>147</v>
      </c>
      <c r="C4" s="376" t="s">
        <v>98</v>
      </c>
      <c r="D4" s="376" t="s">
        <v>97</v>
      </c>
      <c r="E4" s="376" t="s">
        <v>216</v>
      </c>
      <c r="F4" s="377" t="s">
        <v>148</v>
      </c>
      <c r="G4" s="376" t="s">
        <v>149</v>
      </c>
      <c r="H4" s="378" t="s">
        <v>150</v>
      </c>
      <c r="J4" s="380"/>
    </row>
    <row r="5" spans="1:11" s="379" customFormat="1" ht="13.5" customHeight="1" thickBot="1" x14ac:dyDescent="0.25">
      <c r="A5" s="381" t="s">
        <v>245</v>
      </c>
      <c r="B5" s="382"/>
      <c r="C5" s="382"/>
      <c r="D5" s="382"/>
      <c r="E5" s="382"/>
      <c r="F5" s="382"/>
      <c r="G5" s="382"/>
      <c r="H5" s="383"/>
      <c r="I5" s="380"/>
      <c r="J5" s="380"/>
      <c r="K5" s="380"/>
    </row>
    <row r="6" spans="1:11" s="379" customFormat="1" ht="13.5" thickBot="1" x14ac:dyDescent="0.25">
      <c r="A6" s="384">
        <v>1</v>
      </c>
      <c r="B6" s="385" t="s">
        <v>151</v>
      </c>
      <c r="C6" s="386" t="s">
        <v>132</v>
      </c>
      <c r="D6" s="387"/>
      <c r="E6" s="388"/>
      <c r="F6" s="389"/>
      <c r="G6" s="390"/>
      <c r="H6" s="391">
        <f>F6*G6</f>
        <v>0</v>
      </c>
      <c r="I6" s="392"/>
    </row>
    <row r="7" spans="1:11" s="379" customFormat="1" ht="13.5" thickBot="1" x14ac:dyDescent="0.25">
      <c r="A7" s="393"/>
      <c r="B7" s="394"/>
      <c r="C7" s="395" t="s">
        <v>132</v>
      </c>
      <c r="D7" s="396"/>
      <c r="E7" s="397"/>
      <c r="F7" s="398"/>
      <c r="G7" s="399"/>
      <c r="H7" s="400">
        <f>F7*G7</f>
        <v>0</v>
      </c>
    </row>
    <row r="8" spans="1:11" s="379" customFormat="1" ht="13.5" thickTop="1" x14ac:dyDescent="0.2">
      <c r="A8" s="401"/>
      <c r="B8" s="401" t="s">
        <v>281</v>
      </c>
      <c r="C8" s="402"/>
      <c r="D8" s="403"/>
      <c r="E8" s="404"/>
      <c r="F8" s="405"/>
      <c r="G8" s="406"/>
      <c r="H8" s="407">
        <f>ROUND(SUM(H6:H7),2)</f>
        <v>0</v>
      </c>
    </row>
    <row r="9" spans="1:11" s="379" customFormat="1" ht="13.5" thickBot="1" x14ac:dyDescent="0.25">
      <c r="A9" s="408"/>
      <c r="B9" s="408"/>
      <c r="C9" s="409"/>
      <c r="D9" s="410"/>
      <c r="E9" s="410"/>
      <c r="F9" s="411"/>
      <c r="G9" s="412"/>
      <c r="H9" s="413"/>
      <c r="I9" s="392"/>
    </row>
    <row r="10" spans="1:11" ht="13.5" thickBot="1" x14ac:dyDescent="0.25">
      <c r="A10" s="384" t="s">
        <v>241</v>
      </c>
      <c r="B10" s="385" t="s">
        <v>151</v>
      </c>
      <c r="C10" s="386" t="s">
        <v>132</v>
      </c>
      <c r="D10" s="387"/>
      <c r="E10" s="414"/>
      <c r="F10" s="389"/>
      <c r="G10" s="390"/>
      <c r="H10" s="391">
        <f>F10*G10</f>
        <v>0</v>
      </c>
    </row>
    <row r="11" spans="1:11" ht="13.5" thickBot="1" x14ac:dyDescent="0.25">
      <c r="A11" s="393"/>
      <c r="B11" s="394"/>
      <c r="C11" s="395" t="s">
        <v>132</v>
      </c>
      <c r="D11" s="396"/>
      <c r="E11" s="397"/>
      <c r="F11" s="398"/>
      <c r="G11" s="399"/>
      <c r="H11" s="400">
        <f>F11*G11</f>
        <v>0</v>
      </c>
    </row>
    <row r="12" spans="1:11" ht="13.5" thickTop="1" x14ac:dyDescent="0.2">
      <c r="A12" s="401"/>
      <c r="B12" s="401" t="s">
        <v>281</v>
      </c>
      <c r="C12" s="402"/>
      <c r="D12" s="404"/>
      <c r="E12" s="404"/>
      <c r="F12" s="405"/>
      <c r="G12" s="406"/>
      <c r="H12" s="407">
        <f>ROUND(SUM(H10:H11),2)</f>
        <v>0</v>
      </c>
    </row>
    <row r="13" spans="1:11" ht="13.5" thickBot="1" x14ac:dyDescent="0.25">
      <c r="A13" s="408"/>
      <c r="B13" s="408"/>
      <c r="C13" s="409"/>
      <c r="D13" s="410"/>
      <c r="E13" s="410"/>
      <c r="F13" s="411"/>
      <c r="G13" s="412"/>
      <c r="H13" s="413"/>
    </row>
    <row r="14" spans="1:11" ht="13.5" thickBot="1" x14ac:dyDescent="0.25">
      <c r="A14" s="648" t="s">
        <v>103</v>
      </c>
      <c r="B14" s="649"/>
      <c r="C14" s="649"/>
      <c r="D14" s="649"/>
      <c r="E14" s="649"/>
      <c r="F14" s="649"/>
      <c r="G14" s="649"/>
      <c r="H14" s="535">
        <f>ROUND(SUM(H8,H12),2)</f>
        <v>0</v>
      </c>
    </row>
    <row r="15" spans="1:11" x14ac:dyDescent="0.2">
      <c r="C15" s="415"/>
      <c r="D15" s="416"/>
      <c r="E15" s="416"/>
      <c r="F15" s="417"/>
      <c r="G15" s="418"/>
      <c r="H15" s="419"/>
    </row>
    <row r="16" spans="1:11" ht="13.5" thickBot="1" x14ac:dyDescent="0.25">
      <c r="C16" s="415"/>
      <c r="D16" s="416"/>
      <c r="E16" s="416"/>
      <c r="F16" s="417"/>
      <c r="G16" s="418"/>
      <c r="H16" s="419"/>
    </row>
    <row r="17" spans="1:12" ht="13.5" thickBot="1" x14ac:dyDescent="0.25">
      <c r="A17" s="420" t="s">
        <v>246</v>
      </c>
      <c r="B17" s="421"/>
      <c r="C17" s="422"/>
      <c r="D17" s="423"/>
      <c r="E17" s="423"/>
      <c r="F17" s="424"/>
      <c r="G17" s="425"/>
      <c r="H17" s="426"/>
    </row>
    <row r="18" spans="1:12" ht="13.5" thickBot="1" x14ac:dyDescent="0.25">
      <c r="A18" s="384">
        <v>1.1000000000000001</v>
      </c>
      <c r="B18" s="385" t="s">
        <v>152</v>
      </c>
      <c r="C18" s="386" t="s">
        <v>132</v>
      </c>
      <c r="D18" s="387"/>
      <c r="E18" s="414"/>
      <c r="F18" s="389"/>
      <c r="G18" s="390"/>
      <c r="H18" s="391">
        <f>F18*G18</f>
        <v>0</v>
      </c>
    </row>
    <row r="19" spans="1:12" ht="13.5" thickBot="1" x14ac:dyDescent="0.25">
      <c r="A19" s="601"/>
      <c r="B19" s="394"/>
      <c r="C19" s="395" t="s">
        <v>132</v>
      </c>
      <c r="D19" s="396"/>
      <c r="E19" s="397"/>
      <c r="F19" s="398"/>
      <c r="G19" s="399"/>
      <c r="H19" s="400">
        <f>F19*G19</f>
        <v>0</v>
      </c>
    </row>
    <row r="20" spans="1:12" ht="13.5" thickTop="1" x14ac:dyDescent="0.2">
      <c r="A20" s="600"/>
      <c r="B20" s="401" t="s">
        <v>281</v>
      </c>
      <c r="C20" s="402"/>
      <c r="D20" s="404"/>
      <c r="E20" s="404"/>
      <c r="F20" s="405"/>
      <c r="G20" s="406"/>
      <c r="H20" s="407">
        <f>ROUND(SUM(H18:H19),2)</f>
        <v>0</v>
      </c>
    </row>
    <row r="21" spans="1:12" ht="13.5" thickBot="1" x14ac:dyDescent="0.25">
      <c r="A21" s="428"/>
      <c r="B21" s="408"/>
      <c r="C21" s="409"/>
      <c r="D21" s="410"/>
      <c r="E21" s="410"/>
      <c r="F21" s="411"/>
      <c r="G21" s="412"/>
      <c r="H21" s="429"/>
    </row>
    <row r="22" spans="1:12" ht="13.5" thickBot="1" x14ac:dyDescent="0.25">
      <c r="A22" s="384" t="s">
        <v>263</v>
      </c>
      <c r="B22" s="385" t="s">
        <v>152</v>
      </c>
      <c r="C22" s="386" t="s">
        <v>132</v>
      </c>
      <c r="D22" s="387"/>
      <c r="E22" s="414"/>
      <c r="F22" s="389"/>
      <c r="G22" s="390"/>
      <c r="H22" s="391">
        <f>F22*G22</f>
        <v>0</v>
      </c>
    </row>
    <row r="23" spans="1:12" ht="13.5" thickBot="1" x14ac:dyDescent="0.25">
      <c r="A23" s="393"/>
      <c r="B23" s="394"/>
      <c r="C23" s="395" t="s">
        <v>132</v>
      </c>
      <c r="D23" s="396"/>
      <c r="E23" s="397"/>
      <c r="F23" s="398"/>
      <c r="G23" s="399"/>
      <c r="H23" s="400">
        <f>F23*G23</f>
        <v>0</v>
      </c>
    </row>
    <row r="24" spans="1:12" ht="13.5" thickTop="1" x14ac:dyDescent="0.2">
      <c r="A24" s="427"/>
      <c r="B24" s="401" t="s">
        <v>281</v>
      </c>
      <c r="C24" s="402"/>
      <c r="D24" s="404"/>
      <c r="E24" s="404"/>
      <c r="F24" s="405"/>
      <c r="G24" s="406"/>
      <c r="H24" s="407">
        <f>ROUND(SUM(H22:H23),2)</f>
        <v>0</v>
      </c>
    </row>
    <row r="25" spans="1:12" ht="13.5" thickBot="1" x14ac:dyDescent="0.25">
      <c r="A25" s="428"/>
      <c r="B25" s="408"/>
      <c r="C25" s="409"/>
      <c r="D25" s="410"/>
      <c r="E25" s="410"/>
      <c r="F25" s="411"/>
      <c r="G25" s="412"/>
      <c r="H25" s="429"/>
    </row>
    <row r="26" spans="1:12" ht="13.5" thickBot="1" x14ac:dyDescent="0.25">
      <c r="A26" s="648" t="s">
        <v>103</v>
      </c>
      <c r="B26" s="649"/>
      <c r="C26" s="649"/>
      <c r="D26" s="649"/>
      <c r="E26" s="649"/>
      <c r="F26" s="649"/>
      <c r="G26" s="649"/>
      <c r="H26" s="535">
        <f>ROUND(SUM(H20,H24),2)</f>
        <v>0</v>
      </c>
    </row>
    <row r="27" spans="1:12" x14ac:dyDescent="0.2">
      <c r="A27" s="431"/>
      <c r="B27" s="431"/>
      <c r="C27" s="432"/>
      <c r="D27" s="433"/>
      <c r="E27" s="433"/>
      <c r="F27" s="434"/>
      <c r="G27" s="435"/>
      <c r="H27" s="436"/>
      <c r="I27" s="437"/>
      <c r="J27" s="437"/>
      <c r="K27" s="437"/>
      <c r="L27" s="437"/>
    </row>
    <row r="28" spans="1:12" ht="13.5" thickBot="1" x14ac:dyDescent="0.25">
      <c r="A28" s="408"/>
      <c r="B28" s="438"/>
      <c r="C28" s="409"/>
      <c r="D28" s="439"/>
      <c r="E28" s="439"/>
      <c r="F28" s="440"/>
      <c r="G28" s="441"/>
      <c r="H28" s="442"/>
      <c r="I28" s="437"/>
      <c r="J28" s="437"/>
      <c r="K28" s="437"/>
      <c r="L28" s="437"/>
    </row>
    <row r="29" spans="1:12" ht="13.5" thickBot="1" x14ac:dyDescent="0.25">
      <c r="A29" s="443" t="s">
        <v>247</v>
      </c>
      <c r="B29" s="444"/>
      <c r="C29" s="444"/>
      <c r="D29" s="444"/>
      <c r="E29" s="444"/>
      <c r="F29" s="444"/>
      <c r="G29" s="444"/>
      <c r="H29" s="445"/>
      <c r="I29" s="446"/>
      <c r="J29" s="446"/>
      <c r="K29" s="437"/>
      <c r="L29" s="437"/>
    </row>
    <row r="30" spans="1:12" ht="13.5" thickBot="1" x14ac:dyDescent="0.25">
      <c r="A30" s="447">
        <v>1.4</v>
      </c>
      <c r="B30" s="448" t="s">
        <v>153</v>
      </c>
      <c r="C30" s="386" t="s">
        <v>132</v>
      </c>
      <c r="D30" s="449"/>
      <c r="E30" s="388"/>
      <c r="F30" s="450"/>
      <c r="G30" s="451"/>
      <c r="H30" s="391">
        <f>F30*G30</f>
        <v>0</v>
      </c>
      <c r="I30" s="437"/>
      <c r="J30" s="437"/>
      <c r="K30" s="437"/>
      <c r="L30" s="437"/>
    </row>
    <row r="31" spans="1:12" ht="13.5" thickBot="1" x14ac:dyDescent="0.25">
      <c r="A31" s="452"/>
      <c r="B31" s="453"/>
      <c r="C31" s="454" t="s">
        <v>132</v>
      </c>
      <c r="D31" s="455"/>
      <c r="E31" s="456"/>
      <c r="F31" s="457"/>
      <c r="G31" s="458"/>
      <c r="H31" s="391">
        <f>F31*G31</f>
        <v>0</v>
      </c>
      <c r="I31" s="437"/>
      <c r="J31" s="437"/>
      <c r="K31" s="437"/>
      <c r="L31" s="437"/>
    </row>
    <row r="32" spans="1:12" ht="13.5" thickTop="1" x14ac:dyDescent="0.2">
      <c r="A32" s="427"/>
      <c r="B32" s="401" t="s">
        <v>281</v>
      </c>
      <c r="C32" s="402"/>
      <c r="D32" s="404"/>
      <c r="E32" s="404"/>
      <c r="F32" s="405"/>
      <c r="G32" s="406"/>
      <c r="H32" s="407">
        <f>ROUND(SUM(H30:H31),2)</f>
        <v>0</v>
      </c>
      <c r="I32" s="437"/>
      <c r="J32" s="437"/>
      <c r="K32" s="437"/>
      <c r="L32" s="437"/>
    </row>
    <row r="33" spans="1:14" ht="13.5" thickBot="1" x14ac:dyDescent="0.25">
      <c r="A33" s="459"/>
      <c r="B33" s="460"/>
      <c r="C33" s="461"/>
      <c r="D33" s="462"/>
      <c r="E33" s="462"/>
      <c r="F33" s="463"/>
      <c r="G33" s="464"/>
      <c r="H33" s="429"/>
      <c r="I33" s="437"/>
      <c r="J33" s="437"/>
      <c r="K33" s="437"/>
      <c r="L33" s="437"/>
    </row>
    <row r="34" spans="1:14" ht="13.5" thickBot="1" x14ac:dyDescent="0.25">
      <c r="A34" s="447" t="s">
        <v>267</v>
      </c>
      <c r="B34" s="448" t="s">
        <v>153</v>
      </c>
      <c r="C34" s="386" t="s">
        <v>132</v>
      </c>
      <c r="D34" s="387"/>
      <c r="E34" s="414"/>
      <c r="F34" s="389"/>
      <c r="G34" s="390"/>
      <c r="H34" s="391">
        <f>F34*G34</f>
        <v>0</v>
      </c>
    </row>
    <row r="35" spans="1:14" ht="13.5" thickBot="1" x14ac:dyDescent="0.25">
      <c r="A35" s="465"/>
      <c r="B35" s="466"/>
      <c r="C35" s="386" t="s">
        <v>132</v>
      </c>
      <c r="D35" s="387"/>
      <c r="E35" s="388"/>
      <c r="F35" s="389"/>
      <c r="G35" s="390"/>
      <c r="H35" s="391">
        <f>F35*G35</f>
        <v>0</v>
      </c>
      <c r="I35" s="437"/>
      <c r="J35" s="437"/>
      <c r="K35" s="437"/>
      <c r="L35" s="437"/>
    </row>
    <row r="36" spans="1:14" ht="13.5" thickTop="1" x14ac:dyDescent="0.2">
      <c r="A36" s="427"/>
      <c r="B36" s="401" t="s">
        <v>281</v>
      </c>
      <c r="C36" s="402"/>
      <c r="D36" s="404"/>
      <c r="E36" s="404"/>
      <c r="F36" s="405"/>
      <c r="G36" s="406"/>
      <c r="H36" s="407">
        <f>ROUND(SUM(H34:H35),2)</f>
        <v>0</v>
      </c>
      <c r="I36" s="437"/>
      <c r="J36" s="437"/>
      <c r="K36" s="437"/>
      <c r="L36" s="437"/>
      <c r="N36" s="333"/>
    </row>
    <row r="37" spans="1:14" ht="13.5" thickBot="1" x14ac:dyDescent="0.25">
      <c r="A37" s="459"/>
      <c r="B37" s="460"/>
      <c r="C37" s="461"/>
      <c r="D37" s="462"/>
      <c r="E37" s="462"/>
      <c r="F37" s="463"/>
      <c r="G37" s="464"/>
      <c r="H37" s="429"/>
      <c r="I37" s="437"/>
      <c r="J37" s="437"/>
      <c r="K37" s="437"/>
      <c r="L37" s="437"/>
    </row>
    <row r="38" spans="1:14" ht="13.5" thickBot="1" x14ac:dyDescent="0.25">
      <c r="A38" s="648" t="s">
        <v>103</v>
      </c>
      <c r="B38" s="649"/>
      <c r="C38" s="649"/>
      <c r="D38" s="649"/>
      <c r="E38" s="649"/>
      <c r="F38" s="649"/>
      <c r="G38" s="649"/>
      <c r="H38" s="535">
        <f>ROUND(SUM(H32,H36),2)</f>
        <v>0</v>
      </c>
      <c r="I38" s="437"/>
      <c r="J38" s="437"/>
      <c r="K38" s="437"/>
      <c r="L38" s="437"/>
    </row>
    <row r="39" spans="1:14" x14ac:dyDescent="0.2">
      <c r="A39" s="408"/>
      <c r="B39" s="408"/>
      <c r="C39" s="467"/>
      <c r="D39" s="410"/>
      <c r="E39" s="410"/>
      <c r="F39" s="411"/>
      <c r="G39" s="412"/>
      <c r="H39" s="468"/>
      <c r="I39" s="437"/>
      <c r="J39" s="437"/>
      <c r="K39" s="437"/>
      <c r="L39" s="437"/>
    </row>
    <row r="40" spans="1:14" ht="13.5" thickBot="1" x14ac:dyDescent="0.25">
      <c r="A40" s="408"/>
      <c r="B40" s="408"/>
      <c r="C40" s="409"/>
      <c r="D40" s="410"/>
      <c r="E40" s="410"/>
      <c r="F40" s="411"/>
      <c r="G40" s="412"/>
      <c r="H40" s="468"/>
      <c r="I40" s="437"/>
      <c r="J40" s="437"/>
      <c r="K40" s="437"/>
      <c r="L40" s="437"/>
    </row>
    <row r="41" spans="1:14" ht="13.5" thickBot="1" x14ac:dyDescent="0.25">
      <c r="A41" s="443" t="s">
        <v>248</v>
      </c>
      <c r="B41" s="444"/>
      <c r="C41" s="444"/>
      <c r="D41" s="444"/>
      <c r="E41" s="444"/>
      <c r="F41" s="444"/>
      <c r="G41" s="444"/>
      <c r="H41" s="445"/>
      <c r="I41" s="446"/>
      <c r="J41" s="446"/>
      <c r="K41" s="437"/>
      <c r="L41" s="437"/>
    </row>
    <row r="42" spans="1:14" ht="13.5" thickBot="1" x14ac:dyDescent="0.25">
      <c r="A42" s="447">
        <v>1.5</v>
      </c>
      <c r="B42" s="469" t="s">
        <v>154</v>
      </c>
      <c r="C42" s="470" t="s">
        <v>132</v>
      </c>
      <c r="D42" s="471"/>
      <c r="E42" s="414"/>
      <c r="F42" s="472"/>
      <c r="G42" s="473"/>
      <c r="H42" s="391">
        <f>F42*G42</f>
        <v>0</v>
      </c>
      <c r="I42" s="437"/>
      <c r="J42" s="437"/>
      <c r="K42" s="437"/>
      <c r="L42" s="437"/>
    </row>
    <row r="43" spans="1:14" ht="13.5" thickBot="1" x14ac:dyDescent="0.25">
      <c r="A43" s="474"/>
      <c r="B43" s="475"/>
      <c r="C43" s="395" t="s">
        <v>132</v>
      </c>
      <c r="D43" s="476"/>
      <c r="E43" s="477"/>
      <c r="F43" s="478"/>
      <c r="G43" s="479"/>
      <c r="H43" s="391">
        <f>F43*G43</f>
        <v>0</v>
      </c>
      <c r="I43" s="437"/>
      <c r="J43" s="437"/>
      <c r="K43" s="437"/>
      <c r="L43" s="437"/>
    </row>
    <row r="44" spans="1:14" ht="13.5" thickTop="1" x14ac:dyDescent="0.2">
      <c r="A44" s="427"/>
      <c r="B44" s="401" t="s">
        <v>281</v>
      </c>
      <c r="C44" s="480"/>
      <c r="D44" s="404"/>
      <c r="E44" s="404"/>
      <c r="F44" s="405"/>
      <c r="G44" s="406"/>
      <c r="H44" s="481">
        <f>ROUND(SUM(H42:H43),2)</f>
        <v>0</v>
      </c>
      <c r="I44" s="437"/>
      <c r="J44" s="437"/>
      <c r="K44" s="437"/>
      <c r="L44" s="437"/>
    </row>
    <row r="45" spans="1:14" ht="13.5" thickBot="1" x14ac:dyDescent="0.25">
      <c r="A45" s="482"/>
      <c r="B45" s="483"/>
      <c r="C45" s="484"/>
      <c r="D45" s="485"/>
      <c r="E45" s="485"/>
      <c r="F45" s="486"/>
      <c r="G45" s="487"/>
      <c r="H45" s="413"/>
      <c r="I45" s="437"/>
      <c r="J45" s="437"/>
      <c r="K45" s="437"/>
      <c r="L45" s="437"/>
    </row>
    <row r="46" spans="1:14" ht="13.5" thickBot="1" x14ac:dyDescent="0.25">
      <c r="A46" s="447" t="s">
        <v>269</v>
      </c>
      <c r="B46" s="469" t="s">
        <v>154</v>
      </c>
      <c r="C46" s="386" t="s">
        <v>132</v>
      </c>
      <c r="D46" s="387"/>
      <c r="E46" s="414"/>
      <c r="F46" s="389"/>
      <c r="G46" s="390"/>
      <c r="H46" s="391">
        <f>F46*G46</f>
        <v>0</v>
      </c>
      <c r="I46" s="437"/>
      <c r="J46" s="437"/>
      <c r="K46" s="437"/>
      <c r="L46" s="437"/>
    </row>
    <row r="47" spans="1:14" ht="13.5" thickBot="1" x14ac:dyDescent="0.25">
      <c r="A47" s="474"/>
      <c r="B47" s="394"/>
      <c r="C47" s="395" t="s">
        <v>132</v>
      </c>
      <c r="D47" s="396"/>
      <c r="E47" s="397"/>
      <c r="F47" s="398"/>
      <c r="G47" s="399"/>
      <c r="H47" s="400">
        <f>F47*G47</f>
        <v>0</v>
      </c>
      <c r="I47" s="437"/>
      <c r="J47" s="437"/>
      <c r="K47" s="437"/>
      <c r="L47" s="437"/>
    </row>
    <row r="48" spans="1:14" ht="13.5" thickTop="1" x14ac:dyDescent="0.2">
      <c r="A48" s="427"/>
      <c r="B48" s="401" t="s">
        <v>281</v>
      </c>
      <c r="C48" s="402"/>
      <c r="D48" s="404"/>
      <c r="E48" s="404"/>
      <c r="F48" s="405"/>
      <c r="G48" s="406"/>
      <c r="H48" s="407">
        <f>ROUND(SUM(H46:H47),2)</f>
        <v>0</v>
      </c>
      <c r="I48" s="437"/>
      <c r="J48" s="437"/>
      <c r="K48" s="437"/>
      <c r="L48" s="437"/>
    </row>
    <row r="49" spans="1:12" ht="13.5" thickBot="1" x14ac:dyDescent="0.25">
      <c r="A49" s="482"/>
      <c r="B49" s="483"/>
      <c r="C49" s="484"/>
      <c r="D49" s="485"/>
      <c r="E49" s="485"/>
      <c r="F49" s="486"/>
      <c r="G49" s="487"/>
      <c r="H49" s="413"/>
      <c r="I49" s="437"/>
      <c r="J49" s="437"/>
      <c r="K49" s="437"/>
      <c r="L49" s="437"/>
    </row>
    <row r="50" spans="1:12" ht="13.5" thickBot="1" x14ac:dyDescent="0.25">
      <c r="A50" s="648" t="s">
        <v>103</v>
      </c>
      <c r="B50" s="649"/>
      <c r="C50" s="649"/>
      <c r="D50" s="649"/>
      <c r="E50" s="649"/>
      <c r="F50" s="649"/>
      <c r="G50" s="649"/>
      <c r="H50" s="535">
        <f>ROUND(SUM(H44,H48),2)</f>
        <v>0</v>
      </c>
      <c r="I50" s="437"/>
      <c r="J50" s="437"/>
      <c r="K50" s="437"/>
      <c r="L50" s="437"/>
    </row>
    <row r="51" spans="1:12" x14ac:dyDescent="0.2">
      <c r="A51" s="483"/>
      <c r="B51" s="483"/>
      <c r="C51" s="488"/>
      <c r="D51" s="485"/>
      <c r="E51" s="485"/>
      <c r="F51" s="486"/>
      <c r="G51" s="487"/>
      <c r="H51" s="489"/>
      <c r="I51" s="437"/>
      <c r="J51" s="437"/>
      <c r="K51" s="437"/>
      <c r="L51" s="437"/>
    </row>
    <row r="52" spans="1:12" ht="13.5" thickBot="1" x14ac:dyDescent="0.25">
      <c r="A52" s="483"/>
      <c r="B52" s="483"/>
      <c r="C52" s="488"/>
      <c r="D52" s="485"/>
      <c r="E52" s="485"/>
      <c r="F52" s="486"/>
      <c r="G52" s="487"/>
      <c r="H52" s="489"/>
      <c r="I52" s="437"/>
      <c r="J52" s="437"/>
      <c r="K52" s="437"/>
      <c r="L52" s="437"/>
    </row>
    <row r="53" spans="1:12" ht="13.5" thickBot="1" x14ac:dyDescent="0.25">
      <c r="A53" s="490" t="s">
        <v>249</v>
      </c>
      <c r="B53" s="491"/>
      <c r="C53" s="491"/>
      <c r="D53" s="491"/>
      <c r="E53" s="491"/>
      <c r="F53" s="491"/>
      <c r="G53" s="491"/>
      <c r="H53" s="492"/>
      <c r="I53" s="493"/>
      <c r="J53" s="493"/>
      <c r="K53" s="437"/>
      <c r="L53" s="437"/>
    </row>
    <row r="54" spans="1:12" ht="13.5" thickBot="1" x14ac:dyDescent="0.25">
      <c r="A54" s="384">
        <v>2</v>
      </c>
      <c r="B54" s="385" t="s">
        <v>151</v>
      </c>
      <c r="C54" s="470" t="s">
        <v>133</v>
      </c>
      <c r="D54" s="387"/>
      <c r="E54" s="414"/>
      <c r="F54" s="389"/>
      <c r="G54" s="390"/>
      <c r="H54" s="391">
        <f>F54*G54</f>
        <v>0</v>
      </c>
      <c r="I54" s="437"/>
      <c r="J54" s="437"/>
      <c r="K54" s="437"/>
      <c r="L54" s="437"/>
    </row>
    <row r="55" spans="1:12" ht="13.5" thickBot="1" x14ac:dyDescent="0.25">
      <c r="A55" s="494"/>
      <c r="B55" s="494"/>
      <c r="C55" s="495" t="s">
        <v>133</v>
      </c>
      <c r="D55" s="396"/>
      <c r="E55" s="496"/>
      <c r="F55" s="398"/>
      <c r="G55" s="399"/>
      <c r="H55" s="400">
        <f>F55*G55</f>
        <v>0</v>
      </c>
      <c r="I55" s="437"/>
      <c r="J55" s="437"/>
      <c r="K55" s="437"/>
      <c r="L55" s="437"/>
    </row>
    <row r="56" spans="1:12" ht="13.5" thickTop="1" x14ac:dyDescent="0.2">
      <c r="A56" s="427"/>
      <c r="B56" s="401" t="s">
        <v>281</v>
      </c>
      <c r="C56" s="402"/>
      <c r="D56" s="404"/>
      <c r="E56" s="404"/>
      <c r="F56" s="405"/>
      <c r="G56" s="406"/>
      <c r="H56" s="407">
        <f>ROUND(SUM(H54:H55),2)</f>
        <v>0</v>
      </c>
      <c r="I56" s="437"/>
      <c r="J56" s="437"/>
      <c r="K56" s="437"/>
      <c r="L56" s="437"/>
    </row>
    <row r="57" spans="1:12" ht="13.5" thickBot="1" x14ac:dyDescent="0.25">
      <c r="A57" s="428"/>
      <c r="B57" s="408"/>
      <c r="C57" s="467"/>
      <c r="D57" s="410"/>
      <c r="E57" s="410"/>
      <c r="F57" s="411"/>
      <c r="G57" s="412"/>
      <c r="H57" s="497"/>
      <c r="I57" s="437"/>
      <c r="J57" s="437"/>
      <c r="K57" s="437"/>
      <c r="L57" s="437"/>
    </row>
    <row r="58" spans="1:12" ht="13.5" thickBot="1" x14ac:dyDescent="0.25">
      <c r="A58" s="384" t="s">
        <v>242</v>
      </c>
      <c r="B58" s="385" t="s">
        <v>151</v>
      </c>
      <c r="C58" s="470" t="s">
        <v>133</v>
      </c>
      <c r="D58" s="387"/>
      <c r="E58" s="414"/>
      <c r="F58" s="389"/>
      <c r="G58" s="390"/>
      <c r="H58" s="391">
        <f>F58*G58</f>
        <v>0</v>
      </c>
      <c r="I58" s="430"/>
      <c r="J58" s="430"/>
      <c r="K58" s="430"/>
    </row>
    <row r="59" spans="1:12" ht="13.5" thickBot="1" x14ac:dyDescent="0.25">
      <c r="A59" s="393"/>
      <c r="B59" s="394"/>
      <c r="C59" s="495" t="s">
        <v>133</v>
      </c>
      <c r="D59" s="396"/>
      <c r="E59" s="397"/>
      <c r="F59" s="398"/>
      <c r="G59" s="399"/>
      <c r="H59" s="400">
        <f>F59*G59</f>
        <v>0</v>
      </c>
      <c r="I59" s="430"/>
      <c r="J59" s="430"/>
      <c r="K59" s="430"/>
    </row>
    <row r="60" spans="1:12" ht="13.5" thickTop="1" x14ac:dyDescent="0.2">
      <c r="A60" s="427"/>
      <c r="B60" s="401" t="s">
        <v>281</v>
      </c>
      <c r="C60" s="402"/>
      <c r="D60" s="404"/>
      <c r="E60" s="404"/>
      <c r="F60" s="405"/>
      <c r="G60" s="406"/>
      <c r="H60" s="407">
        <f>ROUND(SUM(H58:H59),2)</f>
        <v>0</v>
      </c>
      <c r="I60" s="430"/>
      <c r="J60" s="430"/>
      <c r="K60" s="430"/>
    </row>
    <row r="61" spans="1:12" ht="13.5" thickBot="1" x14ac:dyDescent="0.25">
      <c r="A61" s="428"/>
      <c r="B61" s="408"/>
      <c r="C61" s="467"/>
      <c r="D61" s="410"/>
      <c r="E61" s="410"/>
      <c r="F61" s="411"/>
      <c r="G61" s="412"/>
      <c r="H61" s="497"/>
      <c r="I61" s="430"/>
      <c r="J61" s="430"/>
      <c r="K61" s="430"/>
    </row>
    <row r="62" spans="1:12" ht="13.5" thickBot="1" x14ac:dyDescent="0.25">
      <c r="A62" s="648" t="s">
        <v>103</v>
      </c>
      <c r="B62" s="649"/>
      <c r="C62" s="649"/>
      <c r="D62" s="649"/>
      <c r="E62" s="649"/>
      <c r="F62" s="649"/>
      <c r="G62" s="649"/>
      <c r="H62" s="535">
        <f>ROUND(SUM(H56,H60),2)</f>
        <v>0</v>
      </c>
      <c r="I62" s="430"/>
      <c r="J62" s="430"/>
      <c r="K62" s="430"/>
    </row>
    <row r="63" spans="1:12" x14ac:dyDescent="0.2">
      <c r="A63" s="408"/>
      <c r="B63" s="408"/>
      <c r="C63" s="467"/>
      <c r="D63" s="410"/>
      <c r="E63" s="410"/>
      <c r="F63" s="411"/>
      <c r="G63" s="412"/>
      <c r="H63" s="468"/>
      <c r="I63" s="430"/>
      <c r="J63" s="430"/>
      <c r="K63" s="430"/>
    </row>
    <row r="64" spans="1:12" ht="13.5" thickBot="1" x14ac:dyDescent="0.25">
      <c r="A64" s="408"/>
      <c r="B64" s="408"/>
      <c r="C64" s="467"/>
      <c r="D64" s="410"/>
      <c r="E64" s="410"/>
      <c r="F64" s="411"/>
      <c r="G64" s="412"/>
      <c r="H64" s="468"/>
      <c r="I64" s="430"/>
      <c r="J64" s="430"/>
      <c r="K64" s="430"/>
    </row>
    <row r="65" spans="1:19" ht="13.5" thickBot="1" x14ac:dyDescent="0.25">
      <c r="A65" s="498" t="s">
        <v>250</v>
      </c>
      <c r="B65" s="499"/>
      <c r="C65" s="499"/>
      <c r="D65" s="499"/>
      <c r="E65" s="499"/>
      <c r="F65" s="499"/>
      <c r="G65" s="499"/>
      <c r="H65" s="500"/>
      <c r="I65" s="493"/>
      <c r="J65" s="493"/>
      <c r="K65" s="430"/>
    </row>
    <row r="66" spans="1:19" ht="13.5" thickBot="1" x14ac:dyDescent="0.25">
      <c r="A66" s="384">
        <v>2.1</v>
      </c>
      <c r="B66" s="385" t="s">
        <v>152</v>
      </c>
      <c r="C66" s="470" t="s">
        <v>133</v>
      </c>
      <c r="D66" s="387"/>
      <c r="E66" s="414"/>
      <c r="F66" s="389"/>
      <c r="G66" s="390"/>
      <c r="H66" s="391">
        <f>F66*G66</f>
        <v>0</v>
      </c>
      <c r="I66" s="430"/>
      <c r="J66" s="430"/>
      <c r="K66" s="430"/>
    </row>
    <row r="67" spans="1:19" ht="13.5" thickBot="1" x14ac:dyDescent="0.25">
      <c r="A67" s="494"/>
      <c r="B67" s="494"/>
      <c r="C67" s="495" t="s">
        <v>133</v>
      </c>
      <c r="D67" s="396"/>
      <c r="E67" s="496"/>
      <c r="F67" s="398"/>
      <c r="G67" s="399"/>
      <c r="H67" s="400">
        <f>F67*G67</f>
        <v>0</v>
      </c>
      <c r="I67" s="430"/>
      <c r="J67" s="430"/>
      <c r="K67" s="430"/>
    </row>
    <row r="68" spans="1:19" ht="13.5" thickTop="1" x14ac:dyDescent="0.2">
      <c r="A68" s="427"/>
      <c r="B68" s="401" t="s">
        <v>281</v>
      </c>
      <c r="C68" s="402"/>
      <c r="D68" s="404"/>
      <c r="E68" s="404"/>
      <c r="F68" s="405"/>
      <c r="G68" s="406"/>
      <c r="H68" s="407">
        <f>ROUND(SUM(H66:H67),2)</f>
        <v>0</v>
      </c>
      <c r="I68" s="430"/>
      <c r="J68" s="430"/>
      <c r="K68" s="430"/>
    </row>
    <row r="69" spans="1:19" ht="13.5" thickBot="1" x14ac:dyDescent="0.25">
      <c r="A69" s="428"/>
      <c r="B69" s="408"/>
      <c r="C69" s="467"/>
      <c r="D69" s="410"/>
      <c r="E69" s="410"/>
      <c r="F69" s="411"/>
      <c r="G69" s="412"/>
      <c r="H69" s="497"/>
      <c r="I69" s="430"/>
      <c r="J69" s="430"/>
      <c r="K69" s="430"/>
    </row>
    <row r="70" spans="1:19" ht="13.5" thickBot="1" x14ac:dyDescent="0.25">
      <c r="A70" s="384" t="s">
        <v>264</v>
      </c>
      <c r="B70" s="385" t="s">
        <v>152</v>
      </c>
      <c r="C70" s="470" t="s">
        <v>133</v>
      </c>
      <c r="D70" s="387"/>
      <c r="E70" s="414"/>
      <c r="F70" s="389"/>
      <c r="G70" s="390"/>
      <c r="H70" s="391">
        <f>F70*G70</f>
        <v>0</v>
      </c>
    </row>
    <row r="71" spans="1:19" ht="13.5" thickBot="1" x14ac:dyDescent="0.25">
      <c r="A71" s="393"/>
      <c r="B71" s="394"/>
      <c r="C71" s="495" t="s">
        <v>133</v>
      </c>
      <c r="D71" s="396"/>
      <c r="E71" s="397"/>
      <c r="F71" s="398"/>
      <c r="G71" s="399"/>
      <c r="H71" s="400">
        <f>F71*G71</f>
        <v>0</v>
      </c>
    </row>
    <row r="72" spans="1:19" ht="13.5" thickTop="1" x14ac:dyDescent="0.2">
      <c r="A72" s="427"/>
      <c r="B72" s="401" t="s">
        <v>281</v>
      </c>
      <c r="C72" s="402"/>
      <c r="D72" s="404"/>
      <c r="E72" s="404"/>
      <c r="F72" s="405"/>
      <c r="G72" s="406"/>
      <c r="H72" s="407">
        <f>ROUND(SUM(H70:H71),2)</f>
        <v>0</v>
      </c>
    </row>
    <row r="73" spans="1:19" ht="13.5" thickBot="1" x14ac:dyDescent="0.25">
      <c r="A73" s="428"/>
      <c r="B73" s="408"/>
      <c r="C73" s="467"/>
      <c r="D73" s="410"/>
      <c r="E73" s="410"/>
      <c r="F73" s="411"/>
      <c r="G73" s="412"/>
      <c r="H73" s="497"/>
      <c r="I73" s="437"/>
      <c r="J73" s="437"/>
      <c r="K73" s="437"/>
      <c r="L73" s="437"/>
      <c r="M73" s="437"/>
      <c r="N73" s="437"/>
      <c r="O73" s="437"/>
      <c r="P73" s="437"/>
      <c r="Q73" s="437"/>
      <c r="R73" s="437"/>
      <c r="S73" s="437"/>
    </row>
    <row r="74" spans="1:19" ht="13.5" thickBot="1" x14ac:dyDescent="0.25">
      <c r="A74" s="648" t="s">
        <v>103</v>
      </c>
      <c r="B74" s="649"/>
      <c r="C74" s="649"/>
      <c r="D74" s="649"/>
      <c r="E74" s="649"/>
      <c r="F74" s="649"/>
      <c r="G74" s="649"/>
      <c r="H74" s="535">
        <f>ROUND(SUM(H68,H72),2)</f>
        <v>0</v>
      </c>
      <c r="I74" s="437"/>
      <c r="J74" s="437"/>
      <c r="K74" s="437"/>
      <c r="L74" s="437"/>
      <c r="M74" s="437"/>
      <c r="N74" s="437"/>
      <c r="O74" s="437"/>
      <c r="P74" s="437"/>
      <c r="Q74" s="437"/>
      <c r="R74" s="437"/>
      <c r="S74" s="437"/>
    </row>
    <row r="75" spans="1:19" x14ac:dyDescent="0.2">
      <c r="C75" s="501"/>
      <c r="D75" s="416"/>
      <c r="E75" s="416"/>
      <c r="F75" s="417"/>
      <c r="G75" s="418"/>
      <c r="H75" s="419"/>
      <c r="I75" s="437"/>
      <c r="J75" s="437"/>
      <c r="K75" s="437"/>
      <c r="L75" s="437"/>
      <c r="M75" s="437"/>
      <c r="N75" s="437"/>
      <c r="O75" s="437"/>
      <c r="P75" s="437"/>
      <c r="Q75" s="437"/>
      <c r="R75" s="437"/>
      <c r="S75" s="437"/>
    </row>
    <row r="76" spans="1:19" ht="13.5" thickBot="1" x14ac:dyDescent="0.25">
      <c r="C76" s="501"/>
      <c r="D76" s="416"/>
      <c r="E76" s="416"/>
      <c r="F76" s="417"/>
      <c r="G76" s="418"/>
      <c r="H76" s="419"/>
      <c r="I76" s="437"/>
      <c r="J76" s="437"/>
      <c r="K76" s="437"/>
      <c r="L76" s="437"/>
      <c r="M76" s="437"/>
      <c r="N76" s="437"/>
      <c r="O76" s="437"/>
      <c r="P76" s="437"/>
      <c r="Q76" s="437"/>
      <c r="R76" s="437"/>
      <c r="S76" s="437"/>
    </row>
    <row r="77" spans="1:19" ht="13.5" thickBot="1" x14ac:dyDescent="0.25">
      <c r="A77" s="381" t="s">
        <v>251</v>
      </c>
      <c r="B77" s="382"/>
      <c r="C77" s="382"/>
      <c r="D77" s="382"/>
      <c r="E77" s="382"/>
      <c r="F77" s="382"/>
      <c r="G77" s="382"/>
      <c r="H77" s="383"/>
      <c r="I77" s="446"/>
      <c r="J77" s="446"/>
      <c r="K77" s="437"/>
      <c r="L77" s="437"/>
      <c r="M77" s="437"/>
      <c r="N77" s="437"/>
      <c r="O77" s="437"/>
      <c r="P77" s="437"/>
      <c r="Q77" s="437"/>
      <c r="R77" s="437"/>
      <c r="S77" s="437"/>
    </row>
    <row r="78" spans="1:19" ht="13.5" thickBot="1" x14ac:dyDescent="0.25">
      <c r="A78" s="384">
        <v>2.2000000000000002</v>
      </c>
      <c r="B78" s="385" t="s">
        <v>155</v>
      </c>
      <c r="C78" s="470" t="s">
        <v>133</v>
      </c>
      <c r="D78" s="387"/>
      <c r="E78" s="414"/>
      <c r="F78" s="389"/>
      <c r="G78" s="390"/>
      <c r="H78" s="391">
        <f>F78*G78</f>
        <v>0</v>
      </c>
      <c r="I78" s="437"/>
      <c r="J78" s="437"/>
      <c r="K78" s="437"/>
      <c r="L78" s="437"/>
      <c r="M78" s="437"/>
      <c r="N78" s="437"/>
      <c r="O78" s="437"/>
      <c r="P78" s="437"/>
      <c r="Q78" s="437"/>
      <c r="R78" s="437"/>
      <c r="S78" s="437"/>
    </row>
    <row r="79" spans="1:19" ht="13.5" thickBot="1" x14ac:dyDescent="0.25">
      <c r="A79" s="494"/>
      <c r="B79" s="494"/>
      <c r="C79" s="495" t="s">
        <v>133</v>
      </c>
      <c r="D79" s="396"/>
      <c r="E79" s="496"/>
      <c r="F79" s="398"/>
      <c r="G79" s="399"/>
      <c r="H79" s="400">
        <f>F79*G79</f>
        <v>0</v>
      </c>
      <c r="I79" s="437"/>
      <c r="J79" s="437"/>
      <c r="K79" s="437"/>
      <c r="L79" s="437"/>
      <c r="M79" s="437"/>
      <c r="N79" s="437"/>
      <c r="O79" s="437"/>
      <c r="P79" s="437"/>
      <c r="Q79" s="437"/>
      <c r="R79" s="437"/>
      <c r="S79" s="437"/>
    </row>
    <row r="80" spans="1:19" ht="13.5" thickTop="1" x14ac:dyDescent="0.2">
      <c r="A80" s="427"/>
      <c r="B80" s="401" t="s">
        <v>281</v>
      </c>
      <c r="C80" s="402"/>
      <c r="D80" s="404"/>
      <c r="E80" s="404"/>
      <c r="F80" s="405"/>
      <c r="G80" s="406"/>
      <c r="H80" s="481">
        <f>ROUND(SUM(H78:H79),2)</f>
        <v>0</v>
      </c>
      <c r="I80" s="437"/>
      <c r="J80" s="437"/>
      <c r="K80" s="437"/>
      <c r="L80" s="437"/>
      <c r="M80" s="437"/>
      <c r="N80" s="437"/>
      <c r="O80" s="437"/>
      <c r="P80" s="437"/>
      <c r="Q80" s="437"/>
      <c r="R80" s="437"/>
      <c r="S80" s="437"/>
    </row>
    <row r="81" spans="1:19" ht="13.5" thickBot="1" x14ac:dyDescent="0.25">
      <c r="A81" s="428"/>
      <c r="B81" s="408"/>
      <c r="C81" s="467"/>
      <c r="D81" s="410"/>
      <c r="E81" s="410"/>
      <c r="F81" s="411"/>
      <c r="G81" s="412"/>
      <c r="H81" s="413"/>
      <c r="I81" s="437"/>
      <c r="J81" s="437"/>
      <c r="K81" s="437"/>
      <c r="L81" s="437"/>
      <c r="M81" s="437"/>
      <c r="N81" s="437"/>
      <c r="O81" s="437"/>
      <c r="P81" s="437"/>
      <c r="Q81" s="437"/>
      <c r="R81" s="437"/>
      <c r="S81" s="437"/>
    </row>
    <row r="82" spans="1:19" ht="13.5" thickBot="1" x14ac:dyDescent="0.25">
      <c r="A82" s="384" t="s">
        <v>265</v>
      </c>
      <c r="B82" s="385" t="s">
        <v>155</v>
      </c>
      <c r="C82" s="470" t="s">
        <v>133</v>
      </c>
      <c r="D82" s="387"/>
      <c r="E82" s="414"/>
      <c r="F82" s="389"/>
      <c r="G82" s="390"/>
      <c r="H82" s="391">
        <f>F82*G82</f>
        <v>0</v>
      </c>
      <c r="I82" s="437"/>
      <c r="J82" s="437"/>
      <c r="K82" s="437"/>
      <c r="L82" s="437"/>
      <c r="M82" s="437"/>
      <c r="N82" s="437"/>
      <c r="O82" s="437"/>
      <c r="P82" s="437"/>
      <c r="Q82" s="437"/>
      <c r="R82" s="437"/>
      <c r="S82" s="437"/>
    </row>
    <row r="83" spans="1:19" ht="13.5" thickBot="1" x14ac:dyDescent="0.25">
      <c r="A83" s="393"/>
      <c r="B83" s="394"/>
      <c r="C83" s="495" t="s">
        <v>133</v>
      </c>
      <c r="D83" s="396"/>
      <c r="E83" s="397"/>
      <c r="F83" s="398"/>
      <c r="G83" s="399"/>
      <c r="H83" s="400">
        <f>F83*G83</f>
        <v>0</v>
      </c>
      <c r="I83" s="437"/>
      <c r="J83" s="437"/>
      <c r="K83" s="437"/>
      <c r="L83" s="437"/>
      <c r="M83" s="437"/>
      <c r="N83" s="437"/>
      <c r="O83" s="437"/>
      <c r="P83" s="437"/>
      <c r="Q83" s="437"/>
      <c r="R83" s="437"/>
      <c r="S83" s="437"/>
    </row>
    <row r="84" spans="1:19" ht="13.5" thickTop="1" x14ac:dyDescent="0.2">
      <c r="A84" s="427"/>
      <c r="B84" s="401" t="s">
        <v>281</v>
      </c>
      <c r="C84" s="402"/>
      <c r="D84" s="404"/>
      <c r="E84" s="404"/>
      <c r="F84" s="405"/>
      <c r="G84" s="406"/>
      <c r="H84" s="407">
        <f>ROUND(SUM(H82:H83),2)</f>
        <v>0</v>
      </c>
      <c r="I84" s="437"/>
      <c r="J84" s="437"/>
      <c r="K84" s="437"/>
      <c r="L84" s="437"/>
      <c r="M84" s="437"/>
      <c r="N84" s="437"/>
      <c r="O84" s="437"/>
      <c r="P84" s="437"/>
      <c r="Q84" s="437"/>
      <c r="R84" s="437"/>
      <c r="S84" s="437"/>
    </row>
    <row r="85" spans="1:19" ht="13.5" thickBot="1" x14ac:dyDescent="0.25">
      <c r="A85" s="428"/>
      <c r="B85" s="408"/>
      <c r="C85" s="467"/>
      <c r="D85" s="410"/>
      <c r="E85" s="410"/>
      <c r="F85" s="411"/>
      <c r="G85" s="412"/>
      <c r="H85" s="413"/>
      <c r="I85" s="437"/>
      <c r="J85" s="437"/>
      <c r="K85" s="437"/>
      <c r="L85" s="437"/>
      <c r="M85" s="437"/>
      <c r="N85" s="437"/>
      <c r="O85" s="437"/>
      <c r="P85" s="437"/>
      <c r="Q85" s="437"/>
      <c r="R85" s="437"/>
      <c r="S85" s="437"/>
    </row>
    <row r="86" spans="1:19" ht="13.5" thickBot="1" x14ac:dyDescent="0.25">
      <c r="A86" s="648" t="s">
        <v>103</v>
      </c>
      <c r="B86" s="649"/>
      <c r="C86" s="649"/>
      <c r="D86" s="649"/>
      <c r="E86" s="649"/>
      <c r="F86" s="649"/>
      <c r="G86" s="649"/>
      <c r="H86" s="535">
        <f>ROUND(SUM(H80,H84),2)</f>
        <v>0</v>
      </c>
      <c r="I86" s="437"/>
      <c r="J86" s="437"/>
      <c r="K86" s="437"/>
      <c r="L86" s="437"/>
      <c r="M86" s="437"/>
      <c r="N86" s="437"/>
      <c r="O86" s="437"/>
      <c r="P86" s="437"/>
      <c r="Q86" s="437"/>
      <c r="R86" s="437"/>
      <c r="S86" s="437"/>
    </row>
    <row r="87" spans="1:19" x14ac:dyDescent="0.2">
      <c r="C87" s="501"/>
      <c r="D87" s="416"/>
      <c r="E87" s="416"/>
      <c r="F87" s="417"/>
      <c r="G87" s="418"/>
      <c r="H87" s="419"/>
      <c r="I87" s="437"/>
      <c r="J87" s="437"/>
      <c r="K87" s="437"/>
      <c r="L87" s="437"/>
      <c r="M87" s="437"/>
      <c r="N87" s="437"/>
      <c r="O87" s="437"/>
      <c r="P87" s="437"/>
      <c r="Q87" s="437"/>
      <c r="R87" s="437"/>
      <c r="S87" s="437"/>
    </row>
    <row r="88" spans="1:19" ht="13.5" thickBot="1" x14ac:dyDescent="0.25">
      <c r="C88" s="501"/>
      <c r="D88" s="416"/>
      <c r="E88" s="416"/>
      <c r="F88" s="417"/>
      <c r="G88" s="418"/>
      <c r="H88" s="419"/>
      <c r="I88" s="437"/>
      <c r="J88" s="437"/>
      <c r="K88" s="437"/>
      <c r="L88" s="437"/>
      <c r="M88" s="437"/>
      <c r="N88" s="437"/>
      <c r="O88" s="437"/>
      <c r="P88" s="437"/>
      <c r="Q88" s="437"/>
      <c r="R88" s="437"/>
      <c r="S88" s="437"/>
    </row>
    <row r="89" spans="1:19" ht="13.5" thickBot="1" x14ac:dyDescent="0.25">
      <c r="A89" s="381" t="s">
        <v>252</v>
      </c>
      <c r="B89" s="382"/>
      <c r="C89" s="382"/>
      <c r="D89" s="382"/>
      <c r="E89" s="382"/>
      <c r="F89" s="382"/>
      <c r="G89" s="382"/>
      <c r="H89" s="383"/>
      <c r="I89" s="446"/>
      <c r="J89" s="446"/>
      <c r="K89" s="437"/>
      <c r="L89" s="437"/>
      <c r="M89" s="437"/>
      <c r="N89" s="437"/>
      <c r="O89" s="437"/>
      <c r="P89" s="437"/>
      <c r="Q89" s="437"/>
      <c r="R89" s="437"/>
      <c r="S89" s="437"/>
    </row>
    <row r="90" spans="1:19" ht="13.5" thickBot="1" x14ac:dyDescent="0.25">
      <c r="A90" s="384">
        <v>2.2999999999999998</v>
      </c>
      <c r="B90" s="385" t="s">
        <v>156</v>
      </c>
      <c r="C90" s="470" t="s">
        <v>133</v>
      </c>
      <c r="D90" s="387"/>
      <c r="E90" s="414"/>
      <c r="F90" s="389"/>
      <c r="G90" s="390"/>
      <c r="H90" s="391">
        <f>F90*G90</f>
        <v>0</v>
      </c>
      <c r="I90" s="437"/>
      <c r="J90" s="437"/>
      <c r="K90" s="437"/>
      <c r="L90" s="437"/>
      <c r="M90" s="437"/>
      <c r="N90" s="437"/>
      <c r="O90" s="437"/>
      <c r="P90" s="437"/>
      <c r="Q90" s="437"/>
      <c r="R90" s="437"/>
      <c r="S90" s="437"/>
    </row>
    <row r="91" spans="1:19" ht="13.5" thickBot="1" x14ac:dyDescent="0.25">
      <c r="A91" s="494"/>
      <c r="B91" s="494"/>
      <c r="C91" s="495" t="s">
        <v>133</v>
      </c>
      <c r="D91" s="396"/>
      <c r="E91" s="496"/>
      <c r="F91" s="398"/>
      <c r="G91" s="399"/>
      <c r="H91" s="400">
        <f>F91*G91</f>
        <v>0</v>
      </c>
      <c r="I91" s="437"/>
      <c r="J91" s="437"/>
      <c r="K91" s="437"/>
      <c r="L91" s="437"/>
      <c r="M91" s="437"/>
      <c r="N91" s="437"/>
      <c r="O91" s="437"/>
      <c r="P91" s="437"/>
      <c r="Q91" s="437"/>
      <c r="R91" s="437"/>
      <c r="S91" s="437"/>
    </row>
    <row r="92" spans="1:19" ht="13.5" thickTop="1" x14ac:dyDescent="0.2">
      <c r="A92" s="427"/>
      <c r="B92" s="401" t="s">
        <v>281</v>
      </c>
      <c r="C92" s="402"/>
      <c r="D92" s="404"/>
      <c r="E92" s="404"/>
      <c r="F92" s="405"/>
      <c r="G92" s="406"/>
      <c r="H92" s="407">
        <f>ROUND(SUM(H90:H91),2)</f>
        <v>0</v>
      </c>
      <c r="I92" s="437"/>
      <c r="J92" s="437"/>
      <c r="K92" s="437"/>
      <c r="L92" s="437"/>
      <c r="M92" s="437"/>
      <c r="N92" s="437"/>
      <c r="O92" s="437"/>
      <c r="P92" s="437"/>
      <c r="Q92" s="437"/>
      <c r="R92" s="437"/>
      <c r="S92" s="437"/>
    </row>
    <row r="93" spans="1:19" ht="13.5" thickBot="1" x14ac:dyDescent="0.25">
      <c r="A93" s="428"/>
      <c r="B93" s="408"/>
      <c r="C93" s="467"/>
      <c r="D93" s="410"/>
      <c r="E93" s="410"/>
      <c r="F93" s="411"/>
      <c r="G93" s="412"/>
      <c r="H93" s="429"/>
      <c r="I93" s="437"/>
      <c r="J93" s="437"/>
      <c r="K93" s="437"/>
      <c r="L93" s="437"/>
      <c r="M93" s="437"/>
      <c r="N93" s="437"/>
      <c r="O93" s="437"/>
      <c r="P93" s="437"/>
      <c r="Q93" s="437"/>
      <c r="R93" s="437"/>
      <c r="S93" s="437"/>
    </row>
    <row r="94" spans="1:19" ht="13.5" thickBot="1" x14ac:dyDescent="0.25">
      <c r="A94" s="384" t="s">
        <v>266</v>
      </c>
      <c r="B94" s="385" t="s">
        <v>156</v>
      </c>
      <c r="C94" s="470" t="s">
        <v>133</v>
      </c>
      <c r="D94" s="387"/>
      <c r="E94" s="414"/>
      <c r="F94" s="389"/>
      <c r="G94" s="390"/>
      <c r="H94" s="391">
        <f>F94*G94</f>
        <v>0</v>
      </c>
      <c r="I94" s="437"/>
      <c r="J94" s="437"/>
      <c r="K94" s="437"/>
      <c r="L94" s="437"/>
      <c r="M94" s="437"/>
      <c r="N94" s="437"/>
      <c r="O94" s="437"/>
      <c r="P94" s="437"/>
      <c r="Q94" s="437"/>
      <c r="R94" s="437"/>
      <c r="S94" s="437"/>
    </row>
    <row r="95" spans="1:19" ht="13.5" thickBot="1" x14ac:dyDescent="0.25">
      <c r="A95" s="393"/>
      <c r="B95" s="394"/>
      <c r="C95" s="495" t="s">
        <v>133</v>
      </c>
      <c r="D95" s="396"/>
      <c r="E95" s="397"/>
      <c r="F95" s="398"/>
      <c r="G95" s="399"/>
      <c r="H95" s="400">
        <f>F95*G95</f>
        <v>0</v>
      </c>
      <c r="I95" s="437"/>
      <c r="J95" s="437"/>
      <c r="K95" s="437"/>
      <c r="L95" s="437"/>
      <c r="M95" s="437"/>
      <c r="N95" s="437"/>
      <c r="O95" s="437"/>
      <c r="P95" s="437"/>
      <c r="Q95" s="437"/>
      <c r="R95" s="437"/>
      <c r="S95" s="437"/>
    </row>
    <row r="96" spans="1:19" ht="13.5" thickTop="1" x14ac:dyDescent="0.2">
      <c r="A96" s="427"/>
      <c r="B96" s="401" t="s">
        <v>281</v>
      </c>
      <c r="C96" s="402"/>
      <c r="D96" s="404"/>
      <c r="E96" s="404"/>
      <c r="F96" s="405"/>
      <c r="G96" s="406"/>
      <c r="H96" s="407">
        <f>ROUND(SUM(H94:H95),2)</f>
        <v>0</v>
      </c>
      <c r="I96" s="437"/>
      <c r="J96" s="437"/>
      <c r="K96" s="437"/>
      <c r="L96" s="437"/>
      <c r="M96" s="437"/>
      <c r="N96" s="437"/>
      <c r="O96" s="437"/>
      <c r="P96" s="437"/>
      <c r="Q96" s="437"/>
      <c r="R96" s="437"/>
      <c r="S96" s="437"/>
    </row>
    <row r="97" spans="1:19" ht="13.5" thickBot="1" x14ac:dyDescent="0.25">
      <c r="A97" s="428"/>
      <c r="B97" s="408"/>
      <c r="C97" s="467"/>
      <c r="D97" s="410"/>
      <c r="E97" s="410"/>
      <c r="F97" s="411"/>
      <c r="G97" s="412"/>
      <c r="H97" s="429"/>
      <c r="I97" s="437"/>
      <c r="J97" s="437"/>
      <c r="K97" s="437"/>
      <c r="L97" s="437"/>
      <c r="M97" s="437"/>
      <c r="N97" s="437"/>
      <c r="O97" s="437"/>
      <c r="P97" s="437"/>
      <c r="Q97" s="437"/>
      <c r="R97" s="437"/>
      <c r="S97" s="437"/>
    </row>
    <row r="98" spans="1:19" ht="13.5" thickBot="1" x14ac:dyDescent="0.25">
      <c r="A98" s="648" t="s">
        <v>103</v>
      </c>
      <c r="B98" s="649"/>
      <c r="C98" s="649"/>
      <c r="D98" s="649"/>
      <c r="E98" s="649"/>
      <c r="F98" s="649"/>
      <c r="G98" s="649"/>
      <c r="H98" s="535">
        <f>ROUND(SUM(H92,H96),2)</f>
        <v>0</v>
      </c>
      <c r="I98" s="437"/>
      <c r="J98" s="437"/>
      <c r="K98" s="437"/>
      <c r="L98" s="437"/>
      <c r="M98" s="437"/>
      <c r="N98" s="437"/>
      <c r="O98" s="437"/>
      <c r="P98" s="437"/>
      <c r="Q98" s="437"/>
      <c r="R98" s="437"/>
      <c r="S98" s="437"/>
    </row>
    <row r="99" spans="1:19" x14ac:dyDescent="0.2">
      <c r="C99" s="373"/>
      <c r="D99" s="333"/>
      <c r="E99" s="333"/>
      <c r="F99" s="502"/>
      <c r="G99" s="418"/>
      <c r="H99" s="419"/>
      <c r="I99" s="437"/>
      <c r="J99" s="437"/>
      <c r="K99" s="437"/>
      <c r="L99" s="437"/>
      <c r="M99" s="437"/>
      <c r="N99" s="437"/>
      <c r="O99" s="437"/>
      <c r="P99" s="437"/>
      <c r="Q99" s="437"/>
      <c r="R99" s="437"/>
      <c r="S99" s="437"/>
    </row>
    <row r="100" spans="1:19" ht="13.5" thickBot="1" x14ac:dyDescent="0.25">
      <c r="C100" s="373"/>
      <c r="D100" s="333"/>
      <c r="E100" s="333"/>
      <c r="F100" s="502"/>
      <c r="G100" s="418"/>
      <c r="H100" s="419"/>
      <c r="I100" s="437"/>
      <c r="J100" s="437"/>
      <c r="K100" s="437"/>
      <c r="L100" s="437"/>
      <c r="M100" s="437"/>
      <c r="N100" s="437"/>
      <c r="O100" s="437"/>
      <c r="P100" s="437"/>
      <c r="Q100" s="437"/>
      <c r="R100" s="437"/>
      <c r="S100" s="437"/>
    </row>
    <row r="101" spans="1:19" ht="13.5" thickBot="1" x14ac:dyDescent="0.25">
      <c r="A101" s="503" t="s">
        <v>253</v>
      </c>
      <c r="B101" s="504"/>
      <c r="C101" s="504"/>
      <c r="D101" s="504"/>
      <c r="E101" s="504"/>
      <c r="F101" s="504"/>
      <c r="G101" s="504"/>
      <c r="H101" s="505"/>
      <c r="I101" s="493"/>
      <c r="J101" s="493"/>
      <c r="K101" s="437"/>
      <c r="L101" s="437"/>
      <c r="M101" s="437"/>
      <c r="N101" s="437"/>
      <c r="O101" s="437"/>
      <c r="P101" s="437"/>
      <c r="Q101" s="437"/>
      <c r="R101" s="437"/>
      <c r="S101" s="437"/>
    </row>
    <row r="102" spans="1:19" ht="13.5" thickBot="1" x14ac:dyDescent="0.25">
      <c r="A102" s="447">
        <v>2.4</v>
      </c>
      <c r="B102" s="506" t="s">
        <v>157</v>
      </c>
      <c r="C102" s="470" t="s">
        <v>133</v>
      </c>
      <c r="D102" s="471"/>
      <c r="E102" s="414"/>
      <c r="F102" s="472"/>
      <c r="G102" s="473"/>
      <c r="H102" s="391">
        <f>F102*G102</f>
        <v>0</v>
      </c>
      <c r="I102" s="437"/>
      <c r="J102" s="437"/>
      <c r="K102" s="437"/>
      <c r="L102" s="437"/>
      <c r="M102" s="437"/>
      <c r="N102" s="437"/>
      <c r="O102" s="437"/>
      <c r="P102" s="437"/>
      <c r="Q102" s="437"/>
      <c r="R102" s="437"/>
      <c r="S102" s="437"/>
    </row>
    <row r="103" spans="1:19" ht="13.5" thickBot="1" x14ac:dyDescent="0.25">
      <c r="A103" s="507"/>
      <c r="B103" s="508"/>
      <c r="C103" s="495" t="s">
        <v>133</v>
      </c>
      <c r="D103" s="476"/>
      <c r="E103" s="496"/>
      <c r="F103" s="509"/>
      <c r="G103" s="479"/>
      <c r="H103" s="400">
        <f>F103*G103</f>
        <v>0</v>
      </c>
      <c r="I103" s="437"/>
      <c r="J103" s="437"/>
      <c r="K103" s="437"/>
      <c r="L103" s="437"/>
      <c r="M103" s="437"/>
      <c r="N103" s="437"/>
      <c r="O103" s="437"/>
      <c r="P103" s="437"/>
      <c r="Q103" s="437"/>
      <c r="R103" s="437"/>
      <c r="S103" s="437"/>
    </row>
    <row r="104" spans="1:19" ht="13.5" thickTop="1" x14ac:dyDescent="0.2">
      <c r="A104" s="427"/>
      <c r="B104" s="401" t="s">
        <v>281</v>
      </c>
      <c r="C104" s="402"/>
      <c r="D104" s="404"/>
      <c r="E104" s="404"/>
      <c r="F104" s="405"/>
      <c r="G104" s="406"/>
      <c r="H104" s="407">
        <f>ROUND(SUM(H102:H103),2)</f>
        <v>0</v>
      </c>
      <c r="I104" s="437"/>
      <c r="J104" s="437"/>
      <c r="K104" s="437"/>
      <c r="L104" s="437"/>
      <c r="M104" s="437"/>
      <c r="N104" s="437"/>
      <c r="O104" s="437"/>
      <c r="P104" s="437"/>
      <c r="Q104" s="437"/>
      <c r="R104" s="437"/>
      <c r="S104" s="437"/>
    </row>
    <row r="105" spans="1:19" ht="13.5" thickBot="1" x14ac:dyDescent="0.25">
      <c r="A105" s="482"/>
      <c r="B105" s="483"/>
      <c r="C105" s="488"/>
      <c r="D105" s="485"/>
      <c r="E105" s="485"/>
      <c r="F105" s="486"/>
      <c r="G105" s="487"/>
      <c r="H105" s="497"/>
      <c r="I105" s="437"/>
      <c r="J105" s="437"/>
      <c r="K105" s="437"/>
      <c r="L105" s="437"/>
      <c r="M105" s="437"/>
      <c r="N105" s="437"/>
      <c r="O105" s="437"/>
      <c r="P105" s="437"/>
      <c r="Q105" s="437"/>
      <c r="R105" s="437"/>
      <c r="S105" s="437"/>
    </row>
    <row r="106" spans="1:19" ht="13.5" thickBot="1" x14ac:dyDescent="0.25">
      <c r="A106" s="447" t="s">
        <v>268</v>
      </c>
      <c r="B106" s="506" t="s">
        <v>157</v>
      </c>
      <c r="C106" s="470" t="s">
        <v>133</v>
      </c>
      <c r="D106" s="387"/>
      <c r="E106" s="414"/>
      <c r="F106" s="389"/>
      <c r="G106" s="390"/>
      <c r="H106" s="391">
        <f>F106*G106</f>
        <v>0</v>
      </c>
      <c r="I106" s="437"/>
      <c r="J106" s="437"/>
      <c r="K106" s="437"/>
      <c r="L106" s="437"/>
      <c r="M106" s="437"/>
      <c r="N106" s="437"/>
      <c r="O106" s="437"/>
      <c r="P106" s="437"/>
      <c r="Q106" s="437"/>
      <c r="R106" s="437"/>
      <c r="S106" s="437"/>
    </row>
    <row r="107" spans="1:19" ht="13.5" thickBot="1" x14ac:dyDescent="0.25">
      <c r="A107" s="474"/>
      <c r="B107" s="394"/>
      <c r="C107" s="495" t="s">
        <v>133</v>
      </c>
      <c r="D107" s="396"/>
      <c r="E107" s="397"/>
      <c r="F107" s="398"/>
      <c r="G107" s="399"/>
      <c r="H107" s="400">
        <f>F107*G107</f>
        <v>0</v>
      </c>
      <c r="I107" s="437"/>
      <c r="J107" s="437"/>
      <c r="K107" s="437"/>
      <c r="L107" s="437"/>
      <c r="M107" s="437"/>
      <c r="N107" s="437"/>
      <c r="O107" s="437"/>
      <c r="P107" s="437"/>
      <c r="Q107" s="437"/>
      <c r="R107" s="437"/>
      <c r="S107" s="437"/>
    </row>
    <row r="108" spans="1:19" ht="13.5" thickTop="1" x14ac:dyDescent="0.2">
      <c r="A108" s="427"/>
      <c r="B108" s="401" t="s">
        <v>281</v>
      </c>
      <c r="C108" s="402"/>
      <c r="D108" s="404"/>
      <c r="E108" s="404"/>
      <c r="F108" s="405"/>
      <c r="G108" s="406"/>
      <c r="H108" s="407">
        <f>ROUND(SUM(H106:H107),2)</f>
        <v>0</v>
      </c>
      <c r="I108" s="437"/>
      <c r="J108" s="437"/>
      <c r="K108" s="437"/>
      <c r="L108" s="437"/>
      <c r="M108" s="437"/>
      <c r="N108" s="437"/>
      <c r="O108" s="437"/>
      <c r="P108" s="437"/>
      <c r="Q108" s="437"/>
      <c r="R108" s="437"/>
      <c r="S108" s="437"/>
    </row>
    <row r="109" spans="1:19" ht="13.5" thickBot="1" x14ac:dyDescent="0.25">
      <c r="A109" s="482"/>
      <c r="B109" s="483"/>
      <c r="C109" s="488"/>
      <c r="D109" s="485"/>
      <c r="E109" s="485"/>
      <c r="F109" s="486"/>
      <c r="G109" s="487"/>
      <c r="H109" s="497"/>
      <c r="I109" s="437"/>
      <c r="J109" s="437"/>
      <c r="K109" s="437"/>
      <c r="L109" s="437"/>
      <c r="M109" s="437"/>
      <c r="N109" s="437"/>
      <c r="O109" s="437"/>
      <c r="P109" s="437"/>
      <c r="Q109" s="437"/>
      <c r="R109" s="437"/>
      <c r="S109" s="437"/>
    </row>
    <row r="110" spans="1:19" ht="13.5" thickBot="1" x14ac:dyDescent="0.25">
      <c r="A110" s="648" t="s">
        <v>103</v>
      </c>
      <c r="B110" s="649"/>
      <c r="C110" s="649"/>
      <c r="D110" s="649"/>
      <c r="E110" s="649"/>
      <c r="F110" s="649"/>
      <c r="G110" s="649"/>
      <c r="H110" s="535">
        <f>ROUND(SUM(H104,H108),2)</f>
        <v>0</v>
      </c>
      <c r="I110" s="437"/>
      <c r="J110" s="437"/>
      <c r="K110" s="437"/>
      <c r="L110" s="437"/>
      <c r="M110" s="437"/>
      <c r="N110" s="437"/>
      <c r="O110" s="437"/>
      <c r="P110" s="437"/>
      <c r="Q110" s="437"/>
      <c r="R110" s="437"/>
      <c r="S110" s="437"/>
    </row>
    <row r="111" spans="1:19" x14ac:dyDescent="0.2">
      <c r="C111" s="373"/>
      <c r="D111" s="333"/>
      <c r="E111" s="333"/>
      <c r="F111" s="502"/>
      <c r="G111" s="418"/>
      <c r="H111" s="419"/>
      <c r="I111" s="437"/>
      <c r="J111" s="437"/>
      <c r="K111" s="437"/>
      <c r="L111" s="437"/>
      <c r="M111" s="437"/>
      <c r="N111" s="437"/>
      <c r="O111" s="437"/>
      <c r="P111" s="437"/>
      <c r="Q111" s="437"/>
      <c r="R111" s="437"/>
      <c r="S111" s="437"/>
    </row>
    <row r="112" spans="1:19" ht="13.5" thickBot="1" x14ac:dyDescent="0.25">
      <c r="C112" s="373"/>
      <c r="D112" s="333"/>
      <c r="E112" s="333"/>
      <c r="F112" s="502"/>
      <c r="G112" s="418"/>
      <c r="H112" s="419"/>
      <c r="I112" s="437"/>
      <c r="J112" s="437"/>
      <c r="K112" s="437"/>
      <c r="L112" s="437"/>
      <c r="M112" s="437"/>
      <c r="N112" s="437"/>
      <c r="O112" s="437"/>
      <c r="P112" s="437"/>
      <c r="Q112" s="437"/>
      <c r="R112" s="437"/>
      <c r="S112" s="437"/>
    </row>
    <row r="113" spans="1:19" ht="13.5" thickBot="1" x14ac:dyDescent="0.25">
      <c r="A113" s="503" t="s">
        <v>254</v>
      </c>
      <c r="B113" s="504"/>
      <c r="C113" s="504"/>
      <c r="D113" s="504"/>
      <c r="E113" s="504"/>
      <c r="F113" s="504"/>
      <c r="G113" s="504"/>
      <c r="H113" s="505"/>
      <c r="I113" s="493"/>
      <c r="J113" s="493"/>
      <c r="K113" s="437"/>
      <c r="L113" s="437"/>
      <c r="M113" s="437"/>
      <c r="N113" s="437"/>
      <c r="O113" s="437"/>
      <c r="P113" s="437"/>
      <c r="Q113" s="437"/>
      <c r="R113" s="437"/>
      <c r="S113" s="437"/>
    </row>
    <row r="114" spans="1:19" ht="13.5" thickBot="1" x14ac:dyDescent="0.25">
      <c r="A114" s="447">
        <v>2.5</v>
      </c>
      <c r="B114" s="506" t="s">
        <v>154</v>
      </c>
      <c r="C114" s="470" t="s">
        <v>133</v>
      </c>
      <c r="D114" s="471"/>
      <c r="E114" s="414"/>
      <c r="F114" s="472"/>
      <c r="G114" s="473"/>
      <c r="H114" s="391">
        <f>F114*G114</f>
        <v>0</v>
      </c>
      <c r="I114" s="437"/>
      <c r="J114" s="437"/>
      <c r="K114" s="437"/>
      <c r="L114" s="437"/>
      <c r="M114" s="437"/>
      <c r="N114" s="437"/>
      <c r="O114" s="437"/>
      <c r="P114" s="437"/>
      <c r="Q114" s="437"/>
      <c r="R114" s="437"/>
      <c r="S114" s="437"/>
    </row>
    <row r="115" spans="1:19" ht="13.5" thickBot="1" x14ac:dyDescent="0.25">
      <c r="A115" s="507"/>
      <c r="B115" s="508"/>
      <c r="C115" s="495" t="s">
        <v>133</v>
      </c>
      <c r="D115" s="476"/>
      <c r="E115" s="496"/>
      <c r="F115" s="509"/>
      <c r="G115" s="479"/>
      <c r="H115" s="400">
        <f>F115*G115</f>
        <v>0</v>
      </c>
      <c r="I115" s="437"/>
      <c r="J115" s="437"/>
      <c r="K115" s="437"/>
      <c r="L115" s="437"/>
      <c r="M115" s="437"/>
      <c r="N115" s="437"/>
      <c r="O115" s="437"/>
      <c r="P115" s="437"/>
      <c r="Q115" s="437"/>
      <c r="R115" s="437"/>
      <c r="S115" s="437"/>
    </row>
    <row r="116" spans="1:19" ht="13.5" thickTop="1" x14ac:dyDescent="0.2">
      <c r="A116" s="427"/>
      <c r="B116" s="401" t="s">
        <v>281</v>
      </c>
      <c r="C116" s="402"/>
      <c r="D116" s="404"/>
      <c r="E116" s="404"/>
      <c r="F116" s="405"/>
      <c r="G116" s="406"/>
      <c r="H116" s="407">
        <f>ROUND(SUM(H114:H115),2)</f>
        <v>0</v>
      </c>
      <c r="I116" s="437"/>
      <c r="J116" s="437"/>
      <c r="K116" s="437"/>
      <c r="L116" s="437"/>
      <c r="M116" s="437"/>
      <c r="N116" s="437"/>
      <c r="O116" s="437"/>
      <c r="P116" s="437"/>
      <c r="Q116" s="437"/>
      <c r="R116" s="437"/>
      <c r="S116" s="437"/>
    </row>
    <row r="117" spans="1:19" ht="13.5" thickBot="1" x14ac:dyDescent="0.25">
      <c r="A117" s="482"/>
      <c r="B117" s="483"/>
      <c r="C117" s="516"/>
      <c r="D117" s="605"/>
      <c r="E117" s="517"/>
      <c r="F117" s="518"/>
      <c r="G117" s="606"/>
      <c r="H117" s="511"/>
      <c r="I117" s="437"/>
      <c r="J117" s="437"/>
      <c r="K117" s="437"/>
      <c r="L117" s="437"/>
      <c r="M117" s="437"/>
      <c r="N117" s="437"/>
      <c r="O117" s="437"/>
      <c r="P117" s="437"/>
      <c r="Q117" s="437"/>
      <c r="R117" s="437"/>
      <c r="S117" s="437"/>
    </row>
    <row r="118" spans="1:19" ht="13.5" thickBot="1" x14ac:dyDescent="0.25">
      <c r="A118" s="447" t="s">
        <v>270</v>
      </c>
      <c r="B118" s="506" t="s">
        <v>154</v>
      </c>
      <c r="C118" s="470" t="s">
        <v>133</v>
      </c>
      <c r="D118" s="387"/>
      <c r="E118" s="414"/>
      <c r="F118" s="389"/>
      <c r="G118" s="390"/>
      <c r="H118" s="391">
        <f>F118*G118</f>
        <v>0</v>
      </c>
      <c r="I118" s="437"/>
      <c r="J118" s="437"/>
      <c r="K118" s="437"/>
      <c r="L118" s="437"/>
      <c r="M118" s="437"/>
      <c r="N118" s="437"/>
      <c r="O118" s="437"/>
      <c r="P118" s="437"/>
      <c r="Q118" s="437"/>
      <c r="R118" s="437"/>
      <c r="S118" s="437"/>
    </row>
    <row r="119" spans="1:19" ht="13.5" thickBot="1" x14ac:dyDescent="0.25">
      <c r="A119" s="474"/>
      <c r="B119" s="394"/>
      <c r="C119" s="495" t="s">
        <v>133</v>
      </c>
      <c r="D119" s="396"/>
      <c r="E119" s="397"/>
      <c r="F119" s="398"/>
      <c r="G119" s="399"/>
      <c r="H119" s="400">
        <f>F119*G119</f>
        <v>0</v>
      </c>
      <c r="I119" s="437"/>
      <c r="J119" s="437"/>
      <c r="K119" s="437"/>
      <c r="L119" s="437"/>
      <c r="M119" s="437"/>
      <c r="N119" s="437"/>
      <c r="O119" s="437"/>
      <c r="P119" s="437"/>
      <c r="Q119" s="437"/>
      <c r="R119" s="437"/>
      <c r="S119" s="437"/>
    </row>
    <row r="120" spans="1:19" ht="13.5" thickTop="1" x14ac:dyDescent="0.2">
      <c r="A120" s="427"/>
      <c r="B120" s="401" t="s">
        <v>281</v>
      </c>
      <c r="C120" s="402"/>
      <c r="D120" s="404"/>
      <c r="E120" s="404"/>
      <c r="F120" s="405"/>
      <c r="G120" s="406"/>
      <c r="H120" s="407">
        <f>ROUND(SUM(H118:H119),2)</f>
        <v>0</v>
      </c>
      <c r="I120" s="437"/>
      <c r="J120" s="437"/>
      <c r="K120" s="437"/>
      <c r="L120" s="437"/>
      <c r="M120" s="437"/>
      <c r="N120" s="437"/>
      <c r="O120" s="437"/>
      <c r="P120" s="437"/>
      <c r="Q120" s="437"/>
      <c r="R120" s="437"/>
      <c r="S120" s="437"/>
    </row>
    <row r="121" spans="1:19" ht="13.5" thickBot="1" x14ac:dyDescent="0.25">
      <c r="A121" s="482"/>
      <c r="B121" s="483"/>
      <c r="C121" s="516"/>
      <c r="D121" s="605"/>
      <c r="E121" s="517"/>
      <c r="F121" s="518"/>
      <c r="G121" s="606"/>
      <c r="H121" s="511"/>
      <c r="I121" s="437"/>
      <c r="J121" s="437"/>
      <c r="K121" s="437"/>
      <c r="L121" s="437"/>
      <c r="M121" s="437"/>
      <c r="N121" s="437"/>
      <c r="O121" s="437"/>
      <c r="P121" s="437"/>
      <c r="Q121" s="437"/>
      <c r="R121" s="437"/>
      <c r="S121" s="437"/>
    </row>
    <row r="122" spans="1:19" ht="13.5" thickBot="1" x14ac:dyDescent="0.25">
      <c r="A122" s="648" t="s">
        <v>103</v>
      </c>
      <c r="B122" s="649"/>
      <c r="C122" s="649"/>
      <c r="D122" s="649"/>
      <c r="E122" s="649"/>
      <c r="F122" s="649"/>
      <c r="G122" s="649"/>
      <c r="H122" s="535">
        <f>ROUND(SUM(H116,H120),2)</f>
        <v>0</v>
      </c>
      <c r="I122" s="437"/>
      <c r="J122" s="437"/>
      <c r="K122" s="437"/>
      <c r="L122" s="437"/>
      <c r="M122" s="437"/>
      <c r="N122" s="437"/>
      <c r="O122" s="437"/>
      <c r="P122" s="437"/>
      <c r="Q122" s="437"/>
      <c r="R122" s="437"/>
      <c r="S122" s="437"/>
    </row>
    <row r="123" spans="1:19" x14ac:dyDescent="0.2">
      <c r="A123" s="510"/>
      <c r="B123" s="510"/>
      <c r="C123" s="512"/>
      <c r="D123" s="513"/>
      <c r="E123" s="513"/>
      <c r="F123" s="514"/>
      <c r="G123" s="515"/>
      <c r="H123" s="436"/>
      <c r="I123" s="437"/>
      <c r="J123" s="437"/>
      <c r="K123" s="437"/>
      <c r="L123" s="437"/>
      <c r="M123" s="437"/>
      <c r="N123" s="437"/>
      <c r="O123" s="437"/>
      <c r="P123" s="437"/>
      <c r="Q123" s="437"/>
      <c r="R123" s="437"/>
      <c r="S123" s="437"/>
    </row>
    <row r="124" spans="1:19" ht="13.5" thickBot="1" x14ac:dyDescent="0.25">
      <c r="A124" s="483"/>
      <c r="B124" s="483"/>
      <c r="C124" s="516"/>
      <c r="D124" s="517"/>
      <c r="E124" s="517"/>
      <c r="F124" s="518"/>
      <c r="G124" s="519"/>
      <c r="H124" s="442"/>
      <c r="I124" s="437"/>
      <c r="J124" s="437"/>
      <c r="K124" s="437"/>
      <c r="L124" s="437"/>
      <c r="M124" s="437"/>
      <c r="N124" s="437"/>
      <c r="O124" s="437"/>
      <c r="P124" s="437"/>
      <c r="Q124" s="437"/>
      <c r="R124" s="437"/>
      <c r="S124" s="437"/>
    </row>
    <row r="125" spans="1:19" ht="13.5" thickBot="1" x14ac:dyDescent="0.25">
      <c r="A125" s="503" t="s">
        <v>255</v>
      </c>
      <c r="B125" s="504"/>
      <c r="C125" s="504"/>
      <c r="D125" s="504"/>
      <c r="E125" s="504"/>
      <c r="F125" s="504"/>
      <c r="G125" s="504"/>
      <c r="H125" s="505"/>
      <c r="I125" s="493"/>
      <c r="J125" s="493"/>
      <c r="K125" s="437"/>
      <c r="L125" s="437"/>
      <c r="M125" s="437"/>
      <c r="N125" s="437"/>
      <c r="O125" s="437"/>
      <c r="P125" s="437"/>
      <c r="Q125" s="437"/>
      <c r="R125" s="437"/>
      <c r="S125" s="437"/>
    </row>
    <row r="126" spans="1:19" ht="13.5" thickBot="1" x14ac:dyDescent="0.25">
      <c r="A126" s="447">
        <v>2.6</v>
      </c>
      <c r="B126" s="520" t="s">
        <v>158</v>
      </c>
      <c r="C126" s="470" t="s">
        <v>133</v>
      </c>
      <c r="D126" s="471"/>
      <c r="E126" s="414"/>
      <c r="F126" s="472"/>
      <c r="G126" s="473"/>
      <c r="H126" s="391">
        <f>F126*G126</f>
        <v>0</v>
      </c>
      <c r="I126" s="437"/>
      <c r="J126" s="437"/>
      <c r="K126" s="437"/>
      <c r="L126" s="437"/>
      <c r="M126" s="437"/>
      <c r="N126" s="437"/>
      <c r="O126" s="437"/>
      <c r="P126" s="437"/>
      <c r="Q126" s="437"/>
      <c r="R126" s="437"/>
      <c r="S126" s="437"/>
    </row>
    <row r="127" spans="1:19" ht="13.5" thickBot="1" x14ac:dyDescent="0.25">
      <c r="A127" s="507"/>
      <c r="B127" s="508"/>
      <c r="C127" s="495" t="s">
        <v>133</v>
      </c>
      <c r="D127" s="476"/>
      <c r="E127" s="496"/>
      <c r="F127" s="509"/>
      <c r="G127" s="479"/>
      <c r="H127" s="400">
        <f>F127*G127</f>
        <v>0</v>
      </c>
      <c r="I127" s="437"/>
      <c r="J127" s="437"/>
      <c r="K127" s="437"/>
      <c r="L127" s="437"/>
      <c r="M127" s="437"/>
      <c r="N127" s="437"/>
      <c r="O127" s="437"/>
      <c r="P127" s="437"/>
      <c r="Q127" s="437"/>
      <c r="R127" s="437"/>
      <c r="S127" s="437"/>
    </row>
    <row r="128" spans="1:19" ht="13.5" thickTop="1" x14ac:dyDescent="0.2">
      <c r="A128" s="427"/>
      <c r="B128" s="401" t="s">
        <v>281</v>
      </c>
      <c r="C128" s="402"/>
      <c r="D128" s="404"/>
      <c r="E128" s="404"/>
      <c r="F128" s="405"/>
      <c r="G128" s="406"/>
      <c r="H128" s="407">
        <f>ROUND(SUM(H126:H127),2)</f>
        <v>0</v>
      </c>
      <c r="I128" s="437"/>
      <c r="J128" s="437"/>
      <c r="K128" s="437"/>
      <c r="L128" s="437"/>
      <c r="M128" s="437"/>
      <c r="N128" s="437"/>
      <c r="O128" s="437"/>
      <c r="P128" s="437"/>
      <c r="Q128" s="437"/>
      <c r="R128" s="437"/>
      <c r="S128" s="437"/>
    </row>
    <row r="129" spans="1:19" ht="13.5" thickBot="1" x14ac:dyDescent="0.25">
      <c r="A129" s="482"/>
      <c r="B129" s="483"/>
      <c r="C129" s="488"/>
      <c r="D129" s="485"/>
      <c r="E129" s="485"/>
      <c r="F129" s="486"/>
      <c r="G129" s="487"/>
      <c r="H129" s="429"/>
      <c r="I129" s="437"/>
      <c r="J129" s="437"/>
      <c r="K129" s="437"/>
      <c r="L129" s="437"/>
      <c r="M129" s="437"/>
      <c r="N129" s="437"/>
      <c r="O129" s="437"/>
      <c r="P129" s="437"/>
      <c r="Q129" s="437"/>
      <c r="R129" s="437"/>
      <c r="S129" s="437"/>
    </row>
    <row r="130" spans="1:19" ht="13.5" thickBot="1" x14ac:dyDescent="0.25">
      <c r="A130" s="447" t="s">
        <v>271</v>
      </c>
      <c r="B130" s="520" t="s">
        <v>158</v>
      </c>
      <c r="C130" s="470" t="s">
        <v>133</v>
      </c>
      <c r="D130" s="387"/>
      <c r="E130" s="414"/>
      <c r="F130" s="389"/>
      <c r="G130" s="390"/>
      <c r="H130" s="391">
        <f>F130*G130</f>
        <v>0</v>
      </c>
      <c r="I130" s="437"/>
      <c r="J130" s="437"/>
      <c r="K130" s="437"/>
      <c r="L130" s="437"/>
      <c r="M130" s="437"/>
      <c r="N130" s="437"/>
      <c r="O130" s="437"/>
      <c r="P130" s="437"/>
      <c r="Q130" s="437"/>
      <c r="R130" s="437"/>
      <c r="S130" s="437"/>
    </row>
    <row r="131" spans="1:19" ht="13.5" thickBot="1" x14ac:dyDescent="0.25">
      <c r="A131" s="474"/>
      <c r="B131" s="394"/>
      <c r="C131" s="495" t="s">
        <v>133</v>
      </c>
      <c r="D131" s="396"/>
      <c r="E131" s="397"/>
      <c r="F131" s="398"/>
      <c r="G131" s="399"/>
      <c r="H131" s="400">
        <f>F131*G131</f>
        <v>0</v>
      </c>
      <c r="I131" s="437"/>
      <c r="J131" s="437"/>
      <c r="K131" s="437"/>
      <c r="L131" s="437"/>
      <c r="M131" s="437"/>
      <c r="N131" s="437"/>
      <c r="O131" s="437"/>
      <c r="P131" s="437"/>
      <c r="Q131" s="437"/>
      <c r="R131" s="437"/>
      <c r="S131" s="437"/>
    </row>
    <row r="132" spans="1:19" ht="13.5" thickTop="1" x14ac:dyDescent="0.2">
      <c r="A132" s="427"/>
      <c r="B132" s="401" t="s">
        <v>281</v>
      </c>
      <c r="C132" s="402"/>
      <c r="D132" s="404"/>
      <c r="E132" s="404"/>
      <c r="F132" s="405"/>
      <c r="G132" s="406"/>
      <c r="H132" s="407">
        <f>ROUND(SUM(H130:H131),2)</f>
        <v>0</v>
      </c>
      <c r="I132" s="437"/>
      <c r="J132" s="437"/>
      <c r="K132" s="437"/>
      <c r="L132" s="437"/>
      <c r="M132" s="437"/>
      <c r="N132" s="437"/>
      <c r="O132" s="437"/>
      <c r="P132" s="437"/>
      <c r="Q132" s="437"/>
      <c r="R132" s="437"/>
      <c r="S132" s="437"/>
    </row>
    <row r="133" spans="1:19" ht="13.5" thickBot="1" x14ac:dyDescent="0.25">
      <c r="A133" s="482"/>
      <c r="B133" s="483"/>
      <c r="C133" s="488"/>
      <c r="D133" s="485"/>
      <c r="E133" s="485"/>
      <c r="F133" s="486"/>
      <c r="G133" s="487"/>
      <c r="H133" s="429"/>
      <c r="I133" s="437"/>
      <c r="J133" s="437"/>
      <c r="K133" s="437"/>
      <c r="L133" s="437"/>
      <c r="M133" s="437"/>
      <c r="N133" s="437"/>
      <c r="O133" s="437"/>
      <c r="P133" s="437"/>
      <c r="Q133" s="437"/>
      <c r="R133" s="437"/>
      <c r="S133" s="437"/>
    </row>
    <row r="134" spans="1:19" ht="13.5" thickBot="1" x14ac:dyDescent="0.25">
      <c r="A134" s="648" t="s">
        <v>103</v>
      </c>
      <c r="B134" s="649"/>
      <c r="C134" s="649"/>
      <c r="D134" s="649"/>
      <c r="E134" s="649"/>
      <c r="F134" s="649"/>
      <c r="G134" s="649"/>
      <c r="H134" s="535">
        <f>ROUND(SUM(H128,H132),2)</f>
        <v>0</v>
      </c>
      <c r="I134" s="437"/>
      <c r="J134" s="437"/>
      <c r="K134" s="437"/>
      <c r="L134" s="437"/>
      <c r="M134" s="437"/>
      <c r="N134" s="437"/>
      <c r="O134" s="437"/>
      <c r="P134" s="437"/>
      <c r="Q134" s="437"/>
      <c r="R134" s="437"/>
      <c r="S134" s="437"/>
    </row>
    <row r="135" spans="1:19" x14ac:dyDescent="0.2">
      <c r="A135" s="483"/>
      <c r="B135" s="408"/>
      <c r="C135" s="488"/>
      <c r="D135" s="485"/>
      <c r="E135" s="485"/>
      <c r="F135" s="487"/>
      <c r="G135" s="487"/>
      <c r="H135" s="489"/>
      <c r="I135" s="437"/>
      <c r="J135" s="437"/>
      <c r="K135" s="437"/>
      <c r="L135" s="437"/>
      <c r="M135" s="437"/>
      <c r="N135" s="437"/>
      <c r="O135" s="437"/>
      <c r="P135" s="437"/>
      <c r="Q135" s="437"/>
      <c r="R135" s="437"/>
      <c r="S135" s="437"/>
    </row>
    <row r="136" spans="1:19" ht="13.5" thickBot="1" x14ac:dyDescent="0.25">
      <c r="A136" s="483"/>
      <c r="B136" s="483"/>
      <c r="C136" s="488"/>
      <c r="D136" s="485"/>
      <c r="E136" s="485"/>
      <c r="F136" s="486"/>
      <c r="G136" s="487"/>
      <c r="H136" s="489"/>
      <c r="I136" s="437"/>
      <c r="J136" s="437"/>
      <c r="K136" s="437"/>
      <c r="L136" s="437"/>
      <c r="M136" s="437"/>
      <c r="N136" s="437"/>
      <c r="O136" s="437"/>
      <c r="P136" s="437"/>
      <c r="Q136" s="437"/>
      <c r="R136" s="437"/>
      <c r="S136" s="437"/>
    </row>
    <row r="137" spans="1:19" ht="13.5" thickBot="1" x14ac:dyDescent="0.25">
      <c r="A137" s="503" t="s">
        <v>256</v>
      </c>
      <c r="B137" s="504"/>
      <c r="C137" s="504"/>
      <c r="D137" s="504"/>
      <c r="E137" s="504"/>
      <c r="F137" s="504"/>
      <c r="G137" s="504"/>
      <c r="H137" s="505"/>
      <c r="I137" s="493"/>
      <c r="J137" s="493"/>
      <c r="K137" s="437"/>
      <c r="L137" s="437"/>
      <c r="M137" s="437"/>
      <c r="N137" s="437"/>
      <c r="O137" s="437"/>
      <c r="P137" s="437"/>
      <c r="Q137" s="437"/>
      <c r="R137" s="437"/>
      <c r="S137" s="437"/>
    </row>
    <row r="138" spans="1:19" ht="13.5" thickBot="1" x14ac:dyDescent="0.25">
      <c r="A138" s="447">
        <v>2.7</v>
      </c>
      <c r="B138" s="520" t="s">
        <v>159</v>
      </c>
      <c r="C138" s="470" t="s">
        <v>133</v>
      </c>
      <c r="D138" s="471"/>
      <c r="E138" s="414"/>
      <c r="F138" s="472"/>
      <c r="G138" s="473"/>
      <c r="H138" s="391">
        <f>F138*G138</f>
        <v>0</v>
      </c>
      <c r="I138" s="437"/>
      <c r="J138" s="437"/>
      <c r="K138" s="437"/>
      <c r="L138" s="437"/>
      <c r="M138" s="437"/>
      <c r="N138" s="437"/>
      <c r="O138" s="437"/>
      <c r="P138" s="437"/>
      <c r="Q138" s="437"/>
      <c r="R138" s="437"/>
      <c r="S138" s="437"/>
    </row>
    <row r="139" spans="1:19" ht="13.5" thickBot="1" x14ac:dyDescent="0.25">
      <c r="A139" s="507"/>
      <c r="B139" s="508"/>
      <c r="C139" s="495" t="s">
        <v>133</v>
      </c>
      <c r="D139" s="476"/>
      <c r="E139" s="496"/>
      <c r="F139" s="509"/>
      <c r="G139" s="479"/>
      <c r="H139" s="400">
        <f>F139*G139</f>
        <v>0</v>
      </c>
      <c r="I139" s="437"/>
      <c r="J139" s="437"/>
      <c r="K139" s="437"/>
      <c r="L139" s="437"/>
      <c r="M139" s="437"/>
      <c r="N139" s="437"/>
      <c r="O139" s="437"/>
      <c r="P139" s="437"/>
      <c r="Q139" s="437"/>
      <c r="R139" s="437"/>
      <c r="S139" s="437"/>
    </row>
    <row r="140" spans="1:19" ht="13.5" thickTop="1" x14ac:dyDescent="0.2">
      <c r="A140" s="427"/>
      <c r="B140" s="401" t="s">
        <v>281</v>
      </c>
      <c r="C140" s="402"/>
      <c r="D140" s="404"/>
      <c r="E140" s="404"/>
      <c r="F140" s="405"/>
      <c r="G140" s="406"/>
      <c r="H140" s="407">
        <f>ROUND(SUM(H138:H139),2)</f>
        <v>0</v>
      </c>
      <c r="I140" s="437"/>
      <c r="J140" s="437"/>
      <c r="K140" s="437"/>
      <c r="L140" s="437"/>
      <c r="M140" s="437"/>
      <c r="N140" s="437"/>
      <c r="O140" s="437"/>
      <c r="P140" s="437"/>
      <c r="Q140" s="437"/>
      <c r="R140" s="437"/>
      <c r="S140" s="437"/>
    </row>
    <row r="141" spans="1:19" ht="13.5" thickBot="1" x14ac:dyDescent="0.25">
      <c r="A141" s="482"/>
      <c r="B141" s="483"/>
      <c r="C141" s="488"/>
      <c r="D141" s="485"/>
      <c r="E141" s="485"/>
      <c r="F141" s="486"/>
      <c r="G141" s="487"/>
      <c r="H141" s="497"/>
      <c r="I141" s="437"/>
      <c r="J141" s="437"/>
      <c r="K141" s="437"/>
      <c r="L141" s="437"/>
      <c r="M141" s="437"/>
      <c r="N141" s="437"/>
      <c r="O141" s="437"/>
      <c r="P141" s="437"/>
      <c r="Q141" s="437"/>
      <c r="R141" s="437"/>
      <c r="S141" s="437"/>
    </row>
    <row r="142" spans="1:19" ht="13.5" thickBot="1" x14ac:dyDescent="0.25">
      <c r="A142" s="447" t="s">
        <v>272</v>
      </c>
      <c r="B142" s="520" t="s">
        <v>159</v>
      </c>
      <c r="C142" s="470" t="s">
        <v>133</v>
      </c>
      <c r="D142" s="387"/>
      <c r="E142" s="414"/>
      <c r="F142" s="389"/>
      <c r="G142" s="390"/>
      <c r="H142" s="391">
        <f>F142*G142</f>
        <v>0</v>
      </c>
      <c r="I142" s="437"/>
      <c r="J142" s="437"/>
      <c r="K142" s="437"/>
      <c r="L142" s="437"/>
      <c r="M142" s="437"/>
      <c r="N142" s="437"/>
      <c r="O142" s="437"/>
      <c r="P142" s="437"/>
      <c r="Q142" s="437"/>
      <c r="R142" s="437"/>
      <c r="S142" s="437"/>
    </row>
    <row r="143" spans="1:19" ht="13.5" thickBot="1" x14ac:dyDescent="0.25">
      <c r="A143" s="474"/>
      <c r="B143" s="394"/>
      <c r="C143" s="495" t="s">
        <v>133</v>
      </c>
      <c r="D143" s="396"/>
      <c r="E143" s="397"/>
      <c r="F143" s="398"/>
      <c r="G143" s="399"/>
      <c r="H143" s="400">
        <f>F143*G143</f>
        <v>0</v>
      </c>
      <c r="I143" s="437"/>
      <c r="J143" s="437"/>
      <c r="K143" s="437"/>
      <c r="L143" s="437"/>
      <c r="M143" s="437"/>
      <c r="N143" s="437"/>
      <c r="O143" s="437"/>
      <c r="P143" s="437"/>
      <c r="Q143" s="437"/>
      <c r="R143" s="437"/>
      <c r="S143" s="437"/>
    </row>
    <row r="144" spans="1:19" ht="13.5" thickTop="1" x14ac:dyDescent="0.2">
      <c r="A144" s="427"/>
      <c r="B144" s="401" t="s">
        <v>281</v>
      </c>
      <c r="C144" s="402"/>
      <c r="D144" s="404"/>
      <c r="E144" s="404"/>
      <c r="F144" s="405"/>
      <c r="G144" s="406"/>
      <c r="H144" s="407">
        <f>ROUND(SUM(H142:H143),2)</f>
        <v>0</v>
      </c>
      <c r="I144" s="437"/>
      <c r="J144" s="437"/>
      <c r="K144" s="437"/>
      <c r="L144" s="437"/>
      <c r="M144" s="437"/>
      <c r="N144" s="437"/>
      <c r="O144" s="437"/>
      <c r="P144" s="437"/>
      <c r="Q144" s="437"/>
      <c r="R144" s="437"/>
      <c r="S144" s="437"/>
    </row>
    <row r="145" spans="1:19" ht="13.5" thickBot="1" x14ac:dyDescent="0.25">
      <c r="A145" s="482"/>
      <c r="B145" s="483"/>
      <c r="C145" s="488"/>
      <c r="D145" s="485"/>
      <c r="E145" s="485"/>
      <c r="F145" s="486"/>
      <c r="G145" s="487"/>
      <c r="H145" s="497"/>
      <c r="I145" s="437"/>
      <c r="J145" s="437"/>
      <c r="K145" s="437"/>
      <c r="L145" s="437"/>
      <c r="M145" s="437"/>
      <c r="N145" s="437"/>
      <c r="O145" s="437"/>
      <c r="P145" s="437"/>
      <c r="Q145" s="437"/>
      <c r="R145" s="437"/>
      <c r="S145" s="437"/>
    </row>
    <row r="146" spans="1:19" ht="13.5" thickBot="1" x14ac:dyDescent="0.25">
      <c r="A146" s="648" t="s">
        <v>103</v>
      </c>
      <c r="B146" s="649"/>
      <c r="C146" s="649"/>
      <c r="D146" s="649"/>
      <c r="E146" s="649"/>
      <c r="F146" s="649"/>
      <c r="G146" s="649"/>
      <c r="H146" s="535">
        <f>ROUND(SUM(H140,H144),2)</f>
        <v>0</v>
      </c>
      <c r="I146" s="437"/>
      <c r="J146" s="437"/>
      <c r="K146" s="437"/>
      <c r="L146" s="437"/>
      <c r="M146" s="437"/>
      <c r="N146" s="437"/>
      <c r="O146" s="437"/>
      <c r="P146" s="437"/>
      <c r="Q146" s="437"/>
      <c r="R146" s="437"/>
      <c r="S146" s="437"/>
    </row>
    <row r="147" spans="1:19" x14ac:dyDescent="0.2">
      <c r="C147" s="521"/>
      <c r="D147" s="333"/>
      <c r="E147" s="333"/>
      <c r="F147" s="502"/>
      <c r="G147" s="418"/>
      <c r="H147" s="419"/>
      <c r="I147" s="437"/>
      <c r="J147" s="437"/>
      <c r="K147" s="437"/>
      <c r="L147" s="437"/>
      <c r="M147" s="437"/>
      <c r="N147" s="437"/>
      <c r="O147" s="437"/>
      <c r="P147" s="437"/>
      <c r="Q147" s="437"/>
      <c r="R147" s="437"/>
      <c r="S147" s="437"/>
    </row>
    <row r="148" spans="1:19" x14ac:dyDescent="0.2">
      <c r="C148" s="430"/>
      <c r="D148" s="333"/>
      <c r="E148" s="333"/>
      <c r="F148" s="502"/>
      <c r="G148" s="418"/>
      <c r="H148" s="419"/>
      <c r="I148" s="437"/>
      <c r="J148" s="437"/>
      <c r="K148" s="437"/>
      <c r="L148" s="437"/>
      <c r="M148" s="437"/>
      <c r="N148" s="437"/>
      <c r="O148" s="437"/>
      <c r="P148" s="437"/>
      <c r="Q148" s="437"/>
      <c r="R148" s="437"/>
      <c r="S148" s="437"/>
    </row>
    <row r="149" spans="1:19" ht="15.75" thickBot="1" x14ac:dyDescent="0.3">
      <c r="A149" s="522" t="s">
        <v>316</v>
      </c>
      <c r="C149" s="523"/>
      <c r="D149" s="333"/>
      <c r="E149" s="333"/>
      <c r="F149" s="502"/>
      <c r="G149" s="418"/>
      <c r="H149" s="419"/>
      <c r="I149" s="437"/>
      <c r="J149" s="437"/>
      <c r="K149" s="437"/>
      <c r="L149" s="437"/>
      <c r="M149" s="437"/>
      <c r="N149" s="437"/>
      <c r="O149" s="437"/>
      <c r="P149" s="437"/>
      <c r="Q149" s="437"/>
      <c r="R149" s="437"/>
      <c r="S149" s="437"/>
    </row>
    <row r="150" spans="1:19" ht="13.5" thickBot="1" x14ac:dyDescent="0.25">
      <c r="A150" s="381" t="s">
        <v>257</v>
      </c>
      <c r="B150" s="382"/>
      <c r="C150" s="382"/>
      <c r="D150" s="382"/>
      <c r="E150" s="382"/>
      <c r="F150" s="382"/>
      <c r="G150" s="382"/>
      <c r="H150" s="383"/>
      <c r="I150" s="437"/>
      <c r="J150" s="437"/>
      <c r="K150" s="437"/>
      <c r="L150" s="437"/>
      <c r="M150" s="437"/>
      <c r="N150" s="437"/>
      <c r="O150" s="437"/>
      <c r="P150" s="437"/>
      <c r="Q150" s="437"/>
      <c r="R150" s="437"/>
      <c r="S150" s="437"/>
    </row>
    <row r="151" spans="1:19" ht="12.75" customHeight="1" x14ac:dyDescent="0.2">
      <c r="A151" s="524" t="s">
        <v>325</v>
      </c>
      <c r="B151" s="525"/>
      <c r="C151" s="467"/>
      <c r="D151" s="410"/>
      <c r="E151" s="410"/>
      <c r="F151" s="411"/>
      <c r="G151" s="412"/>
      <c r="H151" s="468"/>
      <c r="I151" s="437"/>
      <c r="J151" s="437"/>
      <c r="K151" s="437"/>
      <c r="L151" s="437"/>
      <c r="M151" s="437"/>
      <c r="N151" s="437"/>
      <c r="O151" s="437"/>
      <c r="P151" s="437"/>
      <c r="Q151" s="437"/>
      <c r="R151" s="437"/>
      <c r="S151" s="437"/>
    </row>
    <row r="152" spans="1:19" ht="13.5" thickBot="1" x14ac:dyDescent="0.25">
      <c r="A152" s="408"/>
      <c r="B152" s="408"/>
      <c r="C152" s="467"/>
      <c r="D152" s="410"/>
      <c r="E152" s="410"/>
      <c r="F152" s="411"/>
      <c r="G152" s="412"/>
      <c r="H152" s="468"/>
      <c r="I152" s="437"/>
      <c r="J152" s="437"/>
      <c r="K152" s="437"/>
      <c r="L152" s="437"/>
      <c r="M152" s="437"/>
      <c r="N152" s="437"/>
      <c r="O152" s="437"/>
      <c r="P152" s="437"/>
      <c r="Q152" s="437"/>
      <c r="R152" s="437"/>
      <c r="S152" s="437"/>
    </row>
    <row r="153" spans="1:19" ht="13.5" thickBot="1" x14ac:dyDescent="0.25">
      <c r="A153" s="498" t="s">
        <v>276</v>
      </c>
      <c r="B153" s="526"/>
      <c r="C153" s="527"/>
      <c r="D153" s="528"/>
      <c r="E153" s="528"/>
      <c r="F153" s="424"/>
      <c r="G153" s="425"/>
      <c r="H153" s="426"/>
      <c r="I153" s="437"/>
      <c r="J153" s="437"/>
      <c r="K153" s="437"/>
      <c r="L153" s="437"/>
      <c r="M153" s="437"/>
      <c r="N153" s="437"/>
      <c r="O153" s="437"/>
      <c r="P153" s="437"/>
      <c r="Q153" s="437"/>
      <c r="R153" s="437"/>
      <c r="S153" s="437"/>
    </row>
    <row r="154" spans="1:19" x14ac:dyDescent="0.2">
      <c r="A154" s="524" t="s">
        <v>326</v>
      </c>
      <c r="B154" s="525"/>
      <c r="C154" s="467"/>
      <c r="D154" s="410"/>
      <c r="E154" s="410"/>
      <c r="F154" s="411"/>
      <c r="G154" s="412"/>
      <c r="H154" s="468"/>
      <c r="I154" s="437"/>
      <c r="J154" s="437"/>
      <c r="K154" s="437"/>
      <c r="L154" s="437"/>
      <c r="M154" s="437"/>
      <c r="N154" s="437"/>
      <c r="O154" s="437"/>
      <c r="P154" s="437"/>
      <c r="Q154" s="437"/>
      <c r="R154" s="437"/>
      <c r="S154" s="437"/>
    </row>
    <row r="155" spans="1:19" x14ac:dyDescent="0.2">
      <c r="C155" s="430"/>
      <c r="D155" s="333"/>
      <c r="E155" s="333"/>
      <c r="F155" s="502"/>
      <c r="G155" s="418"/>
      <c r="H155" s="419"/>
      <c r="I155" s="437"/>
      <c r="J155" s="437"/>
      <c r="K155" s="437"/>
      <c r="L155" s="437"/>
      <c r="M155" s="437"/>
      <c r="N155" s="437"/>
      <c r="O155" s="437"/>
      <c r="P155" s="437"/>
      <c r="Q155" s="437"/>
      <c r="R155" s="437"/>
      <c r="S155" s="437"/>
    </row>
    <row r="156" spans="1:19" ht="13.5" thickBot="1" x14ac:dyDescent="0.25">
      <c r="C156" s="523"/>
      <c r="D156" s="333"/>
      <c r="E156" s="333"/>
      <c r="F156" s="502"/>
      <c r="G156" s="418"/>
      <c r="H156" s="419"/>
      <c r="I156" s="437"/>
      <c r="J156" s="437"/>
      <c r="K156" s="437"/>
      <c r="L156" s="437"/>
      <c r="M156" s="437"/>
      <c r="N156" s="437"/>
      <c r="O156" s="437"/>
      <c r="P156" s="437"/>
      <c r="Q156" s="437"/>
      <c r="R156" s="437"/>
      <c r="S156" s="437"/>
    </row>
    <row r="157" spans="1:19" ht="13.5" thickBot="1" x14ac:dyDescent="0.25">
      <c r="A157" s="503" t="s">
        <v>258</v>
      </c>
      <c r="B157" s="504"/>
      <c r="C157" s="504"/>
      <c r="D157" s="504"/>
      <c r="E157" s="504"/>
      <c r="F157" s="504"/>
      <c r="G157" s="504"/>
      <c r="H157" s="505"/>
      <c r="I157" s="493"/>
      <c r="J157" s="493"/>
      <c r="K157" s="437"/>
      <c r="L157" s="437"/>
      <c r="M157" s="437"/>
      <c r="N157" s="437"/>
      <c r="O157" s="437"/>
      <c r="P157" s="437"/>
      <c r="Q157" s="437"/>
      <c r="R157" s="437"/>
      <c r="S157" s="437"/>
    </row>
    <row r="158" spans="1:19" x14ac:dyDescent="0.2">
      <c r="A158" s="645" t="s">
        <v>327</v>
      </c>
      <c r="B158" s="646"/>
      <c r="C158" s="529"/>
      <c r="D158" s="529"/>
      <c r="E158" s="529"/>
      <c r="F158" s="529"/>
      <c r="G158" s="529"/>
      <c r="H158" s="529"/>
      <c r="I158" s="493"/>
      <c r="J158" s="493"/>
      <c r="K158" s="437"/>
      <c r="L158" s="437"/>
      <c r="M158" s="437"/>
      <c r="N158" s="437"/>
      <c r="O158" s="437"/>
      <c r="P158" s="437"/>
      <c r="Q158" s="437"/>
      <c r="R158" s="437"/>
      <c r="S158" s="437"/>
    </row>
    <row r="159" spans="1:19" x14ac:dyDescent="0.2">
      <c r="B159" s="430"/>
      <c r="C159" s="430"/>
      <c r="D159" s="333"/>
      <c r="E159" s="333"/>
      <c r="F159" s="502"/>
      <c r="G159" s="418"/>
      <c r="H159" s="419"/>
      <c r="I159" s="437"/>
      <c r="J159" s="437"/>
      <c r="K159" s="437"/>
      <c r="L159" s="437"/>
      <c r="M159" s="437"/>
      <c r="N159" s="437"/>
      <c r="O159" s="437"/>
      <c r="P159" s="437"/>
      <c r="Q159" s="437"/>
      <c r="R159" s="437"/>
      <c r="S159" s="437"/>
    </row>
    <row r="160" spans="1:19" ht="13.5" thickBot="1" x14ac:dyDescent="0.25">
      <c r="B160" s="430"/>
      <c r="C160" s="430"/>
      <c r="D160" s="333"/>
      <c r="E160" s="333"/>
      <c r="F160" s="502"/>
      <c r="G160" s="418"/>
      <c r="H160" s="419"/>
      <c r="I160" s="437"/>
      <c r="J160" s="437"/>
      <c r="K160" s="437"/>
      <c r="L160" s="437"/>
      <c r="M160" s="437"/>
      <c r="N160" s="437"/>
      <c r="O160" s="437"/>
      <c r="P160" s="437"/>
      <c r="Q160" s="437"/>
      <c r="R160" s="437"/>
      <c r="S160" s="437"/>
    </row>
    <row r="161" spans="1:19" ht="13.5" thickBot="1" x14ac:dyDescent="0.25">
      <c r="A161" s="503" t="s">
        <v>275</v>
      </c>
      <c r="B161" s="504"/>
      <c r="C161" s="504"/>
      <c r="D161" s="504"/>
      <c r="E161" s="504"/>
      <c r="F161" s="504"/>
      <c r="G161" s="504"/>
      <c r="H161" s="505"/>
      <c r="I161" s="437"/>
      <c r="J161" s="437"/>
      <c r="K161" s="437"/>
      <c r="L161" s="437"/>
      <c r="M161" s="437"/>
      <c r="N161" s="437"/>
      <c r="O161" s="437"/>
      <c r="P161" s="437"/>
      <c r="Q161" s="437"/>
      <c r="R161" s="437"/>
      <c r="S161" s="437"/>
    </row>
    <row r="162" spans="1:19" x14ac:dyDescent="0.2">
      <c r="A162" s="524" t="s">
        <v>328</v>
      </c>
      <c r="B162" s="525"/>
      <c r="C162" s="529"/>
      <c r="D162" s="529"/>
      <c r="E162" s="529"/>
      <c r="F162" s="529"/>
      <c r="G162" s="529"/>
      <c r="H162" s="529"/>
      <c r="I162" s="437"/>
      <c r="J162" s="437"/>
      <c r="K162" s="437"/>
      <c r="L162" s="437"/>
      <c r="M162" s="437"/>
      <c r="N162" s="437"/>
      <c r="O162" s="437"/>
      <c r="P162" s="437"/>
      <c r="Q162" s="437"/>
      <c r="R162" s="437"/>
      <c r="S162" s="437"/>
    </row>
    <row r="163" spans="1:19" x14ac:dyDescent="0.2">
      <c r="C163" s="373"/>
      <c r="D163" s="333"/>
      <c r="E163" s="333"/>
      <c r="F163" s="502"/>
      <c r="G163" s="418"/>
      <c r="H163" s="419"/>
      <c r="I163" s="437"/>
      <c r="J163" s="437"/>
      <c r="K163" s="437"/>
      <c r="L163" s="437"/>
      <c r="M163" s="437"/>
      <c r="N163" s="437"/>
      <c r="O163" s="437"/>
      <c r="P163" s="437"/>
      <c r="Q163" s="437"/>
      <c r="R163" s="437"/>
      <c r="S163" s="437"/>
    </row>
    <row r="164" spans="1:19" ht="13.5" thickBot="1" x14ac:dyDescent="0.25">
      <c r="C164" s="373"/>
      <c r="D164" s="333"/>
      <c r="E164" s="333"/>
      <c r="F164" s="502"/>
      <c r="G164" s="418"/>
      <c r="H164" s="419"/>
      <c r="I164" s="437"/>
      <c r="J164" s="437"/>
      <c r="K164" s="437"/>
      <c r="L164" s="437"/>
      <c r="M164" s="437"/>
      <c r="N164" s="437"/>
      <c r="O164" s="437"/>
      <c r="P164" s="437"/>
      <c r="Q164" s="437"/>
      <c r="R164" s="437"/>
      <c r="S164" s="437"/>
    </row>
    <row r="165" spans="1:19" ht="13.5" thickBot="1" x14ac:dyDescent="0.25">
      <c r="A165" s="498" t="s">
        <v>259</v>
      </c>
      <c r="B165" s="526"/>
      <c r="C165" s="527"/>
      <c r="D165" s="528"/>
      <c r="E165" s="528"/>
      <c r="F165" s="424"/>
      <c r="G165" s="425"/>
      <c r="H165" s="426"/>
      <c r="I165" s="530"/>
      <c r="J165" s="493"/>
      <c r="K165" s="437"/>
      <c r="L165" s="437"/>
      <c r="M165" s="437"/>
      <c r="N165" s="437"/>
      <c r="O165" s="437"/>
      <c r="P165" s="437"/>
      <c r="Q165" s="437"/>
      <c r="R165" s="437"/>
      <c r="S165" s="437"/>
    </row>
    <row r="166" spans="1:19" x14ac:dyDescent="0.2">
      <c r="A166" s="524" t="s">
        <v>329</v>
      </c>
      <c r="B166" s="525"/>
      <c r="C166" s="467"/>
      <c r="D166" s="410"/>
      <c r="E166" s="410"/>
      <c r="F166" s="411"/>
      <c r="G166" s="412"/>
      <c r="H166" s="468"/>
      <c r="I166" s="493"/>
      <c r="J166" s="493"/>
      <c r="K166" s="437"/>
      <c r="L166" s="437"/>
      <c r="M166" s="437"/>
      <c r="N166" s="437"/>
      <c r="O166" s="437"/>
      <c r="P166" s="437"/>
      <c r="Q166" s="437"/>
      <c r="R166" s="437"/>
      <c r="S166" s="437"/>
    </row>
    <row r="167" spans="1:19" x14ac:dyDescent="0.2">
      <c r="A167" s="408"/>
      <c r="B167" s="408"/>
      <c r="C167" s="467"/>
      <c r="D167" s="410"/>
      <c r="E167" s="410"/>
      <c r="F167" s="411"/>
      <c r="G167" s="412"/>
      <c r="H167" s="468"/>
      <c r="I167" s="437"/>
      <c r="J167" s="437"/>
      <c r="K167" s="437"/>
      <c r="L167" s="437"/>
      <c r="M167" s="437"/>
      <c r="N167" s="437"/>
      <c r="O167" s="437"/>
      <c r="P167" s="437"/>
      <c r="Q167" s="437"/>
      <c r="R167" s="437"/>
      <c r="S167" s="437"/>
    </row>
    <row r="168" spans="1:19" ht="13.5" thickBot="1" x14ac:dyDescent="0.25">
      <c r="A168" s="408"/>
      <c r="B168" s="408"/>
      <c r="C168" s="467"/>
      <c r="D168" s="410"/>
      <c r="E168" s="410"/>
      <c r="F168" s="411"/>
      <c r="G168" s="412"/>
      <c r="H168" s="468"/>
      <c r="I168" s="437"/>
      <c r="J168" s="437"/>
      <c r="K168" s="437"/>
      <c r="L168" s="437"/>
      <c r="M168" s="437"/>
      <c r="N168" s="437"/>
      <c r="O168" s="437"/>
      <c r="P168" s="437"/>
      <c r="Q168" s="437"/>
      <c r="R168" s="437"/>
      <c r="S168" s="437"/>
    </row>
    <row r="169" spans="1:19" ht="13.5" thickBot="1" x14ac:dyDescent="0.25">
      <c r="A169" s="498" t="s">
        <v>274</v>
      </c>
      <c r="B169" s="526"/>
      <c r="C169" s="527"/>
      <c r="D169" s="528"/>
      <c r="E169" s="528"/>
      <c r="F169" s="424"/>
      <c r="G169" s="425"/>
      <c r="H169" s="426"/>
      <c r="I169" s="437"/>
      <c r="J169" s="437"/>
      <c r="K169" s="437"/>
      <c r="L169" s="437"/>
      <c r="M169" s="437"/>
      <c r="N169" s="437"/>
      <c r="O169" s="437"/>
      <c r="P169" s="437"/>
      <c r="Q169" s="437"/>
      <c r="R169" s="437"/>
      <c r="S169" s="437"/>
    </row>
    <row r="170" spans="1:19" x14ac:dyDescent="0.2">
      <c r="A170" s="524" t="s">
        <v>330</v>
      </c>
      <c r="B170" s="525"/>
      <c r="C170" s="467"/>
      <c r="D170" s="410"/>
      <c r="E170" s="410"/>
      <c r="F170" s="411"/>
      <c r="G170" s="412"/>
      <c r="H170" s="468"/>
      <c r="I170" s="437"/>
      <c r="J170" s="437"/>
      <c r="K170" s="437"/>
      <c r="L170" s="437"/>
      <c r="M170" s="437"/>
      <c r="N170" s="437"/>
      <c r="O170" s="437"/>
      <c r="P170" s="437"/>
      <c r="Q170" s="437"/>
      <c r="R170" s="437"/>
      <c r="S170" s="437"/>
    </row>
    <row r="171" spans="1:19" x14ac:dyDescent="0.2">
      <c r="C171" s="501"/>
      <c r="D171" s="416"/>
      <c r="E171" s="416"/>
      <c r="F171" s="417"/>
      <c r="G171" s="418"/>
      <c r="H171" s="419"/>
      <c r="I171" s="437"/>
      <c r="J171" s="437"/>
      <c r="K171" s="437"/>
      <c r="L171" s="437"/>
      <c r="M171" s="437"/>
      <c r="N171" s="437"/>
      <c r="O171" s="437"/>
      <c r="P171" s="437"/>
      <c r="Q171" s="437"/>
      <c r="R171" s="437"/>
      <c r="S171" s="437"/>
    </row>
    <row r="172" spans="1:19" ht="13.5" thickBot="1" x14ac:dyDescent="0.25">
      <c r="C172" s="501"/>
      <c r="D172" s="416"/>
      <c r="E172" s="416"/>
      <c r="F172" s="417"/>
      <c r="G172" s="418"/>
      <c r="H172" s="419"/>
      <c r="I172" s="437"/>
      <c r="J172" s="437"/>
      <c r="K172" s="437"/>
      <c r="L172" s="437"/>
      <c r="M172" s="437"/>
      <c r="N172" s="437"/>
      <c r="O172" s="437"/>
      <c r="P172" s="437"/>
      <c r="Q172" s="437"/>
      <c r="R172" s="437"/>
      <c r="S172" s="437"/>
    </row>
    <row r="173" spans="1:19" ht="13.5" thickBot="1" x14ac:dyDescent="0.25">
      <c r="A173" s="498" t="s">
        <v>273</v>
      </c>
      <c r="B173" s="526"/>
      <c r="C173" s="527"/>
      <c r="D173" s="528"/>
      <c r="E173" s="528"/>
      <c r="F173" s="424"/>
      <c r="G173" s="425"/>
      <c r="H173" s="426"/>
      <c r="I173" s="493"/>
      <c r="J173" s="493"/>
      <c r="K173" s="493"/>
      <c r="L173" s="493"/>
      <c r="M173" s="493"/>
      <c r="N173" s="493"/>
      <c r="O173" s="493"/>
      <c r="P173" s="493"/>
      <c r="Q173" s="437"/>
      <c r="R173" s="437"/>
      <c r="S173" s="437"/>
    </row>
    <row r="174" spans="1:19" x14ac:dyDescent="0.2">
      <c r="A174" s="524" t="s">
        <v>331</v>
      </c>
      <c r="B174" s="525"/>
      <c r="C174" s="467"/>
      <c r="D174" s="410"/>
      <c r="E174" s="410"/>
      <c r="F174" s="411"/>
      <c r="G174" s="412"/>
      <c r="H174" s="468"/>
      <c r="I174" s="493"/>
      <c r="J174" s="493"/>
      <c r="K174" s="493"/>
      <c r="L174" s="493"/>
      <c r="M174" s="493"/>
      <c r="N174" s="493"/>
      <c r="O174" s="493"/>
      <c r="P174" s="493"/>
      <c r="Q174" s="437"/>
      <c r="R174" s="437"/>
      <c r="S174" s="437"/>
    </row>
    <row r="175" spans="1:19" x14ac:dyDescent="0.2">
      <c r="C175" s="501"/>
      <c r="D175" s="416"/>
      <c r="E175" s="416"/>
      <c r="F175" s="417"/>
      <c r="G175" s="418"/>
      <c r="H175" s="419"/>
    </row>
    <row r="176" spans="1:19" ht="13.5" thickBot="1" x14ac:dyDescent="0.25">
      <c r="C176" s="501"/>
      <c r="D176" s="416"/>
      <c r="E176" s="416"/>
      <c r="F176" s="417"/>
      <c r="G176" s="418"/>
      <c r="H176" s="419"/>
    </row>
    <row r="177" spans="1:16" ht="13.5" thickBot="1" x14ac:dyDescent="0.25">
      <c r="A177" s="498" t="s">
        <v>282</v>
      </c>
      <c r="B177" s="526"/>
      <c r="C177" s="527"/>
      <c r="D177" s="528"/>
      <c r="E177" s="528"/>
      <c r="F177" s="424"/>
      <c r="G177" s="425"/>
      <c r="H177" s="426"/>
    </row>
    <row r="178" spans="1:16" ht="13.5" customHeight="1" x14ac:dyDescent="0.2">
      <c r="A178" s="524" t="s">
        <v>332</v>
      </c>
      <c r="B178" s="525"/>
      <c r="C178" s="467"/>
      <c r="D178" s="410"/>
      <c r="E178" s="410"/>
      <c r="F178" s="411"/>
      <c r="G178" s="412"/>
      <c r="H178" s="468"/>
    </row>
    <row r="179" spans="1:16" x14ac:dyDescent="0.2">
      <c r="A179" s="408"/>
      <c r="B179" s="408"/>
      <c r="C179" s="467"/>
      <c r="D179" s="410"/>
      <c r="E179" s="410"/>
      <c r="F179" s="411"/>
      <c r="G179" s="412"/>
      <c r="H179" s="468"/>
      <c r="I179" s="430"/>
    </row>
    <row r="180" spans="1:16" ht="13.5" thickBot="1" x14ac:dyDescent="0.25">
      <c r="A180" s="408"/>
      <c r="B180" s="408"/>
      <c r="C180" s="467"/>
      <c r="D180" s="410"/>
      <c r="E180" s="410"/>
      <c r="F180" s="411"/>
      <c r="G180" s="412"/>
      <c r="H180" s="468"/>
    </row>
    <row r="181" spans="1:16" ht="13.5" thickBot="1" x14ac:dyDescent="0.25">
      <c r="A181" s="503" t="s">
        <v>280</v>
      </c>
      <c r="B181" s="504"/>
      <c r="C181" s="504"/>
      <c r="D181" s="504"/>
      <c r="E181" s="504"/>
      <c r="F181" s="504"/>
      <c r="G181" s="504"/>
      <c r="H181" s="505"/>
    </row>
    <row r="182" spans="1:16" x14ac:dyDescent="0.2">
      <c r="A182" s="524" t="s">
        <v>333</v>
      </c>
      <c r="B182" s="525"/>
      <c r="C182" s="529"/>
      <c r="D182" s="529"/>
      <c r="E182" s="529"/>
      <c r="F182" s="529"/>
      <c r="G182" s="529"/>
      <c r="H182" s="529"/>
    </row>
    <row r="183" spans="1:16" x14ac:dyDescent="0.2">
      <c r="B183" s="430"/>
      <c r="C183" s="373"/>
    </row>
    <row r="184" spans="1:16" ht="13.5" thickBot="1" x14ac:dyDescent="0.25">
      <c r="B184" s="430"/>
      <c r="C184" s="373"/>
    </row>
    <row r="185" spans="1:16" ht="13.5" thickBot="1" x14ac:dyDescent="0.25">
      <c r="A185" s="503" t="s">
        <v>278</v>
      </c>
      <c r="B185" s="504"/>
      <c r="C185" s="504"/>
      <c r="D185" s="504"/>
      <c r="E185" s="504"/>
      <c r="F185" s="504"/>
      <c r="G185" s="504"/>
      <c r="H185" s="505"/>
      <c r="I185" s="493"/>
      <c r="J185" s="493"/>
      <c r="K185" s="493"/>
      <c r="L185" s="493"/>
      <c r="M185" s="493"/>
      <c r="N185" s="493"/>
      <c r="O185" s="493"/>
      <c r="P185" s="493"/>
    </row>
    <row r="186" spans="1:16" x14ac:dyDescent="0.2">
      <c r="A186" s="524" t="s">
        <v>334</v>
      </c>
      <c r="B186" s="525"/>
      <c r="C186" s="529"/>
      <c r="D186" s="529"/>
      <c r="E186" s="529"/>
      <c r="F186" s="529"/>
      <c r="G186" s="529"/>
      <c r="H186" s="529"/>
      <c r="I186" s="493"/>
      <c r="J186" s="493"/>
      <c r="K186" s="493"/>
      <c r="L186" s="493"/>
      <c r="M186" s="493"/>
      <c r="N186" s="493"/>
      <c r="O186" s="493"/>
      <c r="P186" s="493"/>
    </row>
    <row r="187" spans="1:16" x14ac:dyDescent="0.2">
      <c r="A187" s="483"/>
      <c r="B187" s="408"/>
      <c r="C187" s="488"/>
      <c r="D187" s="485"/>
      <c r="E187" s="485"/>
      <c r="F187" s="486"/>
      <c r="G187" s="487"/>
      <c r="H187" s="489"/>
    </row>
    <row r="188" spans="1:16" ht="13.5" thickBot="1" x14ac:dyDescent="0.25">
      <c r="A188" s="531"/>
      <c r="B188" s="531"/>
      <c r="C188" s="516"/>
      <c r="D188" s="517"/>
      <c r="E188" s="517"/>
      <c r="F188" s="518"/>
      <c r="G188" s="519"/>
      <c r="H188" s="442"/>
    </row>
    <row r="189" spans="1:16" ht="13.5" thickBot="1" x14ac:dyDescent="0.25">
      <c r="A189" s="503" t="s">
        <v>277</v>
      </c>
      <c r="B189" s="504"/>
      <c r="C189" s="504"/>
      <c r="D189" s="504"/>
      <c r="E189" s="504"/>
      <c r="F189" s="504"/>
      <c r="G189" s="504"/>
      <c r="H189" s="505"/>
      <c r="I189" s="493"/>
      <c r="J189" s="493"/>
      <c r="K189" s="493"/>
      <c r="L189" s="493"/>
      <c r="M189" s="493"/>
      <c r="N189" s="493"/>
      <c r="O189" s="493"/>
      <c r="P189" s="493"/>
    </row>
    <row r="190" spans="1:16" x14ac:dyDescent="0.2">
      <c r="A190" s="524" t="s">
        <v>335</v>
      </c>
      <c r="B190" s="525"/>
      <c r="C190" s="529"/>
      <c r="D190" s="529"/>
      <c r="E190" s="529"/>
      <c r="F190" s="529"/>
      <c r="G190" s="529"/>
      <c r="H190" s="529"/>
      <c r="I190" s="493"/>
      <c r="J190" s="493"/>
      <c r="K190" s="493"/>
      <c r="L190" s="493"/>
      <c r="M190" s="493"/>
      <c r="N190" s="493"/>
      <c r="O190" s="493"/>
      <c r="P190" s="493"/>
    </row>
    <row r="191" spans="1:16" x14ac:dyDescent="0.2">
      <c r="C191" s="373"/>
    </row>
    <row r="192" spans="1:16" ht="13.5" thickBot="1" x14ac:dyDescent="0.25">
      <c r="C192" s="373"/>
    </row>
    <row r="193" spans="1:16" ht="13.5" thickBot="1" x14ac:dyDescent="0.25">
      <c r="A193" s="503" t="s">
        <v>279</v>
      </c>
      <c r="B193" s="504"/>
      <c r="C193" s="504"/>
      <c r="D193" s="504"/>
      <c r="E193" s="504"/>
      <c r="F193" s="504"/>
      <c r="G193" s="504"/>
      <c r="H193" s="505"/>
      <c r="I193" s="530"/>
      <c r="J193" s="493"/>
      <c r="K193" s="493"/>
      <c r="L193" s="493"/>
      <c r="M193" s="493"/>
      <c r="N193" s="493"/>
      <c r="O193" s="493"/>
      <c r="P193" s="493"/>
    </row>
    <row r="194" spans="1:16" x14ac:dyDescent="0.2">
      <c r="A194" s="524" t="s">
        <v>336</v>
      </c>
      <c r="B194" s="525"/>
      <c r="C194" s="529"/>
      <c r="D194" s="529"/>
      <c r="E194" s="529"/>
      <c r="F194" s="529"/>
      <c r="G194" s="529"/>
      <c r="H194" s="529"/>
      <c r="I194" s="493"/>
      <c r="J194" s="493"/>
      <c r="K194" s="493"/>
      <c r="L194" s="493"/>
      <c r="M194" s="493"/>
      <c r="N194" s="493"/>
      <c r="O194" s="493"/>
      <c r="P194" s="493"/>
    </row>
    <row r="195" spans="1:16" x14ac:dyDescent="0.2">
      <c r="A195" s="483"/>
      <c r="B195" s="408"/>
      <c r="C195" s="488"/>
      <c r="D195" s="485"/>
      <c r="E195" s="485"/>
      <c r="F195" s="486"/>
      <c r="G195" s="487"/>
      <c r="H195" s="489"/>
    </row>
    <row r="196" spans="1:16" x14ac:dyDescent="0.2">
      <c r="A196" s="483"/>
      <c r="B196" s="408"/>
      <c r="C196" s="488"/>
      <c r="D196" s="485"/>
      <c r="E196" s="485"/>
      <c r="F196" s="486"/>
      <c r="G196" s="487"/>
      <c r="H196" s="489"/>
    </row>
    <row r="197" spans="1:16" x14ac:dyDescent="0.2">
      <c r="A197" s="532" t="s">
        <v>107</v>
      </c>
      <c r="C197" s="373"/>
    </row>
    <row r="198" spans="1:16" x14ac:dyDescent="0.2">
      <c r="A198" s="647" t="s">
        <v>160</v>
      </c>
      <c r="B198" s="647"/>
      <c r="C198" s="647"/>
      <c r="D198" s="647"/>
      <c r="E198" s="533"/>
    </row>
    <row r="199" spans="1:16" x14ac:dyDescent="0.2">
      <c r="C199" s="373"/>
    </row>
    <row r="200" spans="1:16" x14ac:dyDescent="0.2">
      <c r="C200" s="373"/>
    </row>
    <row r="201" spans="1:16" x14ac:dyDescent="0.2">
      <c r="C201" s="373"/>
    </row>
    <row r="202" spans="1:16" x14ac:dyDescent="0.2">
      <c r="C202" s="373"/>
    </row>
    <row r="203" spans="1:16" x14ac:dyDescent="0.2">
      <c r="C203" s="373"/>
    </row>
  </sheetData>
  <sheetProtection sheet="1" objects="1" scenarios="1" formatCells="0" formatColumns="0" formatRows="0" insertColumns="0" insertRows="0" deleteColumns="0" deleteRows="0"/>
  <mergeCells count="14">
    <mergeCell ref="A158:B158"/>
    <mergeCell ref="A198:D198"/>
    <mergeCell ref="A14:G14"/>
    <mergeCell ref="A74:G74"/>
    <mergeCell ref="A86:G86"/>
    <mergeCell ref="A98:G98"/>
    <mergeCell ref="A110:G110"/>
    <mergeCell ref="A122:G122"/>
    <mergeCell ref="A134:G134"/>
    <mergeCell ref="A146:G146"/>
    <mergeCell ref="A26:G26"/>
    <mergeCell ref="A38:G38"/>
    <mergeCell ref="A50:G50"/>
    <mergeCell ref="A62:G62"/>
  </mergeCells>
  <phoneticPr fontId="8" type="noConversion"/>
  <dataValidations xWindow="51" yWindow="703" count="39">
    <dataValidation type="list" showDropDown="1" showInputMessage="1" showErrorMessage="1" prompt="Do not change Claim Form Line #" sqref="A6" xr:uid="{50EDD759-9305-46C8-9130-1F565BC86386}">
      <formula1>"1"</formula1>
    </dataValidation>
    <dataValidation type="list" showDropDown="1" showInputMessage="1" showErrorMessage="1" prompt="Do not change Claim Form Line #" sqref="A18" xr:uid="{A9093A90-04FA-40B8-90C3-9A1AC9AB77BB}">
      <formula1>"1.1"</formula1>
    </dataValidation>
    <dataValidation type="list" showDropDown="1" showInputMessage="1" showErrorMessage="1" prompt="Do not change Claim Form Line #" sqref="A30:A31" xr:uid="{F3CA8EF9-2BF8-44A7-AAF1-3502944F796A}">
      <formula1>"1.4"</formula1>
    </dataValidation>
    <dataValidation type="list" showDropDown="1" showInputMessage="1" showErrorMessage="1" prompt="Do not change Claim Form Line #" sqref="A42:A43" xr:uid="{4DFD9EF6-04CF-47C2-84F2-423A190E4A6E}">
      <formula1>"1.5"</formula1>
    </dataValidation>
    <dataValidation type="list" showDropDown="1" showInputMessage="1" showErrorMessage="1" prompt="Do not change Claim Form Line #" sqref="A54" xr:uid="{270C210A-E37A-49C1-9E87-7ADBBEEA28B4}">
      <formula1>"2"</formula1>
    </dataValidation>
    <dataValidation type="list" showDropDown="1" showInputMessage="1" showErrorMessage="1" prompt="Do not change Claim Form Line #" sqref="A66" xr:uid="{3B894E44-8533-4E06-B2FD-42AC2BE9F3AC}">
      <formula1>"2.1"</formula1>
    </dataValidation>
    <dataValidation type="list" showDropDown="1" showInputMessage="1" showErrorMessage="1" prompt="Do not change Claim Form Line #" sqref="A78" xr:uid="{A9D7EAC0-B266-485F-BC42-01CCC44EA56F}">
      <formula1>"2.2"</formula1>
    </dataValidation>
    <dataValidation type="list" showDropDown="1" showInputMessage="1" showErrorMessage="1" prompt="Do not change Claim Form Line #" sqref="A90" xr:uid="{D883F660-C18C-4E80-8C75-2985C77535D7}">
      <formula1>"2.3"</formula1>
    </dataValidation>
    <dataValidation type="list" showDropDown="1" showInputMessage="1" showErrorMessage="1" prompt="Do not change Claim Form Line #" sqref="A102" xr:uid="{26596AB1-3CB2-4CFE-A8EC-6BC44D5BF25D}">
      <formula1>"2.4"</formula1>
    </dataValidation>
    <dataValidation type="list" showDropDown="1" showInputMessage="1" showErrorMessage="1" prompt="Do not change Claim Form Line #" sqref="A114" xr:uid="{A9F696D1-6B50-4FD7-9A33-5EE5985FC5B8}">
      <formula1>"2.5"</formula1>
    </dataValidation>
    <dataValidation type="list" showDropDown="1" showInputMessage="1" showErrorMessage="1" prompt="Do not change Claim Form Line #" sqref="A126" xr:uid="{945C74F6-2398-481D-B1EA-D274F507CDE7}">
      <formula1>"2.6"</formula1>
    </dataValidation>
    <dataValidation type="list" showDropDown="1" showInputMessage="1" showErrorMessage="1" prompt="Do not change Claim Form Line #" sqref="A138" xr:uid="{8ED270B9-338D-4B74-883B-708CC395A660}">
      <formula1>"2.7"</formula1>
    </dataValidation>
    <dataValidation type="list" showDropDown="1" showInputMessage="1" showErrorMessage="1" error="Do not change Service Description " prompt="Do not change Service Description " sqref="B6 B54 B10 B58" xr:uid="{1C59133E-2035-4357-9BE2-51599FF6AC99}">
      <formula1>"Flat Rate"</formula1>
    </dataValidation>
    <dataValidation type="list" showDropDown="1" showInputMessage="1" showErrorMessage="1" error="Do not change Service Description" prompt="Do not change Service Description" sqref="B18 B22 B66 B42:B43 B46 B70" xr:uid="{30DD17F3-7BA3-4B73-9FD9-6066B96D2F8B}">
      <formula1>"Flat Rate (Tribal)"</formula1>
    </dataValidation>
    <dataValidation type="list" showDropDown="1" showInputMessage="1" showErrorMessage="1" error="Do not change Service Description" prompt="Do not change Service Description" sqref="B30:B31 B34" xr:uid="{5441B632-549A-4DAD-99C6-7128E567C369}">
      <formula1>"Flat Rate**"</formula1>
    </dataValidation>
    <dataValidation type="list" showDropDown="1" showInputMessage="1" showErrorMessage="1" error="Do not change Service Description" prompt="Do not change Service Description" sqref="B78 B82" xr:uid="{E13BEAA4-B82A-40FA-9390-1F677AB9E778}">
      <formula1>"Flat Rate (TTY)"</formula1>
    </dataValidation>
    <dataValidation type="list" showDropDown="1" showInputMessage="1" showErrorMessage="1" error="Do not change Service Description" prompt="Do not change Service Description" sqref="B90 B94" xr:uid="{635A1576-804D-4AF0-BA8F-6042FE5DDD2F}">
      <formula1>"Flat Rate (TTY and Tribal)"</formula1>
    </dataValidation>
    <dataValidation type="list" showDropDown="1" showInputMessage="1" showErrorMessage="1" error="Do not change Service Description" prompt="Do not change Service Description" sqref="B102 B106" xr:uid="{6C928EB1-EFD0-4FF0-A985-3CC926245D5D}">
      <formula1>"Flat**"</formula1>
    </dataValidation>
    <dataValidation type="list" showDropDown="1" showInputMessage="1" showErrorMessage="1" error="Do not change Service Description" prompt="Do not change Service Description" sqref="D105:E105 D109:E109" xr:uid="{4A5C2B43-7976-469C-A792-7EF031149AFD}">
      <formula1>"Flat Rate (Tribal)**"</formula1>
    </dataValidation>
    <dataValidation type="list" showDropDown="1" showInputMessage="1" showErrorMessage="1" error="Do not change Service Description " prompt="Do not change Service Description " sqref="B114 B118" xr:uid="{6B5EC001-909B-4244-B012-57D3FF5AC2F1}">
      <formula1>"Flat Rate (Tribal)**"</formula1>
    </dataValidation>
    <dataValidation type="list" showDropDown="1" showInputMessage="1" showErrorMessage="1" error="Do not change the Service Description " prompt="Do not change the Service Description " sqref="B126 B130" xr:uid="{286F491E-146E-4091-BA2C-39A315D269D2}">
      <formula1>"Flat Rate (TTY)**"</formula1>
    </dataValidation>
    <dataValidation type="list" showDropDown="1" showInputMessage="1" showErrorMessage="1" error="Do not change Service Description" prompt="Do not change Service Description" sqref="B138 B142" xr:uid="{044001DA-5303-41BA-A58B-4795B224DA7E}">
      <formula1>"Flat Rate (TTY and Tribal)**"</formula1>
    </dataValidation>
    <dataValidation type="list" showDropDown="1" showInputMessage="1" showErrorMessage="1" error="Do not change Funding Type" sqref="C18:C19 C42:C43 C30:C31 C46:C47 C6:C7 C22:C23 C34:C35 C10:C11" xr:uid="{B0BA97D6-9126-4CC6-991F-59664D866BE7}">
      <formula1>"F"</formula1>
    </dataValidation>
    <dataValidation type="list" showDropDown="1" showInputMessage="1" showErrorMessage="1" error="Do not change Funding Type" sqref="C54:C55 C66:C67 C58:C59 C78:C79 C90:C91 C102:C103 C114:C115 C126:C127 C138:C139 C82:C83 C106:C107 C130:C131 C142:C143 C70:C71 C94:C95 C118:C119" xr:uid="{F4EBB1A4-7AC7-4702-8DA9-06A41D7FF453}">
      <formula1>"C"</formula1>
    </dataValidation>
    <dataValidation type="list" allowBlank="1" showInputMessage="1" showErrorMessage="1" error="Please choose from the drop down list." sqref="E102:E103 E114:E115 E126:E127 E138:E139 E30:E31 E42:E43" xr:uid="{1249F5F8-D545-476B-996C-E8FF9326A97C}">
      <formula1>"Voice, Bundled Voice"</formula1>
    </dataValidation>
    <dataValidation type="list" allowBlank="1" showInputMessage="1" showErrorMessage="1" error="Please choose from the drop down list." sqref="E18:E19 E54:E55 E66:E67 E58:E59 E78:E79 E90:E91 E6:E7 E22:E23 E34:E35 E46:E47 E82:E83 E106:E107 E130:E131 E142:E143 E70:E71 E94:E95 E118:E119 E10:E11" xr:uid="{A535756C-62BB-43E1-8206-B7144262C627}">
      <formula1>"Voice, Bundled Voice, Bundled Broadband, Bundled Voice and Broadband"</formula1>
    </dataValidation>
    <dataValidation type="list" showDropDown="1" showInputMessage="1" showErrorMessage="1" prompt="Do not change Claim Form Line #" sqref="A10" xr:uid="{9DDA70D0-7F9D-4936-9C91-F4041F21B4DB}">
      <formula1>"1 EBB"</formula1>
    </dataValidation>
    <dataValidation type="list" showDropDown="1" showInputMessage="1" showErrorMessage="1" prompt="Do not change Claim Form Line #" sqref="A22" xr:uid="{E8B965E6-BEED-4693-83FC-9D44CB9AC901}">
      <formula1>"1.1 EBB"</formula1>
    </dataValidation>
    <dataValidation type="list" showDropDown="1" showInputMessage="1" showErrorMessage="1" prompt="Do not change Claim Form Line #" sqref="A34" xr:uid="{4FBCB1C0-6650-4B2D-9720-3B4A715CF53C}">
      <formula1>"1.4 EBB"</formula1>
    </dataValidation>
    <dataValidation type="list" showDropDown="1" showInputMessage="1" showErrorMessage="1" prompt="Do not change Claim Form Line #" sqref="A46" xr:uid="{1290961D-6EAD-445B-8753-EC7B3D215DC1}">
      <formula1>"1.5 EBB"</formula1>
    </dataValidation>
    <dataValidation type="list" showDropDown="1" showInputMessage="1" showErrorMessage="1" prompt="Do not change Claim Form Line #" sqref="A58" xr:uid="{C1B33FD8-4E75-4F89-94F2-301EB1A6736D}">
      <formula1>"2 EBB"</formula1>
    </dataValidation>
    <dataValidation type="list" showDropDown="1" showInputMessage="1" showErrorMessage="1" prompt="Do not change Claim Form Line #" sqref="A70" xr:uid="{78322549-BA6D-47CF-9FDC-740DAB50F6A6}">
      <formula1>"2.1 EBB"</formula1>
    </dataValidation>
    <dataValidation type="list" showDropDown="1" showInputMessage="1" showErrorMessage="1" prompt="Do not change Claim Form Line #" sqref="A82" xr:uid="{8B79C1EA-0CE9-4115-BD97-6B21F851789B}">
      <formula1>"2.2 EBB"</formula1>
    </dataValidation>
    <dataValidation type="list" showDropDown="1" showInputMessage="1" showErrorMessage="1" prompt="Do not change Claim Form Line #" sqref="A94" xr:uid="{108D7E86-AF07-4598-81D6-E2C46CE778E5}">
      <formula1>"2.3 EBB"</formula1>
    </dataValidation>
    <dataValidation type="list" showDropDown="1" showInputMessage="1" showErrorMessage="1" prompt="Do not change Claim Form Line #" sqref="A106" xr:uid="{0C4C782A-B209-4E32-BE13-38335FB25E32}">
      <formula1>"2.4 EBB"</formula1>
    </dataValidation>
    <dataValidation type="list" showDropDown="1" showInputMessage="1" showErrorMessage="1" prompt="Do not change Claim Form Line #" sqref="A118" xr:uid="{CCDECB7E-1260-48AA-AC2F-668CC9EDA492}">
      <formula1>"2.5 EBB"</formula1>
    </dataValidation>
    <dataValidation type="list" showDropDown="1" showInputMessage="1" showErrorMessage="1" prompt="Do not change Claim Form Line #" sqref="A130" xr:uid="{77021D6D-FDC7-4536-815B-B3AA499DB9D2}">
      <formula1>"2.6 EBB"</formula1>
    </dataValidation>
    <dataValidation type="list" showDropDown="1" showInputMessage="1" showErrorMessage="1" prompt="Do not change Claim Form Line #" sqref="A142" xr:uid="{F6AEFF6E-7FED-4699-B62C-100C48BE2AB4}">
      <formula1>"2.7 EBB"</formula1>
    </dataValidation>
    <dataValidation allowBlank="1" showInputMessage="1" showErrorMessage="1" errorTitle="NA" sqref="A150:H195" xr:uid="{81B2C051-55AF-4791-BEF1-5B2C93C0E191}"/>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3"/>
  <sheetViews>
    <sheetView workbookViewId="0">
      <pane ySplit="6" topLeftCell="A7" activePane="bottomLeft" state="frozen"/>
      <selection pane="bottomLeft" activeCell="A3" sqref="A3"/>
    </sheetView>
  </sheetViews>
  <sheetFormatPr defaultRowHeight="12.75" x14ac:dyDescent="0.2"/>
  <cols>
    <col min="1" max="1" width="11.5703125" customWidth="1"/>
    <col min="2" max="3" width="28.42578125" style="3" customWidth="1"/>
    <col min="4" max="4" width="13.85546875" style="3" bestFit="1" customWidth="1"/>
    <col min="5" max="5" width="18.5703125" customWidth="1"/>
    <col min="6" max="6" width="18.5703125" style="9" customWidth="1"/>
    <col min="7" max="7" width="16.28515625" customWidth="1"/>
    <col min="8" max="8" width="16.85546875" customWidth="1"/>
    <col min="9" max="9" width="18.7109375" customWidth="1"/>
    <col min="10" max="10" width="17.7109375" customWidth="1"/>
    <col min="11" max="11" width="13.28515625" customWidth="1"/>
    <col min="12" max="12" width="14.140625" customWidth="1"/>
  </cols>
  <sheetData>
    <row r="1" spans="1:15" s="228" customFormat="1" x14ac:dyDescent="0.2">
      <c r="A1" s="228" t="str">
        <f>'Claim Form Summary'!A5</f>
        <v>CPCN _________</v>
      </c>
      <c r="D1" s="297" t="str">
        <f>'Claim Form Summary'!A2</f>
        <v>For Period of ______________</v>
      </c>
    </row>
    <row r="2" spans="1:15" ht="15.75" x14ac:dyDescent="0.25">
      <c r="A2" s="26" t="s">
        <v>375</v>
      </c>
      <c r="B2" s="11"/>
      <c r="C2" s="11"/>
      <c r="D2" s="11"/>
      <c r="E2" s="11"/>
      <c r="F2" s="11"/>
      <c r="G2" s="11"/>
      <c r="H2" s="11"/>
      <c r="I2" s="11"/>
      <c r="J2" s="11"/>
      <c r="K2" s="11"/>
      <c r="L2" s="11"/>
      <c r="M2" s="11"/>
      <c r="N2" s="11"/>
      <c r="O2" s="11"/>
    </row>
    <row r="3" spans="1:15" ht="15.75" x14ac:dyDescent="0.25">
      <c r="A3" s="2"/>
      <c r="B3" s="67"/>
      <c r="C3" s="67"/>
      <c r="D3" s="67"/>
      <c r="E3" s="11"/>
      <c r="F3" s="11"/>
      <c r="G3" s="11"/>
      <c r="H3" s="11"/>
      <c r="I3" s="11"/>
      <c r="J3" s="11"/>
      <c r="K3" s="11"/>
      <c r="L3" s="11"/>
      <c r="M3" s="11"/>
      <c r="N3" s="11"/>
      <c r="O3" s="11"/>
    </row>
    <row r="4" spans="1:15" ht="13.5" thickBot="1" x14ac:dyDescent="0.25">
      <c r="A4" s="653"/>
      <c r="B4" s="654"/>
      <c r="C4" s="654"/>
      <c r="D4" s="654"/>
      <c r="E4" s="654"/>
      <c r="F4" s="654"/>
      <c r="G4" s="654"/>
      <c r="H4" s="654"/>
      <c r="I4" s="654"/>
      <c r="J4" s="654"/>
      <c r="K4" s="654"/>
      <c r="L4" s="142"/>
      <c r="M4" s="11"/>
      <c r="N4" s="11"/>
      <c r="O4" s="11"/>
    </row>
    <row r="5" spans="1:15" ht="13.5" thickBot="1" x14ac:dyDescent="0.25">
      <c r="A5" s="81" t="s">
        <v>110</v>
      </c>
      <c r="B5" s="81" t="s">
        <v>111</v>
      </c>
      <c r="C5" s="81" t="s">
        <v>112</v>
      </c>
      <c r="D5" s="81" t="s">
        <v>113</v>
      </c>
      <c r="E5" s="81" t="s">
        <v>114</v>
      </c>
      <c r="F5" s="81" t="s">
        <v>115</v>
      </c>
      <c r="G5" s="81" t="s">
        <v>116</v>
      </c>
      <c r="H5" s="81" t="s">
        <v>117</v>
      </c>
      <c r="I5" s="81" t="s">
        <v>118</v>
      </c>
      <c r="J5" s="81" t="s">
        <v>119</v>
      </c>
      <c r="K5" s="81" t="s">
        <v>120</v>
      </c>
      <c r="L5" s="81" t="s">
        <v>161</v>
      </c>
      <c r="M5" s="11"/>
      <c r="N5" s="11"/>
      <c r="O5" s="11"/>
    </row>
    <row r="6" spans="1:15" ht="51.75" thickBot="1" x14ac:dyDescent="0.25">
      <c r="A6" s="79" t="s">
        <v>124</v>
      </c>
      <c r="B6" s="114" t="s">
        <v>147</v>
      </c>
      <c r="C6" s="114" t="s">
        <v>162</v>
      </c>
      <c r="D6" s="80" t="s">
        <v>98</v>
      </c>
      <c r="E6" s="80" t="s">
        <v>163</v>
      </c>
      <c r="F6" s="80" t="s">
        <v>164</v>
      </c>
      <c r="G6" s="80" t="s">
        <v>165</v>
      </c>
      <c r="H6" s="80" t="s">
        <v>166</v>
      </c>
      <c r="I6" s="80" t="s">
        <v>167</v>
      </c>
      <c r="J6" s="80" t="s">
        <v>372</v>
      </c>
      <c r="K6" s="80" t="s">
        <v>168</v>
      </c>
      <c r="L6" s="80" t="s">
        <v>169</v>
      </c>
      <c r="M6" s="11"/>
      <c r="N6" s="11"/>
      <c r="O6" s="11"/>
    </row>
    <row r="7" spans="1:15" s="228" customFormat="1" ht="13.5" thickBot="1" x14ac:dyDescent="0.25">
      <c r="A7" s="143">
        <v>5</v>
      </c>
      <c r="B7" s="144" t="s">
        <v>170</v>
      </c>
      <c r="C7" s="145"/>
      <c r="D7" s="146" t="s">
        <v>132</v>
      </c>
      <c r="E7" s="111"/>
      <c r="F7" s="111"/>
      <c r="G7" s="111"/>
      <c r="H7" s="112">
        <f>E7-F7-G7</f>
        <v>0</v>
      </c>
      <c r="I7" s="112">
        <v>39</v>
      </c>
      <c r="J7" s="112">
        <f>MIN(H7:I7)</f>
        <v>0</v>
      </c>
      <c r="K7" s="110"/>
      <c r="L7" s="105">
        <f>J7*K7</f>
        <v>0</v>
      </c>
      <c r="M7" s="234"/>
      <c r="N7" s="234"/>
      <c r="O7" s="234"/>
    </row>
    <row r="8" spans="1:15" s="9" customFormat="1" ht="13.5" thickBot="1" x14ac:dyDescent="0.25">
      <c r="A8" s="86"/>
      <c r="B8" s="108"/>
      <c r="C8" s="109"/>
      <c r="D8" s="106" t="s">
        <v>132</v>
      </c>
      <c r="E8" s="111"/>
      <c r="F8" s="111"/>
      <c r="G8" s="111"/>
      <c r="H8" s="112">
        <f t="shared" ref="H8" si="0">E8-F8-G8</f>
        <v>0</v>
      </c>
      <c r="I8" s="112">
        <v>39</v>
      </c>
      <c r="J8" s="112">
        <f t="shared" ref="J8:J54" si="1">MIN(H8:I8)</f>
        <v>0</v>
      </c>
      <c r="K8" s="110"/>
      <c r="L8" s="105">
        <f t="shared" ref="L8:L54" si="2">J8*K8</f>
        <v>0</v>
      </c>
      <c r="M8" s="11"/>
      <c r="N8" s="11"/>
      <c r="O8" s="11"/>
    </row>
    <row r="9" spans="1:15" ht="13.5" thickBot="1" x14ac:dyDescent="0.25">
      <c r="A9" s="88"/>
      <c r="B9" s="650" t="s">
        <v>103</v>
      </c>
      <c r="C9" s="651"/>
      <c r="D9" s="652"/>
      <c r="E9" s="147"/>
      <c r="F9" s="119"/>
      <c r="G9" s="119"/>
      <c r="H9" s="148"/>
      <c r="I9" s="148"/>
      <c r="J9" s="148"/>
      <c r="K9" s="148"/>
      <c r="L9" s="107">
        <f>SUM(L7:L8)</f>
        <v>0</v>
      </c>
      <c r="M9" s="11"/>
      <c r="N9" s="11"/>
      <c r="O9" s="11"/>
    </row>
    <row r="10" spans="1:15" s="9" customFormat="1" ht="20.100000000000001" customHeight="1" thickBot="1" x14ac:dyDescent="0.25">
      <c r="A10" s="149"/>
      <c r="B10" s="150"/>
      <c r="C10" s="150"/>
      <c r="D10" s="151"/>
      <c r="E10" s="113"/>
      <c r="F10" s="115"/>
      <c r="G10" s="116"/>
      <c r="H10" s="117"/>
      <c r="I10" s="117"/>
      <c r="J10" s="117"/>
      <c r="K10" s="118"/>
      <c r="L10" s="87"/>
      <c r="M10" s="152"/>
      <c r="N10" s="11"/>
      <c r="O10" s="11"/>
    </row>
    <row r="11" spans="1:15" ht="13.5" thickBot="1" x14ac:dyDescent="0.25">
      <c r="A11" s="143">
        <v>5.0999999999999996</v>
      </c>
      <c r="B11" s="153" t="s">
        <v>171</v>
      </c>
      <c r="C11" s="154"/>
      <c r="D11" s="146" t="s">
        <v>132</v>
      </c>
      <c r="E11" s="111"/>
      <c r="F11" s="111"/>
      <c r="G11" s="111"/>
      <c r="H11" s="112">
        <f t="shared" ref="H11:H53" si="3">E11-F11-G11</f>
        <v>0</v>
      </c>
      <c r="I11" s="112">
        <v>39</v>
      </c>
      <c r="J11" s="112">
        <f t="shared" si="1"/>
        <v>0</v>
      </c>
      <c r="K11" s="110"/>
      <c r="L11" s="105">
        <f t="shared" si="2"/>
        <v>0</v>
      </c>
      <c r="M11" s="11"/>
      <c r="N11" s="11"/>
      <c r="O11" s="11"/>
    </row>
    <row r="12" spans="1:15" s="228" customFormat="1" ht="13.5" thickBot="1" x14ac:dyDescent="0.25">
      <c r="A12" s="86"/>
      <c r="B12" s="104"/>
      <c r="C12" s="109"/>
      <c r="D12" s="106" t="s">
        <v>132</v>
      </c>
      <c r="E12" s="111"/>
      <c r="F12" s="111"/>
      <c r="G12" s="111"/>
      <c r="H12" s="112">
        <f t="shared" ref="H12" si="4">E12-F12-G12</f>
        <v>0</v>
      </c>
      <c r="I12" s="112">
        <v>39</v>
      </c>
      <c r="J12" s="112">
        <f t="shared" si="1"/>
        <v>0</v>
      </c>
      <c r="K12" s="110"/>
      <c r="L12" s="105">
        <f t="shared" si="2"/>
        <v>0</v>
      </c>
      <c r="M12" s="234"/>
      <c r="N12" s="234"/>
      <c r="O12" s="234"/>
    </row>
    <row r="13" spans="1:15" s="228" customFormat="1" ht="13.5" thickBot="1" x14ac:dyDescent="0.25">
      <c r="A13" s="86"/>
      <c r="B13" s="104"/>
      <c r="C13" s="109"/>
      <c r="D13" s="106"/>
      <c r="E13" s="111"/>
      <c r="F13" s="111"/>
      <c r="G13" s="111"/>
      <c r="H13" s="112"/>
      <c r="I13" s="112"/>
      <c r="J13" s="112"/>
      <c r="K13" s="110"/>
      <c r="L13" s="105"/>
      <c r="M13" s="234"/>
      <c r="N13" s="234"/>
      <c r="O13" s="234"/>
    </row>
    <row r="14" spans="1:15" s="9" customFormat="1" ht="13.5" thickBot="1" x14ac:dyDescent="0.25">
      <c r="A14" s="86"/>
      <c r="B14" s="104"/>
      <c r="C14" s="109"/>
      <c r="D14" s="106" t="s">
        <v>132</v>
      </c>
      <c r="E14" s="111"/>
      <c r="F14" s="111"/>
      <c r="G14" s="111"/>
      <c r="H14" s="112">
        <f t="shared" si="3"/>
        <v>0</v>
      </c>
      <c r="I14" s="112">
        <v>39</v>
      </c>
      <c r="J14" s="112">
        <f t="shared" ref="J14" si="5">MIN(H14:I14)</f>
        <v>0</v>
      </c>
      <c r="K14" s="110"/>
      <c r="L14" s="105">
        <f t="shared" ref="L14" si="6">J14*K14</f>
        <v>0</v>
      </c>
      <c r="M14" s="11"/>
      <c r="N14" s="11"/>
      <c r="O14" s="11"/>
    </row>
    <row r="15" spans="1:15" s="9" customFormat="1" ht="13.5" thickBot="1" x14ac:dyDescent="0.25">
      <c r="A15" s="88"/>
      <c r="B15" s="650" t="s">
        <v>103</v>
      </c>
      <c r="C15" s="651"/>
      <c r="D15" s="652"/>
      <c r="E15" s="147"/>
      <c r="F15" s="119"/>
      <c r="G15" s="119"/>
      <c r="H15" s="148"/>
      <c r="I15" s="148"/>
      <c r="J15" s="148"/>
      <c r="K15" s="148"/>
      <c r="L15" s="107">
        <f>SUM(L11:L14)</f>
        <v>0</v>
      </c>
      <c r="M15" s="11"/>
      <c r="N15" s="11"/>
      <c r="O15" s="11"/>
    </row>
    <row r="16" spans="1:15" s="9" customFormat="1" ht="20.100000000000001" customHeight="1" thickBot="1" x14ac:dyDescent="0.25">
      <c r="A16" s="155"/>
      <c r="B16" s="156"/>
      <c r="C16" s="156"/>
      <c r="D16" s="196"/>
      <c r="E16" s="119"/>
      <c r="F16" s="119"/>
      <c r="G16" s="120"/>
      <c r="H16" s="121"/>
      <c r="I16" s="121"/>
      <c r="J16" s="121"/>
      <c r="K16" s="122"/>
      <c r="L16" s="89"/>
      <c r="M16" s="152"/>
      <c r="N16" s="11"/>
      <c r="O16" s="11"/>
    </row>
    <row r="17" spans="1:15" s="9" customFormat="1" ht="13.5" thickBot="1" x14ac:dyDescent="0.25">
      <c r="A17" s="143">
        <v>6</v>
      </c>
      <c r="B17" s="153" t="s">
        <v>172</v>
      </c>
      <c r="C17" s="154"/>
      <c r="D17" s="146" t="s">
        <v>133</v>
      </c>
      <c r="E17" s="111"/>
      <c r="F17" s="111"/>
      <c r="G17" s="111"/>
      <c r="H17" s="112">
        <f t="shared" si="3"/>
        <v>0</v>
      </c>
      <c r="I17" s="112">
        <v>39</v>
      </c>
      <c r="J17" s="112">
        <f t="shared" si="1"/>
        <v>0</v>
      </c>
      <c r="K17" s="110"/>
      <c r="L17" s="105">
        <f t="shared" si="2"/>
        <v>0</v>
      </c>
      <c r="M17" s="11"/>
      <c r="N17" s="11"/>
      <c r="O17" s="11"/>
    </row>
    <row r="18" spans="1:15" s="9" customFormat="1" ht="13.5" thickBot="1" x14ac:dyDescent="0.25">
      <c r="A18" s="86"/>
      <c r="B18" s="104"/>
      <c r="C18" s="109"/>
      <c r="D18" s="106" t="s">
        <v>133</v>
      </c>
      <c r="E18" s="111"/>
      <c r="F18" s="111"/>
      <c r="G18" s="111"/>
      <c r="H18" s="112">
        <f t="shared" si="3"/>
        <v>0</v>
      </c>
      <c r="I18" s="112">
        <v>39</v>
      </c>
      <c r="J18" s="112">
        <f t="shared" ref="J18" si="7">MIN(H18:I18)</f>
        <v>0</v>
      </c>
      <c r="K18" s="110"/>
      <c r="L18" s="105">
        <f t="shared" ref="L18" si="8">J18*K18</f>
        <v>0</v>
      </c>
      <c r="M18" s="11"/>
      <c r="N18" s="11"/>
      <c r="O18" s="11"/>
    </row>
    <row r="19" spans="1:15" s="9" customFormat="1" ht="13.5" thickBot="1" x14ac:dyDescent="0.25">
      <c r="B19" s="650" t="s">
        <v>103</v>
      </c>
      <c r="C19" s="651"/>
      <c r="D19" s="652"/>
      <c r="E19" s="147"/>
      <c r="F19" s="119"/>
      <c r="G19" s="119"/>
      <c r="H19" s="148"/>
      <c r="I19" s="148"/>
      <c r="J19" s="148"/>
      <c r="K19" s="148"/>
      <c r="L19" s="107">
        <f>SUM(L17:L18)</f>
        <v>0</v>
      </c>
      <c r="M19" s="11"/>
      <c r="N19" s="11"/>
      <c r="O19" s="11"/>
    </row>
    <row r="20" spans="1:15" s="9" customFormat="1" ht="20.100000000000001" customHeight="1" thickBot="1" x14ac:dyDescent="0.25">
      <c r="B20" s="150"/>
      <c r="C20" s="150"/>
      <c r="D20" s="151"/>
      <c r="E20" s="113"/>
      <c r="F20" s="115"/>
      <c r="G20" s="116"/>
      <c r="H20" s="117"/>
      <c r="I20" s="117"/>
      <c r="J20" s="117"/>
      <c r="K20" s="118"/>
      <c r="L20" s="87"/>
      <c r="M20" s="152"/>
      <c r="N20" s="11"/>
      <c r="O20" s="11"/>
    </row>
    <row r="21" spans="1:15" s="9" customFormat="1" ht="13.5" thickBot="1" x14ac:dyDescent="0.25">
      <c r="A21" s="143">
        <v>6.1</v>
      </c>
      <c r="B21" s="153" t="s">
        <v>373</v>
      </c>
      <c r="C21" s="154"/>
      <c r="D21" s="146" t="s">
        <v>133</v>
      </c>
      <c r="E21" s="111"/>
      <c r="F21" s="111"/>
      <c r="G21" s="111"/>
      <c r="H21" s="112">
        <f t="shared" si="3"/>
        <v>0</v>
      </c>
      <c r="I21" s="112">
        <v>39</v>
      </c>
      <c r="J21" s="112">
        <f t="shared" si="1"/>
        <v>0</v>
      </c>
      <c r="K21" s="110"/>
      <c r="L21" s="105">
        <f t="shared" si="2"/>
        <v>0</v>
      </c>
      <c r="M21" s="11"/>
      <c r="N21" s="11"/>
      <c r="O21" s="11"/>
    </row>
    <row r="22" spans="1:15" s="9" customFormat="1" ht="13.5" thickBot="1" x14ac:dyDescent="0.25">
      <c r="A22" s="86"/>
      <c r="B22" s="104"/>
      <c r="C22" s="109"/>
      <c r="D22" s="106" t="s">
        <v>133</v>
      </c>
      <c r="E22" s="111"/>
      <c r="F22" s="111"/>
      <c r="G22" s="111"/>
      <c r="H22" s="112">
        <f t="shared" ref="H22" si="9">E22-F22-G22</f>
        <v>0</v>
      </c>
      <c r="I22" s="112">
        <v>39</v>
      </c>
      <c r="J22" s="112">
        <f t="shared" si="1"/>
        <v>0</v>
      </c>
      <c r="K22" s="110"/>
      <c r="L22" s="105">
        <f t="shared" si="2"/>
        <v>0</v>
      </c>
      <c r="M22" s="11"/>
      <c r="N22" s="11"/>
      <c r="O22" s="11"/>
    </row>
    <row r="23" spans="1:15" s="9" customFormat="1" ht="13.5" thickBot="1" x14ac:dyDescent="0.25">
      <c r="A23" s="88"/>
      <c r="B23" s="650" t="s">
        <v>103</v>
      </c>
      <c r="C23" s="651"/>
      <c r="D23" s="652"/>
      <c r="E23" s="147"/>
      <c r="F23" s="119"/>
      <c r="G23" s="119"/>
      <c r="H23" s="148"/>
      <c r="I23" s="148"/>
      <c r="J23" s="148"/>
      <c r="K23" s="148"/>
      <c r="L23" s="107">
        <f>SUM(L21:L22)</f>
        <v>0</v>
      </c>
      <c r="M23" s="11"/>
      <c r="N23" s="11"/>
      <c r="O23" s="11"/>
    </row>
    <row r="24" spans="1:15" s="9" customFormat="1" ht="20.100000000000001" customHeight="1" thickBot="1" x14ac:dyDescent="0.25">
      <c r="A24" s="149"/>
      <c r="B24" s="150"/>
      <c r="C24" s="150"/>
      <c r="D24" s="151"/>
      <c r="E24" s="113"/>
      <c r="F24" s="115"/>
      <c r="G24" s="116"/>
      <c r="H24" s="117"/>
      <c r="I24" s="117"/>
      <c r="J24" s="117"/>
      <c r="K24" s="118"/>
      <c r="L24" s="87"/>
      <c r="M24" s="152"/>
      <c r="N24" s="11"/>
      <c r="O24" s="11"/>
    </row>
    <row r="25" spans="1:15" ht="13.5" thickBot="1" x14ac:dyDescent="0.25">
      <c r="A25" s="143">
        <v>6.2</v>
      </c>
      <c r="B25" s="153" t="s">
        <v>173</v>
      </c>
      <c r="C25" s="154"/>
      <c r="D25" s="146" t="s">
        <v>133</v>
      </c>
      <c r="E25" s="111"/>
      <c r="F25" s="111"/>
      <c r="G25" s="111"/>
      <c r="H25" s="112">
        <f t="shared" si="3"/>
        <v>0</v>
      </c>
      <c r="I25" s="112">
        <v>39</v>
      </c>
      <c r="J25" s="112">
        <f t="shared" si="1"/>
        <v>0</v>
      </c>
      <c r="K25" s="110"/>
      <c r="L25" s="105">
        <f t="shared" si="2"/>
        <v>0</v>
      </c>
      <c r="M25" s="11"/>
      <c r="N25" s="11"/>
      <c r="O25" s="11"/>
    </row>
    <row r="26" spans="1:15" s="9" customFormat="1" ht="13.5" thickBot="1" x14ac:dyDescent="0.25">
      <c r="A26" s="86"/>
      <c r="B26" s="104"/>
      <c r="C26" s="109"/>
      <c r="D26" s="106" t="s">
        <v>133</v>
      </c>
      <c r="E26" s="111"/>
      <c r="F26" s="111"/>
      <c r="G26" s="111"/>
      <c r="H26" s="112">
        <f t="shared" si="3"/>
        <v>0</v>
      </c>
      <c r="I26" s="112">
        <v>39</v>
      </c>
      <c r="J26" s="112">
        <f t="shared" ref="J26" si="10">MIN(H26:I26)</f>
        <v>0</v>
      </c>
      <c r="K26" s="110"/>
      <c r="L26" s="105">
        <f t="shared" ref="L26" si="11">J26*K26</f>
        <v>0</v>
      </c>
      <c r="M26" s="11"/>
      <c r="N26" s="11"/>
      <c r="O26" s="11"/>
    </row>
    <row r="27" spans="1:15" s="9" customFormat="1" ht="13.5" thickBot="1" x14ac:dyDescent="0.25">
      <c r="A27" s="88"/>
      <c r="B27" s="650" t="s">
        <v>103</v>
      </c>
      <c r="C27" s="651"/>
      <c r="D27" s="652"/>
      <c r="E27" s="147"/>
      <c r="F27" s="119"/>
      <c r="G27" s="119"/>
      <c r="H27" s="148"/>
      <c r="I27" s="148"/>
      <c r="J27" s="148"/>
      <c r="K27" s="148"/>
      <c r="L27" s="107">
        <f>SUM(L25:L26)</f>
        <v>0</v>
      </c>
      <c r="M27" s="11"/>
      <c r="N27" s="11"/>
      <c r="O27" s="11"/>
    </row>
    <row r="28" spans="1:15" s="9" customFormat="1" ht="20.100000000000001" customHeight="1" thickBot="1" x14ac:dyDescent="0.25">
      <c r="A28" s="149"/>
      <c r="B28" s="150"/>
      <c r="C28" s="150"/>
      <c r="D28" s="151"/>
      <c r="E28" s="113"/>
      <c r="F28" s="115"/>
      <c r="G28" s="116"/>
      <c r="H28" s="117"/>
      <c r="I28" s="117"/>
      <c r="J28" s="117"/>
      <c r="K28" s="118"/>
      <c r="L28" s="87"/>
      <c r="M28" s="152"/>
      <c r="N28" s="11"/>
      <c r="O28" s="11"/>
    </row>
    <row r="29" spans="1:15" ht="13.5" thickBot="1" x14ac:dyDescent="0.25">
      <c r="A29" s="143">
        <v>6.3</v>
      </c>
      <c r="B29" s="153" t="s">
        <v>174</v>
      </c>
      <c r="C29" s="154"/>
      <c r="D29" s="146" t="s">
        <v>133</v>
      </c>
      <c r="E29" s="111"/>
      <c r="F29" s="111"/>
      <c r="G29" s="111"/>
      <c r="H29" s="112">
        <f t="shared" si="3"/>
        <v>0</v>
      </c>
      <c r="I29" s="112">
        <v>39</v>
      </c>
      <c r="J29" s="112">
        <f t="shared" si="1"/>
        <v>0</v>
      </c>
      <c r="K29" s="110"/>
      <c r="L29" s="105">
        <f t="shared" si="2"/>
        <v>0</v>
      </c>
      <c r="M29" s="11"/>
      <c r="N29" s="11"/>
      <c r="O29" s="11"/>
    </row>
    <row r="30" spans="1:15" s="9" customFormat="1" ht="13.5" thickBot="1" x14ac:dyDescent="0.25">
      <c r="A30" s="86"/>
      <c r="B30" s="104"/>
      <c r="C30" s="109"/>
      <c r="D30" s="106" t="s">
        <v>133</v>
      </c>
      <c r="E30" s="111"/>
      <c r="F30" s="111"/>
      <c r="G30" s="111"/>
      <c r="H30" s="112">
        <f t="shared" ref="H30" si="12">E30-F30-G30</f>
        <v>0</v>
      </c>
      <c r="I30" s="112">
        <v>39</v>
      </c>
      <c r="J30" s="112">
        <f t="shared" si="1"/>
        <v>0</v>
      </c>
      <c r="K30" s="110"/>
      <c r="L30" s="105">
        <f t="shared" si="2"/>
        <v>0</v>
      </c>
      <c r="M30" s="11"/>
      <c r="N30" s="11"/>
      <c r="O30" s="11"/>
    </row>
    <row r="31" spans="1:15" s="9" customFormat="1" ht="13.5" thickBot="1" x14ac:dyDescent="0.25">
      <c r="A31" s="88"/>
      <c r="B31" s="650" t="s">
        <v>103</v>
      </c>
      <c r="C31" s="651"/>
      <c r="D31" s="652"/>
      <c r="E31" s="147"/>
      <c r="F31" s="119"/>
      <c r="G31" s="119"/>
      <c r="H31" s="148"/>
      <c r="I31" s="148"/>
      <c r="J31" s="148"/>
      <c r="K31" s="148"/>
      <c r="L31" s="107">
        <f>SUM(L29:L30)</f>
        <v>0</v>
      </c>
      <c r="M31" s="11"/>
      <c r="N31" s="11"/>
      <c r="O31" s="11"/>
    </row>
    <row r="32" spans="1:15" s="9" customFormat="1" ht="20.100000000000001" customHeight="1" thickBot="1" x14ac:dyDescent="0.25">
      <c r="A32" s="149"/>
      <c r="B32" s="150"/>
      <c r="C32" s="150"/>
      <c r="D32" s="151"/>
      <c r="E32" s="113"/>
      <c r="F32" s="115"/>
      <c r="G32" s="116"/>
      <c r="H32" s="117"/>
      <c r="I32" s="117"/>
      <c r="J32" s="117"/>
      <c r="K32" s="118"/>
      <c r="L32" s="87"/>
      <c r="M32" s="152"/>
      <c r="N32" s="11"/>
      <c r="O32" s="11"/>
    </row>
    <row r="33" spans="1:15" s="78" customFormat="1" ht="13.5" thickBot="1" x14ac:dyDescent="0.25">
      <c r="A33" s="143">
        <v>7</v>
      </c>
      <c r="B33" s="153" t="s">
        <v>175</v>
      </c>
      <c r="C33" s="154"/>
      <c r="D33" s="146" t="s">
        <v>132</v>
      </c>
      <c r="E33" s="111"/>
      <c r="F33" s="111"/>
      <c r="G33" s="111"/>
      <c r="H33" s="112">
        <f t="shared" si="3"/>
        <v>0</v>
      </c>
      <c r="I33" s="112">
        <v>39</v>
      </c>
      <c r="J33" s="112">
        <f t="shared" si="1"/>
        <v>0</v>
      </c>
      <c r="K33" s="110"/>
      <c r="L33" s="105">
        <f t="shared" si="2"/>
        <v>0</v>
      </c>
      <c r="M33" s="11"/>
      <c r="N33" s="11"/>
      <c r="O33" s="11"/>
    </row>
    <row r="34" spans="1:15" s="9" customFormat="1" ht="13.5" thickBot="1" x14ac:dyDescent="0.25">
      <c r="A34" s="86"/>
      <c r="B34" s="104"/>
      <c r="C34" s="109"/>
      <c r="D34" s="106" t="s">
        <v>132</v>
      </c>
      <c r="E34" s="111"/>
      <c r="F34" s="111"/>
      <c r="G34" s="111"/>
      <c r="H34" s="112">
        <f t="shared" si="3"/>
        <v>0</v>
      </c>
      <c r="I34" s="112">
        <v>39</v>
      </c>
      <c r="J34" s="112">
        <f t="shared" ref="J34" si="13">MIN(H34:I34)</f>
        <v>0</v>
      </c>
      <c r="K34" s="110"/>
      <c r="L34" s="105">
        <f t="shared" ref="L34" si="14">J34*K34</f>
        <v>0</v>
      </c>
      <c r="M34" s="11"/>
      <c r="N34" s="11"/>
      <c r="O34" s="11"/>
    </row>
    <row r="35" spans="1:15" s="9" customFormat="1" ht="13.5" thickBot="1" x14ac:dyDescent="0.25">
      <c r="A35" s="88"/>
      <c r="B35" s="650" t="s">
        <v>103</v>
      </c>
      <c r="C35" s="651"/>
      <c r="D35" s="652"/>
      <c r="E35" s="147"/>
      <c r="F35" s="119"/>
      <c r="G35" s="119"/>
      <c r="H35" s="148"/>
      <c r="I35" s="148"/>
      <c r="J35" s="148"/>
      <c r="K35" s="148"/>
      <c r="L35" s="107">
        <f>SUM(L33:L34)</f>
        <v>0</v>
      </c>
      <c r="M35" s="11"/>
      <c r="N35" s="11"/>
      <c r="O35" s="11"/>
    </row>
    <row r="36" spans="1:15" s="9" customFormat="1" ht="20.100000000000001" customHeight="1" thickBot="1" x14ac:dyDescent="0.25">
      <c r="A36" s="149"/>
      <c r="B36" s="150"/>
      <c r="C36" s="150"/>
      <c r="D36" s="151"/>
      <c r="E36" s="113"/>
      <c r="F36" s="115"/>
      <c r="G36" s="116"/>
      <c r="H36" s="117"/>
      <c r="I36" s="117"/>
      <c r="J36" s="117"/>
      <c r="K36" s="118"/>
      <c r="L36" s="87"/>
      <c r="M36" s="152"/>
      <c r="N36" s="11"/>
      <c r="O36" s="11"/>
    </row>
    <row r="37" spans="1:15" s="78" customFormat="1" ht="13.5" thickBot="1" x14ac:dyDescent="0.25">
      <c r="A37" s="143">
        <v>7.1</v>
      </c>
      <c r="B37" s="153" t="s">
        <v>176</v>
      </c>
      <c r="C37" s="154"/>
      <c r="D37" s="146" t="s">
        <v>132</v>
      </c>
      <c r="E37" s="111"/>
      <c r="F37" s="111"/>
      <c r="G37" s="111"/>
      <c r="H37" s="112">
        <f t="shared" si="3"/>
        <v>0</v>
      </c>
      <c r="I37" s="112">
        <v>39</v>
      </c>
      <c r="J37" s="112">
        <f t="shared" si="1"/>
        <v>0</v>
      </c>
      <c r="K37" s="110"/>
      <c r="L37" s="105">
        <f t="shared" si="2"/>
        <v>0</v>
      </c>
      <c r="M37" s="11"/>
      <c r="N37" s="11"/>
      <c r="O37" s="11"/>
    </row>
    <row r="38" spans="1:15" s="9" customFormat="1" ht="13.5" thickBot="1" x14ac:dyDescent="0.25">
      <c r="A38" s="86"/>
      <c r="B38" s="104"/>
      <c r="C38" s="109"/>
      <c r="D38" s="106" t="s">
        <v>132</v>
      </c>
      <c r="E38" s="111"/>
      <c r="F38" s="111"/>
      <c r="G38" s="111"/>
      <c r="H38" s="112">
        <f t="shared" ref="H38" si="15">E38-F38-G38</f>
        <v>0</v>
      </c>
      <c r="I38" s="112">
        <v>39</v>
      </c>
      <c r="J38" s="112">
        <f t="shared" si="1"/>
        <v>0</v>
      </c>
      <c r="K38" s="110"/>
      <c r="L38" s="105">
        <f t="shared" si="2"/>
        <v>0</v>
      </c>
      <c r="M38" s="11"/>
      <c r="N38" s="11"/>
      <c r="O38" s="11"/>
    </row>
    <row r="39" spans="1:15" s="9" customFormat="1" ht="13.5" thickBot="1" x14ac:dyDescent="0.25">
      <c r="A39" s="88"/>
      <c r="B39" s="650" t="s">
        <v>103</v>
      </c>
      <c r="C39" s="651"/>
      <c r="D39" s="652"/>
      <c r="E39" s="147"/>
      <c r="F39" s="119"/>
      <c r="G39" s="119"/>
      <c r="H39" s="148"/>
      <c r="I39" s="148"/>
      <c r="J39" s="148"/>
      <c r="K39" s="148"/>
      <c r="L39" s="107">
        <f>SUM(L37:L38)</f>
        <v>0</v>
      </c>
      <c r="M39" s="11"/>
      <c r="N39" s="11"/>
      <c r="O39" s="11"/>
    </row>
    <row r="40" spans="1:15" s="9" customFormat="1" ht="20.100000000000001" customHeight="1" thickBot="1" x14ac:dyDescent="0.25">
      <c r="A40" s="149"/>
      <c r="B40" s="150"/>
      <c r="C40" s="150"/>
      <c r="D40" s="151"/>
      <c r="E40" s="113"/>
      <c r="F40" s="115"/>
      <c r="G40" s="116"/>
      <c r="H40" s="117"/>
      <c r="I40" s="117"/>
      <c r="J40" s="117"/>
      <c r="K40" s="118"/>
      <c r="L40" s="87"/>
      <c r="M40" s="152"/>
      <c r="N40" s="11"/>
      <c r="O40" s="11"/>
    </row>
    <row r="41" spans="1:15" ht="13.5" thickBot="1" x14ac:dyDescent="0.25">
      <c r="A41" s="143">
        <v>8</v>
      </c>
      <c r="B41" s="153" t="s">
        <v>177</v>
      </c>
      <c r="C41" s="154"/>
      <c r="D41" s="146" t="s">
        <v>133</v>
      </c>
      <c r="E41" s="111"/>
      <c r="F41" s="111"/>
      <c r="G41" s="111"/>
      <c r="H41" s="112">
        <f t="shared" si="3"/>
        <v>0</v>
      </c>
      <c r="I41" s="112">
        <v>39</v>
      </c>
      <c r="J41" s="112">
        <f t="shared" si="1"/>
        <v>0</v>
      </c>
      <c r="K41" s="110"/>
      <c r="L41" s="105">
        <f t="shared" si="2"/>
        <v>0</v>
      </c>
      <c r="M41" s="11"/>
      <c r="N41" s="11"/>
      <c r="O41" s="11"/>
    </row>
    <row r="42" spans="1:15" s="9" customFormat="1" ht="13.5" thickBot="1" x14ac:dyDescent="0.25">
      <c r="A42" s="86"/>
      <c r="B42" s="104"/>
      <c r="C42" s="109"/>
      <c r="D42" s="106" t="s">
        <v>133</v>
      </c>
      <c r="E42" s="111"/>
      <c r="F42" s="111"/>
      <c r="G42" s="111"/>
      <c r="H42" s="112">
        <f t="shared" si="3"/>
        <v>0</v>
      </c>
      <c r="I42" s="112">
        <v>39</v>
      </c>
      <c r="J42" s="112">
        <f t="shared" ref="J42" si="16">MIN(H42:I42)</f>
        <v>0</v>
      </c>
      <c r="K42" s="110"/>
      <c r="L42" s="105">
        <f t="shared" ref="L42" si="17">J42*K42</f>
        <v>0</v>
      </c>
      <c r="M42" s="11"/>
      <c r="N42" s="11"/>
      <c r="O42" s="11"/>
    </row>
    <row r="43" spans="1:15" s="9" customFormat="1" ht="13.5" thickBot="1" x14ac:dyDescent="0.25">
      <c r="A43" s="88"/>
      <c r="B43" s="650" t="s">
        <v>103</v>
      </c>
      <c r="C43" s="651"/>
      <c r="D43" s="652"/>
      <c r="E43" s="147"/>
      <c r="F43" s="119"/>
      <c r="G43" s="119"/>
      <c r="H43" s="148"/>
      <c r="I43" s="148"/>
      <c r="J43" s="148"/>
      <c r="K43" s="148"/>
      <c r="L43" s="107">
        <f>SUM(L41:L42)</f>
        <v>0</v>
      </c>
      <c r="M43" s="11"/>
      <c r="N43" s="11"/>
      <c r="O43" s="11"/>
    </row>
    <row r="44" spans="1:15" s="9" customFormat="1" ht="20.100000000000001" customHeight="1" thickBot="1" x14ac:dyDescent="0.25">
      <c r="A44" s="149"/>
      <c r="B44" s="150"/>
      <c r="C44" s="150"/>
      <c r="D44" s="151"/>
      <c r="E44" s="113"/>
      <c r="F44" s="115"/>
      <c r="G44" s="116"/>
      <c r="H44" s="117"/>
      <c r="I44" s="117"/>
      <c r="J44" s="117"/>
      <c r="K44" s="118"/>
      <c r="L44" s="87"/>
      <c r="M44" s="152"/>
      <c r="N44" s="11"/>
      <c r="O44" s="11"/>
    </row>
    <row r="45" spans="1:15" ht="13.5" thickBot="1" x14ac:dyDescent="0.25">
      <c r="A45" s="143">
        <v>8.1</v>
      </c>
      <c r="B45" s="153" t="s">
        <v>178</v>
      </c>
      <c r="C45" s="154"/>
      <c r="D45" s="146" t="s">
        <v>133</v>
      </c>
      <c r="E45" s="111"/>
      <c r="F45" s="111"/>
      <c r="G45" s="111"/>
      <c r="H45" s="112">
        <f t="shared" si="3"/>
        <v>0</v>
      </c>
      <c r="I45" s="112">
        <v>39</v>
      </c>
      <c r="J45" s="112">
        <f t="shared" si="1"/>
        <v>0</v>
      </c>
      <c r="K45" s="110"/>
      <c r="L45" s="105">
        <f t="shared" si="2"/>
        <v>0</v>
      </c>
      <c r="M45" s="11"/>
      <c r="N45" s="11"/>
      <c r="O45" s="11"/>
    </row>
    <row r="46" spans="1:15" s="9" customFormat="1" ht="13.5" thickBot="1" x14ac:dyDescent="0.25">
      <c r="A46" s="86"/>
      <c r="B46" s="104"/>
      <c r="C46" s="109"/>
      <c r="D46" s="106" t="s">
        <v>133</v>
      </c>
      <c r="E46" s="111"/>
      <c r="F46" s="111"/>
      <c r="G46" s="111"/>
      <c r="H46" s="112">
        <f t="shared" ref="H46" si="18">E46-F46-G46</f>
        <v>0</v>
      </c>
      <c r="I46" s="112">
        <v>39</v>
      </c>
      <c r="J46" s="112">
        <f t="shared" si="1"/>
        <v>0</v>
      </c>
      <c r="K46" s="110"/>
      <c r="L46" s="105">
        <f t="shared" si="2"/>
        <v>0</v>
      </c>
      <c r="M46" s="11"/>
      <c r="N46" s="11"/>
      <c r="O46" s="11"/>
    </row>
    <row r="47" spans="1:15" s="9" customFormat="1" ht="13.5" thickBot="1" x14ac:dyDescent="0.25">
      <c r="A47" s="88"/>
      <c r="B47" s="650" t="s">
        <v>103</v>
      </c>
      <c r="C47" s="651"/>
      <c r="D47" s="652"/>
      <c r="E47" s="147"/>
      <c r="F47" s="119"/>
      <c r="G47" s="119"/>
      <c r="H47" s="148"/>
      <c r="I47" s="148"/>
      <c r="J47" s="148"/>
      <c r="K47" s="148"/>
      <c r="L47" s="107">
        <f>SUM(L45:L46)</f>
        <v>0</v>
      </c>
      <c r="M47" s="11"/>
      <c r="N47" s="11"/>
      <c r="O47" s="11"/>
    </row>
    <row r="48" spans="1:15" s="9" customFormat="1" ht="20.100000000000001" customHeight="1" thickBot="1" x14ac:dyDescent="0.25">
      <c r="A48" s="149"/>
      <c r="B48" s="150"/>
      <c r="C48" s="150"/>
      <c r="D48" s="151"/>
      <c r="E48" s="113"/>
      <c r="F48" s="115"/>
      <c r="G48" s="116"/>
      <c r="H48" s="117"/>
      <c r="I48" s="117"/>
      <c r="J48" s="117"/>
      <c r="K48" s="118"/>
      <c r="L48" s="87"/>
      <c r="M48" s="152"/>
      <c r="N48" s="11"/>
      <c r="O48" s="11"/>
    </row>
    <row r="49" spans="1:15" ht="13.5" thickBot="1" x14ac:dyDescent="0.25">
      <c r="A49" s="143">
        <v>8.1999999999999993</v>
      </c>
      <c r="B49" s="153" t="s">
        <v>179</v>
      </c>
      <c r="C49" s="154"/>
      <c r="D49" s="146" t="s">
        <v>133</v>
      </c>
      <c r="E49" s="111"/>
      <c r="F49" s="111"/>
      <c r="G49" s="111"/>
      <c r="H49" s="112">
        <f t="shared" si="3"/>
        <v>0</v>
      </c>
      <c r="I49" s="112">
        <v>39</v>
      </c>
      <c r="J49" s="112">
        <f t="shared" si="1"/>
        <v>0</v>
      </c>
      <c r="K49" s="110"/>
      <c r="L49" s="105">
        <f t="shared" si="2"/>
        <v>0</v>
      </c>
      <c r="M49" s="11"/>
      <c r="N49" s="11"/>
      <c r="O49" s="11"/>
    </row>
    <row r="50" spans="1:15" s="9" customFormat="1" ht="13.5" thickBot="1" x14ac:dyDescent="0.25">
      <c r="A50" s="86"/>
      <c r="B50" s="104"/>
      <c r="C50" s="109"/>
      <c r="D50" s="106" t="s">
        <v>133</v>
      </c>
      <c r="E50" s="111"/>
      <c r="F50" s="111"/>
      <c r="G50" s="111"/>
      <c r="H50" s="112">
        <f t="shared" si="3"/>
        <v>0</v>
      </c>
      <c r="I50" s="112">
        <v>39</v>
      </c>
      <c r="J50" s="112">
        <f t="shared" ref="J50" si="19">MIN(H50:I50)</f>
        <v>0</v>
      </c>
      <c r="K50" s="110"/>
      <c r="L50" s="105">
        <f t="shared" ref="L50" si="20">J50*K50</f>
        <v>0</v>
      </c>
      <c r="M50" s="11"/>
      <c r="N50" s="11"/>
      <c r="O50" s="11"/>
    </row>
    <row r="51" spans="1:15" s="9" customFormat="1" ht="13.5" thickBot="1" x14ac:dyDescent="0.25">
      <c r="A51" s="88"/>
      <c r="B51" s="650" t="s">
        <v>103</v>
      </c>
      <c r="C51" s="651"/>
      <c r="D51" s="652"/>
      <c r="E51" s="147"/>
      <c r="F51" s="119"/>
      <c r="G51" s="119"/>
      <c r="H51" s="148"/>
      <c r="I51" s="148"/>
      <c r="J51" s="148"/>
      <c r="K51" s="148"/>
      <c r="L51" s="107">
        <f>SUM(L49:L50)</f>
        <v>0</v>
      </c>
      <c r="M51" s="11"/>
      <c r="N51" s="11"/>
      <c r="O51" s="11"/>
    </row>
    <row r="52" spans="1:15" s="9" customFormat="1" ht="20.100000000000001" customHeight="1" thickBot="1" x14ac:dyDescent="0.25">
      <c r="A52" s="149"/>
      <c r="B52" s="150"/>
      <c r="C52" s="150"/>
      <c r="D52" s="151"/>
      <c r="E52" s="113"/>
      <c r="F52" s="115"/>
      <c r="G52" s="116"/>
      <c r="H52" s="117"/>
      <c r="I52" s="117"/>
      <c r="J52" s="117"/>
      <c r="K52" s="118"/>
      <c r="L52" s="87"/>
      <c r="M52" s="152"/>
      <c r="N52" s="11"/>
      <c r="O52" s="11"/>
    </row>
    <row r="53" spans="1:15" ht="13.5" thickBot="1" x14ac:dyDescent="0.25">
      <c r="A53" s="143">
        <v>8.3000000000000007</v>
      </c>
      <c r="B53" s="153" t="s">
        <v>180</v>
      </c>
      <c r="C53" s="154"/>
      <c r="D53" s="146" t="s">
        <v>133</v>
      </c>
      <c r="E53" s="111"/>
      <c r="F53" s="111"/>
      <c r="G53" s="111"/>
      <c r="H53" s="112">
        <f t="shared" si="3"/>
        <v>0</v>
      </c>
      <c r="I53" s="112">
        <v>39</v>
      </c>
      <c r="J53" s="112">
        <f t="shared" si="1"/>
        <v>0</v>
      </c>
      <c r="K53" s="110"/>
      <c r="L53" s="105">
        <f t="shared" si="2"/>
        <v>0</v>
      </c>
      <c r="M53" s="11"/>
      <c r="N53" s="11"/>
      <c r="O53" s="11"/>
    </row>
    <row r="54" spans="1:15" s="9" customFormat="1" ht="13.5" thickBot="1" x14ac:dyDescent="0.25">
      <c r="A54" s="86"/>
      <c r="B54" s="104"/>
      <c r="C54" s="109"/>
      <c r="D54" s="106" t="s">
        <v>133</v>
      </c>
      <c r="E54" s="111"/>
      <c r="F54" s="111"/>
      <c r="G54" s="111"/>
      <c r="H54" s="112">
        <f t="shared" ref="H54" si="21">E54-F54-G54</f>
        <v>0</v>
      </c>
      <c r="I54" s="112">
        <v>39</v>
      </c>
      <c r="J54" s="112">
        <f t="shared" si="1"/>
        <v>0</v>
      </c>
      <c r="K54" s="110"/>
      <c r="L54" s="105">
        <f t="shared" si="2"/>
        <v>0</v>
      </c>
      <c r="M54" s="11"/>
      <c r="N54" s="11"/>
      <c r="O54" s="11"/>
    </row>
    <row r="55" spans="1:15" s="9" customFormat="1" ht="13.5" thickBot="1" x14ac:dyDescent="0.25">
      <c r="A55" s="88"/>
      <c r="B55" s="650" t="s">
        <v>103</v>
      </c>
      <c r="C55" s="651"/>
      <c r="D55" s="652"/>
      <c r="E55" s="157"/>
      <c r="F55" s="158"/>
      <c r="G55" s="158"/>
      <c r="H55" s="156"/>
      <c r="I55" s="156"/>
      <c r="J55" s="156"/>
      <c r="K55" s="156"/>
      <c r="L55" s="107">
        <f>SUM(L53:L54)</f>
        <v>0</v>
      </c>
      <c r="M55" s="11"/>
      <c r="N55" s="11"/>
      <c r="O55" s="11"/>
    </row>
    <row r="56" spans="1:15" ht="15" x14ac:dyDescent="0.25">
      <c r="A56" s="90"/>
      <c r="B56" s="67"/>
      <c r="C56" s="67"/>
      <c r="D56" s="67"/>
      <c r="E56" s="11"/>
      <c r="F56" s="11"/>
      <c r="G56" s="11"/>
      <c r="H56" s="11"/>
      <c r="I56" s="11"/>
      <c r="J56" s="11"/>
      <c r="K56" s="11"/>
      <c r="L56" s="11"/>
      <c r="M56" s="11"/>
      <c r="N56" s="11"/>
      <c r="O56" s="11"/>
    </row>
    <row r="57" spans="1:15" x14ac:dyDescent="0.2">
      <c r="A57" s="11"/>
      <c r="B57" s="67"/>
      <c r="C57" s="67"/>
      <c r="D57" s="67"/>
      <c r="E57" s="11"/>
      <c r="F57" s="11"/>
      <c r="G57" s="11"/>
      <c r="H57" s="11"/>
      <c r="I57" s="11"/>
      <c r="J57" s="11"/>
      <c r="K57" s="11"/>
      <c r="L57" s="11"/>
      <c r="M57" s="11"/>
      <c r="N57" s="11"/>
      <c r="O57" s="11"/>
    </row>
    <row r="58" spans="1:15" x14ac:dyDescent="0.2">
      <c r="A58" s="192" t="s">
        <v>107</v>
      </c>
      <c r="B58" s="67"/>
      <c r="C58" s="67"/>
      <c r="D58" s="67"/>
      <c r="E58" s="11"/>
      <c r="F58" s="11"/>
      <c r="G58" s="11"/>
      <c r="H58" s="11"/>
      <c r="I58" s="11"/>
      <c r="J58" s="11"/>
      <c r="K58" s="11"/>
      <c r="L58" s="11"/>
      <c r="M58" s="11"/>
      <c r="N58" s="11"/>
      <c r="O58" s="11"/>
    </row>
    <row r="59" spans="1:15" x14ac:dyDescent="0.2">
      <c r="A59" s="11"/>
      <c r="B59" s="67"/>
      <c r="C59" s="67"/>
      <c r="D59" s="67"/>
      <c r="E59" s="11"/>
      <c r="F59" s="11"/>
      <c r="G59" s="11"/>
      <c r="H59" s="11"/>
      <c r="I59" s="11"/>
      <c r="J59" s="11"/>
      <c r="K59" s="11"/>
      <c r="L59" s="11"/>
      <c r="M59" s="11"/>
      <c r="N59" s="11"/>
      <c r="O59" s="11"/>
    </row>
    <row r="60" spans="1:15" x14ac:dyDescent="0.2">
      <c r="A60" s="11"/>
      <c r="B60" s="67"/>
      <c r="C60" s="67"/>
      <c r="D60" s="67"/>
      <c r="E60" s="11"/>
      <c r="F60" s="11"/>
      <c r="G60" s="11"/>
      <c r="H60" s="11"/>
      <c r="I60" s="11"/>
      <c r="J60" s="11"/>
      <c r="K60" s="11"/>
      <c r="L60" s="11"/>
      <c r="M60" s="11"/>
      <c r="N60" s="11"/>
      <c r="O60" s="11"/>
    </row>
    <row r="61" spans="1:15" x14ac:dyDescent="0.2">
      <c r="A61" s="11"/>
      <c r="B61" s="67"/>
      <c r="C61" s="67"/>
      <c r="D61" s="67"/>
      <c r="E61" s="11"/>
      <c r="F61" s="11"/>
      <c r="G61" s="11"/>
      <c r="H61" s="11"/>
      <c r="I61" s="11"/>
      <c r="J61" s="11"/>
      <c r="K61" s="11"/>
      <c r="L61" s="11"/>
      <c r="M61" s="11"/>
      <c r="N61" s="11"/>
      <c r="O61" s="11"/>
    </row>
    <row r="62" spans="1:15" ht="15.75" x14ac:dyDescent="0.25">
      <c r="A62" s="287" t="s">
        <v>315</v>
      </c>
      <c r="B62" s="288"/>
      <c r="C62" s="289"/>
      <c r="D62" s="228"/>
      <c r="E62" s="228"/>
      <c r="F62" s="11"/>
      <c r="G62" s="11"/>
      <c r="H62" s="11"/>
      <c r="I62" s="11"/>
      <c r="J62" s="11"/>
      <c r="K62" s="11"/>
      <c r="L62" s="11"/>
      <c r="M62" s="11"/>
      <c r="N62" s="11"/>
      <c r="O62" s="11"/>
    </row>
    <row r="63" spans="1:15" ht="15" x14ac:dyDescent="0.25">
      <c r="A63" s="1" t="s">
        <v>316</v>
      </c>
      <c r="B63" s="234"/>
      <c r="C63" s="234"/>
      <c r="D63" s="234"/>
      <c r="E63" s="234"/>
      <c r="G63" s="9"/>
      <c r="H63" s="9"/>
      <c r="I63" s="9"/>
      <c r="J63" s="9"/>
      <c r="K63" s="9"/>
      <c r="L63" s="9"/>
      <c r="M63" s="9"/>
      <c r="N63" s="9"/>
      <c r="O63" s="9"/>
    </row>
  </sheetData>
  <mergeCells count="13">
    <mergeCell ref="B47:D47"/>
    <mergeCell ref="B51:D51"/>
    <mergeCell ref="B55:D55"/>
    <mergeCell ref="A4:K4"/>
    <mergeCell ref="B9:D9"/>
    <mergeCell ref="B15:D15"/>
    <mergeCell ref="B19:D19"/>
    <mergeCell ref="B43:D43"/>
    <mergeCell ref="B23:D23"/>
    <mergeCell ref="B27:D27"/>
    <mergeCell ref="B31:D31"/>
    <mergeCell ref="B35:D35"/>
    <mergeCell ref="B39:D39"/>
  </mergeCells>
  <phoneticPr fontId="8"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
  <sheetViews>
    <sheetView workbookViewId="0">
      <selection activeCell="A2" sqref="A2:B2"/>
    </sheetView>
  </sheetViews>
  <sheetFormatPr defaultRowHeight="12.75" x14ac:dyDescent="0.2"/>
  <cols>
    <col min="1" max="1" width="15.7109375" style="4" customWidth="1"/>
    <col min="2" max="2" width="32.28515625" style="3" customWidth="1"/>
    <col min="3" max="3" width="24" customWidth="1"/>
    <col min="4" max="4" width="14.5703125" style="3" customWidth="1"/>
    <col min="5" max="5" width="18.85546875" style="3" customWidth="1"/>
  </cols>
  <sheetData>
    <row r="1" spans="1:5" s="228" customFormat="1" x14ac:dyDescent="0.2">
      <c r="A1" s="228" t="str">
        <f>'Claim Form Summary'!A5</f>
        <v>CPCN _________</v>
      </c>
      <c r="D1" s="297" t="str">
        <f>'Claim Form Summary'!A2</f>
        <v>For Period of ______________</v>
      </c>
    </row>
    <row r="2" spans="1:5" ht="15.75" x14ac:dyDescent="0.25">
      <c r="A2" s="655" t="s">
        <v>376</v>
      </c>
      <c r="B2" s="656"/>
      <c r="C2" s="192"/>
      <c r="D2" s="15"/>
      <c r="E2" s="15"/>
    </row>
    <row r="3" spans="1:5" ht="13.5" thickBot="1" x14ac:dyDescent="0.25">
      <c r="A3" s="43"/>
      <c r="B3" s="15"/>
      <c r="C3" s="192"/>
      <c r="D3" s="15"/>
      <c r="E3" s="15"/>
    </row>
    <row r="4" spans="1:5" ht="26.25" thickBot="1" x14ac:dyDescent="0.25">
      <c r="A4" s="42" t="s">
        <v>124</v>
      </c>
      <c r="B4" s="44" t="s">
        <v>182</v>
      </c>
      <c r="C4" s="44" t="s">
        <v>183</v>
      </c>
      <c r="D4" s="15"/>
      <c r="E4" s="15"/>
    </row>
    <row r="5" spans="1:5" ht="27" customHeight="1" thickBot="1" x14ac:dyDescent="0.25">
      <c r="A5" s="286">
        <v>10</v>
      </c>
      <c r="B5" s="24" t="s">
        <v>184</v>
      </c>
      <c r="C5" s="45"/>
      <c r="D5" s="15"/>
      <c r="E5" s="15"/>
    </row>
    <row r="6" spans="1:5" ht="13.5" thickBot="1" x14ac:dyDescent="0.25">
      <c r="A6" s="46"/>
      <c r="B6" s="47" t="s">
        <v>185</v>
      </c>
      <c r="C6" s="48"/>
      <c r="D6" s="15"/>
      <c r="E6" s="15"/>
    </row>
    <row r="7" spans="1:5" ht="13.5" thickBot="1" x14ac:dyDescent="0.25">
      <c r="A7" s="46"/>
      <c r="B7" s="47" t="s">
        <v>186</v>
      </c>
      <c r="C7" s="48"/>
      <c r="D7" s="15"/>
      <c r="E7" s="15"/>
    </row>
    <row r="8" spans="1:5" ht="13.5" thickBot="1" x14ac:dyDescent="0.25">
      <c r="A8" s="49"/>
      <c r="B8" s="50" t="s">
        <v>187</v>
      </c>
      <c r="C8" s="51">
        <f>SUM(C5:C7)</f>
        <v>0</v>
      </c>
      <c r="D8" s="15"/>
      <c r="E8" s="15"/>
    </row>
    <row r="9" spans="1:5" x14ac:dyDescent="0.2">
      <c r="A9" s="43"/>
      <c r="B9" s="15"/>
      <c r="C9" s="192"/>
      <c r="D9" s="15"/>
      <c r="E9" s="15"/>
    </row>
    <row r="10" spans="1:5" x14ac:dyDescent="0.2">
      <c r="A10" s="43"/>
      <c r="B10" s="15"/>
      <c r="C10" s="192"/>
      <c r="D10" s="15"/>
      <c r="E10" s="15"/>
    </row>
    <row r="11" spans="1:5" x14ac:dyDescent="0.2">
      <c r="A11" s="43"/>
      <c r="B11" s="15"/>
      <c r="C11" s="192"/>
      <c r="D11" s="15"/>
      <c r="E11" s="15"/>
    </row>
    <row r="12" spans="1:5" x14ac:dyDescent="0.2">
      <c r="A12" s="43"/>
      <c r="B12" s="15"/>
      <c r="C12" s="192"/>
      <c r="D12" s="15"/>
      <c r="E12" s="15"/>
    </row>
    <row r="13" spans="1:5" x14ac:dyDescent="0.2">
      <c r="A13" s="43"/>
      <c r="B13" s="15"/>
      <c r="C13" s="192"/>
      <c r="D13" s="15"/>
      <c r="E13" s="15"/>
    </row>
    <row r="14" spans="1:5" x14ac:dyDescent="0.2">
      <c r="A14" s="159"/>
      <c r="B14" s="67"/>
      <c r="C14" s="11"/>
      <c r="D14" s="67"/>
    </row>
    <row r="15" spans="1:5" x14ac:dyDescent="0.2">
      <c r="A15" s="159"/>
      <c r="B15" s="67"/>
      <c r="C15" s="11"/>
      <c r="D15" s="67"/>
    </row>
  </sheetData>
  <mergeCells count="1">
    <mergeCell ref="A2:B2"/>
  </mergeCells>
  <phoneticPr fontId="8"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1"/>
  <sheetViews>
    <sheetView workbookViewId="0">
      <selection activeCell="A3" sqref="A3"/>
    </sheetView>
  </sheetViews>
  <sheetFormatPr defaultColWidth="9.140625" defaultRowHeight="12.75" x14ac:dyDescent="0.2"/>
  <cols>
    <col min="1" max="1" width="28" style="298" customWidth="1"/>
    <col min="2" max="2" width="15.85546875" style="298" customWidth="1"/>
    <col min="3" max="3" width="19.140625" style="298" customWidth="1"/>
    <col min="4" max="4" width="21" style="298" customWidth="1"/>
    <col min="5" max="5" width="19" style="298" customWidth="1"/>
    <col min="6" max="6" width="21.7109375" style="298" customWidth="1"/>
    <col min="7" max="7" width="20.7109375" style="298" customWidth="1"/>
    <col min="8" max="16384" width="9.140625" style="298"/>
  </cols>
  <sheetData>
    <row r="1" spans="1:14" s="228" customFormat="1" x14ac:dyDescent="0.2">
      <c r="A1" s="228" t="str">
        <f>'Claim Form Summary'!A5</f>
        <v>CPCN _________</v>
      </c>
      <c r="D1" s="297" t="str">
        <f>'Claim Form Summary'!A2</f>
        <v>For Period of ______________</v>
      </c>
    </row>
    <row r="2" spans="1:14" ht="15.75" x14ac:dyDescent="0.25">
      <c r="A2" s="367" t="s">
        <v>377</v>
      </c>
      <c r="B2" s="536"/>
      <c r="C2" s="334"/>
      <c r="D2" s="334"/>
      <c r="E2" s="334"/>
      <c r="F2" s="334"/>
      <c r="G2" s="334"/>
      <c r="H2" s="334"/>
      <c r="I2" s="334"/>
      <c r="J2" s="334"/>
      <c r="K2" s="334"/>
      <c r="L2" s="334"/>
      <c r="M2" s="334"/>
      <c r="N2" s="334"/>
    </row>
    <row r="3" spans="1:14" ht="15" x14ac:dyDescent="0.25">
      <c r="A3" s="522"/>
      <c r="B3" s="334"/>
      <c r="C3" s="334"/>
      <c r="D3" s="334"/>
      <c r="E3" s="334"/>
      <c r="F3" s="334"/>
      <c r="G3" s="334"/>
      <c r="H3" s="334"/>
      <c r="I3" s="334"/>
      <c r="J3" s="334"/>
      <c r="K3" s="334"/>
      <c r="L3" s="334"/>
      <c r="M3" s="334"/>
      <c r="N3" s="334"/>
    </row>
    <row r="4" spans="1:14" ht="15" x14ac:dyDescent="0.25">
      <c r="A4" s="299"/>
      <c r="B4" s="334"/>
      <c r="C4" s="334"/>
      <c r="D4" s="334"/>
      <c r="E4" s="334"/>
      <c r="F4" s="334"/>
      <c r="G4" s="334"/>
      <c r="H4" s="334"/>
      <c r="I4" s="334"/>
      <c r="J4" s="334"/>
      <c r="K4" s="334"/>
      <c r="L4" s="334"/>
      <c r="M4" s="334"/>
      <c r="N4" s="334"/>
    </row>
    <row r="5" spans="1:14" s="538" customFormat="1" ht="15.75" x14ac:dyDescent="0.25">
      <c r="A5" s="537" t="s">
        <v>188</v>
      </c>
    </row>
    <row r="6" spans="1:14" s="532" customFormat="1" ht="15.75" thickBot="1" x14ac:dyDescent="0.3">
      <c r="A6" s="539"/>
      <c r="F6" s="334"/>
    </row>
    <row r="7" spans="1:14" s="532" customFormat="1" ht="15" thickBot="1" x14ac:dyDescent="0.25">
      <c r="A7" s="540" t="s">
        <v>182</v>
      </c>
      <c r="B7" s="541" t="s">
        <v>181</v>
      </c>
      <c r="C7" s="541" t="s">
        <v>189</v>
      </c>
      <c r="F7" s="300"/>
    </row>
    <row r="8" spans="1:14" s="532" customFormat="1" ht="13.5" thickBot="1" x14ac:dyDescent="0.25">
      <c r="A8" s="542" t="s">
        <v>190</v>
      </c>
      <c r="B8" s="543"/>
      <c r="C8" s="544"/>
    </row>
    <row r="9" spans="1:14" s="532" customFormat="1" ht="26.25" thickBot="1" x14ac:dyDescent="0.25">
      <c r="A9" s="542" t="s">
        <v>191</v>
      </c>
      <c r="B9" s="543"/>
      <c r="C9" s="544"/>
    </row>
    <row r="10" spans="1:14" s="532" customFormat="1" ht="13.5" thickBot="1" x14ac:dyDescent="0.25">
      <c r="A10" s="542" t="s">
        <v>192</v>
      </c>
      <c r="B10" s="543"/>
      <c r="C10" s="544"/>
    </row>
    <row r="11" spans="1:14" s="532" customFormat="1" ht="13.5" thickBot="1" x14ac:dyDescent="0.25">
      <c r="A11" s="542" t="s">
        <v>193</v>
      </c>
      <c r="B11" s="543"/>
      <c r="C11" s="544"/>
    </row>
    <row r="12" spans="1:14" s="532" customFormat="1" ht="13.5" thickBot="1" x14ac:dyDescent="0.25">
      <c r="A12" s="542" t="s">
        <v>194</v>
      </c>
      <c r="B12" s="543"/>
      <c r="C12" s="544"/>
    </row>
    <row r="13" spans="1:14" s="532" customFormat="1" ht="18.399999999999999" customHeight="1" x14ac:dyDescent="0.2">
      <c r="A13" s="545" t="s">
        <v>195</v>
      </c>
      <c r="B13" s="546"/>
      <c r="C13" s="657"/>
    </row>
    <row r="14" spans="1:14" s="532" customFormat="1" ht="16.5" customHeight="1" x14ac:dyDescent="0.2">
      <c r="A14" s="545" t="s">
        <v>196</v>
      </c>
      <c r="B14" s="547"/>
      <c r="C14" s="658"/>
    </row>
    <row r="15" spans="1:14" s="532" customFormat="1" ht="21.75" customHeight="1" thickBot="1" x14ac:dyDescent="0.25">
      <c r="A15" s="548" t="s">
        <v>197</v>
      </c>
      <c r="B15" s="549"/>
      <c r="C15" s="659"/>
    </row>
    <row r="16" spans="1:14" s="532" customFormat="1" ht="13.5" thickBot="1" x14ac:dyDescent="0.25">
      <c r="A16" s="550" t="s">
        <v>187</v>
      </c>
      <c r="B16" s="551">
        <f>SUM(B8:B15)</f>
        <v>0</v>
      </c>
      <c r="C16" s="544"/>
    </row>
    <row r="17" spans="1:7" s="532" customFormat="1" x14ac:dyDescent="0.2"/>
    <row r="18" spans="1:7" s="532" customFormat="1" x14ac:dyDescent="0.2"/>
    <row r="19" spans="1:7" s="532" customFormat="1" x14ac:dyDescent="0.2"/>
    <row r="20" spans="1:7" s="532" customFormat="1" x14ac:dyDescent="0.2"/>
    <row r="21" spans="1:7" s="532" customFormat="1" ht="13.5" thickBot="1" x14ac:dyDescent="0.25">
      <c r="A21" s="532" t="s">
        <v>110</v>
      </c>
      <c r="B21" s="532" t="s">
        <v>111</v>
      </c>
      <c r="C21" s="532" t="s">
        <v>112</v>
      </c>
      <c r="D21" s="532" t="s">
        <v>113</v>
      </c>
      <c r="E21" s="532" t="s">
        <v>114</v>
      </c>
      <c r="F21" s="532" t="s">
        <v>115</v>
      </c>
      <c r="G21" s="532" t="s">
        <v>116</v>
      </c>
    </row>
    <row r="22" spans="1:7" s="555" customFormat="1" ht="65.25" customHeight="1" thickBot="1" x14ac:dyDescent="0.25">
      <c r="A22" s="553" t="s">
        <v>124</v>
      </c>
      <c r="B22" s="554" t="s">
        <v>198</v>
      </c>
      <c r="C22" s="554" t="s">
        <v>199</v>
      </c>
      <c r="D22" s="554" t="s">
        <v>200</v>
      </c>
      <c r="E22" s="554" t="s">
        <v>201</v>
      </c>
      <c r="F22" s="554" t="s">
        <v>202</v>
      </c>
      <c r="G22" s="554" t="s">
        <v>203</v>
      </c>
    </row>
    <row r="23" spans="1:7" s="532" customFormat="1" ht="13.5" thickBot="1" x14ac:dyDescent="0.25">
      <c r="A23" s="556">
        <v>11</v>
      </c>
      <c r="B23" s="557">
        <f>B16</f>
        <v>0</v>
      </c>
      <c r="C23" s="562">
        <f>'Weighted Avg'!I18</f>
        <v>0</v>
      </c>
      <c r="D23" s="563">
        <f>IFERROR(B23/C23,0)</f>
        <v>0</v>
      </c>
      <c r="E23" s="564">
        <v>0.5</v>
      </c>
      <c r="F23" s="564">
        <f>MIN(D23:E23)</f>
        <v>0</v>
      </c>
      <c r="G23" s="558"/>
    </row>
    <row r="24" spans="1:7" s="532" customFormat="1" ht="15" x14ac:dyDescent="0.25">
      <c r="A24" s="559"/>
    </row>
    <row r="25" spans="1:7" s="532" customFormat="1" ht="15" x14ac:dyDescent="0.25">
      <c r="A25" s="539"/>
    </row>
    <row r="26" spans="1:7" s="532" customFormat="1" ht="15" x14ac:dyDescent="0.25">
      <c r="A26" s="321"/>
    </row>
    <row r="27" spans="1:7" s="538" customFormat="1" ht="15.75" x14ac:dyDescent="0.25">
      <c r="A27" s="537" t="s">
        <v>204</v>
      </c>
    </row>
    <row r="28" spans="1:7" s="538" customFormat="1" ht="15.75" x14ac:dyDescent="0.25"/>
    <row r="29" spans="1:7" s="538" customFormat="1" ht="15.75" x14ac:dyDescent="0.25">
      <c r="A29" s="552" t="s">
        <v>205</v>
      </c>
      <c r="B29" s="552"/>
      <c r="C29" s="552"/>
      <c r="D29" s="552"/>
      <c r="E29" s="538" t="s">
        <v>206</v>
      </c>
    </row>
    <row r="30" spans="1:7" s="532" customFormat="1" x14ac:dyDescent="0.2">
      <c r="A30" s="560"/>
    </row>
    <row r="31" spans="1:7" s="532" customFormat="1" ht="13.5" thickBot="1" x14ac:dyDescent="0.25">
      <c r="A31" s="532" t="s">
        <v>110</v>
      </c>
      <c r="B31" s="532" t="s">
        <v>111</v>
      </c>
      <c r="C31" s="532" t="s">
        <v>112</v>
      </c>
      <c r="D31" s="532" t="s">
        <v>113</v>
      </c>
    </row>
    <row r="32" spans="1:7" s="532" customFormat="1" ht="57.75" customHeight="1" thickBot="1" x14ac:dyDescent="0.25">
      <c r="A32" s="553" t="s">
        <v>124</v>
      </c>
      <c r="B32" s="554" t="s">
        <v>199</v>
      </c>
      <c r="C32" s="554" t="s">
        <v>207</v>
      </c>
      <c r="D32" s="554" t="s">
        <v>208</v>
      </c>
    </row>
    <row r="33" spans="1:14" s="532" customFormat="1" ht="13.5" thickBot="1" x14ac:dyDescent="0.25">
      <c r="A33" s="556">
        <v>12</v>
      </c>
      <c r="B33" s="561">
        <f>'Weighted Avg'!I18</f>
        <v>0</v>
      </c>
      <c r="C33" s="564">
        <v>0.03</v>
      </c>
      <c r="D33" s="557"/>
    </row>
    <row r="34" spans="1:14" s="532" customFormat="1" x14ac:dyDescent="0.2">
      <c r="A34" s="560"/>
    </row>
    <row r="35" spans="1:14" s="532" customFormat="1" x14ac:dyDescent="0.2"/>
    <row r="36" spans="1:14" s="532" customFormat="1" x14ac:dyDescent="0.2"/>
    <row r="37" spans="1:14" s="532" customFormat="1" x14ac:dyDescent="0.2"/>
    <row r="38" spans="1:14" x14ac:dyDescent="0.2">
      <c r="A38" s="334"/>
      <c r="B38" s="334"/>
      <c r="C38" s="334"/>
      <c r="D38" s="334"/>
      <c r="E38" s="334"/>
      <c r="F38" s="334"/>
      <c r="G38" s="334"/>
      <c r="H38" s="334"/>
      <c r="I38" s="334"/>
      <c r="J38" s="334"/>
      <c r="K38" s="334"/>
      <c r="L38" s="334"/>
      <c r="M38" s="334"/>
      <c r="N38" s="334"/>
    </row>
    <row r="39" spans="1:14" x14ac:dyDescent="0.2">
      <c r="A39" s="334"/>
      <c r="B39" s="334"/>
      <c r="C39" s="334"/>
      <c r="D39" s="334"/>
      <c r="E39" s="334"/>
      <c r="F39" s="334"/>
      <c r="G39" s="334"/>
      <c r="H39" s="334"/>
      <c r="I39" s="334"/>
      <c r="J39" s="334"/>
      <c r="K39" s="334"/>
      <c r="L39" s="334"/>
      <c r="M39" s="334"/>
      <c r="N39" s="334"/>
    </row>
    <row r="40" spans="1:14" x14ac:dyDescent="0.2">
      <c r="A40" s="334"/>
      <c r="B40" s="334"/>
      <c r="C40" s="334"/>
      <c r="D40" s="334"/>
      <c r="E40" s="334"/>
      <c r="F40" s="334"/>
      <c r="G40" s="334"/>
      <c r="H40" s="334"/>
      <c r="I40" s="334"/>
      <c r="J40" s="334"/>
      <c r="K40" s="334"/>
      <c r="L40" s="334"/>
      <c r="M40" s="334"/>
      <c r="N40" s="334"/>
    </row>
    <row r="41" spans="1:14" x14ac:dyDescent="0.2">
      <c r="A41" s="334"/>
      <c r="B41" s="334"/>
      <c r="C41" s="334"/>
      <c r="D41" s="334"/>
      <c r="E41" s="334"/>
      <c r="F41" s="334"/>
      <c r="G41" s="334"/>
      <c r="H41" s="334"/>
      <c r="I41" s="334"/>
      <c r="J41" s="334"/>
      <c r="K41" s="334"/>
      <c r="L41" s="334"/>
      <c r="M41" s="334"/>
      <c r="N41" s="334"/>
    </row>
    <row r="42" spans="1:14" x14ac:dyDescent="0.2">
      <c r="A42" s="334"/>
      <c r="B42" s="334"/>
      <c r="C42" s="334"/>
      <c r="D42" s="334"/>
      <c r="E42" s="334"/>
      <c r="F42" s="334"/>
      <c r="G42" s="334"/>
      <c r="H42" s="334"/>
      <c r="I42" s="334"/>
      <c r="J42" s="334"/>
      <c r="K42" s="334"/>
      <c r="L42" s="334"/>
      <c r="M42" s="334"/>
      <c r="N42" s="334"/>
    </row>
    <row r="43" spans="1:14" x14ac:dyDescent="0.2">
      <c r="A43" s="334"/>
      <c r="B43" s="334"/>
      <c r="C43" s="334"/>
      <c r="D43" s="334"/>
      <c r="E43" s="334"/>
      <c r="F43" s="334"/>
      <c r="G43" s="334"/>
      <c r="H43" s="334"/>
      <c r="I43" s="334"/>
      <c r="J43" s="334"/>
      <c r="K43" s="334"/>
      <c r="L43" s="334"/>
      <c r="M43" s="334"/>
      <c r="N43" s="334"/>
    </row>
    <row r="44" spans="1:14" x14ac:dyDescent="0.2">
      <c r="A44" s="334"/>
      <c r="B44" s="334"/>
      <c r="C44" s="334"/>
      <c r="D44" s="334"/>
      <c r="E44" s="334"/>
      <c r="F44" s="334"/>
      <c r="G44" s="334"/>
      <c r="H44" s="334"/>
      <c r="I44" s="334"/>
      <c r="J44" s="334"/>
      <c r="K44" s="334"/>
      <c r="L44" s="334"/>
      <c r="M44" s="334"/>
      <c r="N44" s="334"/>
    </row>
    <row r="45" spans="1:14" x14ac:dyDescent="0.2">
      <c r="A45" s="334"/>
      <c r="B45" s="334"/>
      <c r="C45" s="334"/>
      <c r="D45" s="334"/>
      <c r="E45" s="334"/>
      <c r="F45" s="334"/>
      <c r="G45" s="334"/>
      <c r="H45" s="334"/>
      <c r="I45" s="334"/>
      <c r="J45" s="334"/>
      <c r="K45" s="334"/>
      <c r="L45" s="334"/>
      <c r="M45" s="334"/>
      <c r="N45" s="334"/>
    </row>
    <row r="46" spans="1:14" x14ac:dyDescent="0.2">
      <c r="A46" s="334"/>
      <c r="B46" s="334"/>
      <c r="C46" s="334"/>
      <c r="D46" s="334"/>
      <c r="E46" s="334"/>
      <c r="F46" s="334"/>
      <c r="G46" s="334"/>
      <c r="H46" s="334"/>
      <c r="I46" s="334"/>
      <c r="J46" s="334"/>
      <c r="K46" s="334"/>
      <c r="L46" s="334"/>
      <c r="M46" s="334"/>
      <c r="N46" s="334"/>
    </row>
    <row r="47" spans="1:14" x14ac:dyDescent="0.2">
      <c r="A47" s="334"/>
      <c r="B47" s="334"/>
      <c r="C47" s="334"/>
      <c r="D47" s="334"/>
      <c r="E47" s="334"/>
      <c r="F47" s="334"/>
      <c r="G47" s="334"/>
      <c r="H47" s="334"/>
      <c r="I47" s="334"/>
      <c r="J47" s="334"/>
      <c r="K47" s="334"/>
      <c r="L47" s="334"/>
      <c r="M47" s="334"/>
      <c r="N47" s="334"/>
    </row>
    <row r="48" spans="1:14" x14ac:dyDescent="0.2">
      <c r="A48" s="334"/>
      <c r="B48" s="334"/>
      <c r="C48" s="334"/>
      <c r="D48" s="334"/>
      <c r="E48" s="334"/>
      <c r="F48" s="334"/>
      <c r="G48" s="334"/>
      <c r="H48" s="334"/>
      <c r="I48" s="334"/>
      <c r="J48" s="334"/>
      <c r="K48" s="334"/>
      <c r="L48" s="334"/>
      <c r="M48" s="334"/>
      <c r="N48" s="334"/>
    </row>
    <row r="49" spans="1:14" x14ac:dyDescent="0.2">
      <c r="A49" s="334"/>
      <c r="B49" s="334"/>
      <c r="C49" s="334"/>
      <c r="D49" s="334"/>
      <c r="E49" s="334"/>
      <c r="F49" s="334"/>
      <c r="G49" s="334"/>
      <c r="H49" s="334"/>
      <c r="I49" s="334"/>
      <c r="J49" s="334"/>
      <c r="K49" s="334"/>
      <c r="L49" s="334"/>
      <c r="M49" s="334"/>
      <c r="N49" s="334"/>
    </row>
    <row r="50" spans="1:14" x14ac:dyDescent="0.2">
      <c r="A50" s="334"/>
      <c r="B50" s="334"/>
      <c r="C50" s="334"/>
      <c r="D50" s="334"/>
      <c r="E50" s="334"/>
      <c r="F50" s="334"/>
      <c r="G50" s="334"/>
      <c r="H50" s="334"/>
      <c r="I50" s="334"/>
      <c r="J50" s="334"/>
      <c r="K50" s="334"/>
      <c r="L50" s="334"/>
      <c r="M50" s="334"/>
      <c r="N50" s="334"/>
    </row>
    <row r="51" spans="1:14" x14ac:dyDescent="0.2">
      <c r="A51" s="334"/>
      <c r="B51" s="334"/>
      <c r="C51" s="334"/>
      <c r="D51" s="334"/>
      <c r="E51" s="334"/>
      <c r="F51" s="334"/>
      <c r="G51" s="334"/>
      <c r="H51" s="334"/>
      <c r="I51" s="334"/>
      <c r="J51" s="334"/>
      <c r="K51" s="334"/>
      <c r="L51" s="334"/>
      <c r="M51" s="334"/>
      <c r="N51" s="334"/>
    </row>
  </sheetData>
  <sheetProtection sheet="1" objects="1" scenarios="1" formatCells="0" formatColumns="0" formatRows="0"/>
  <mergeCells count="1">
    <mergeCell ref="C13:C15"/>
  </mergeCells>
  <phoneticPr fontId="8" type="noConversion"/>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BC2B6C-56D6-4C9A-B0C1-C4A7A933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BDD4E1-043B-41E0-857A-01C728BD2C11}">
  <ds:schemaRef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1f515989-4afe-4bfb-8869-4f44a11afb39"/>
    <ds:schemaRef ds:uri="http://purl.org/dc/terms/"/>
  </ds:schemaRefs>
</ds:datastoreItem>
</file>

<file path=customXml/itemProps3.xml><?xml version="1.0" encoding="utf-8"?>
<ds:datastoreItem xmlns:ds="http://schemas.openxmlformats.org/officeDocument/2006/customXml" ds:itemID="{84E21BF9-BFDE-4404-B280-60657136F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EBB and SSA</vt:lpstr>
      <vt:lpstr>Lines 1,2,3,4 </vt:lpstr>
      <vt:lpstr>Lines 5,6,7,8,9</vt:lpstr>
      <vt:lpstr>Line 10</vt:lpstr>
      <vt:lpstr>Lines 11 or 12</vt:lpstr>
      <vt:lpstr>Lines 13 &amp; 14</vt:lpstr>
      <vt:lpstr>'Claim Form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Lee, Tina</cp:lastModifiedBy>
  <cp:revision/>
  <cp:lastPrinted>2022-01-25T18:53:59Z</cp:lastPrinted>
  <dcterms:created xsi:type="dcterms:W3CDTF">2011-11-29T07:41:33Z</dcterms:created>
  <dcterms:modified xsi:type="dcterms:W3CDTF">2022-02-04T18:54:07Z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0x0101006EDAF9F80FDE0E459E1A4ABBAD4741F7</vt:lpwstr>
  </property>
</Properties>
</file>