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u17\Desktop\Webpage Update\"/>
    </mc:Choice>
  </mc:AlternateContent>
  <xr:revisionPtr revIDLastSave="0" documentId="13_ncr:1_{E08CAB14-8D16-418C-8D33-54EB4D79CAF1}" xr6:coauthVersionLast="47" xr6:coauthVersionMax="47" xr10:uidLastSave="{00000000-0000-0000-0000-000000000000}"/>
  <bookViews>
    <workbookView xWindow="-120" yWindow="-120" windowWidth="29040" windowHeight="15720" xr2:uid="{96335845-0A82-4F4F-B00A-CC32C003F423}"/>
  </bookViews>
  <sheets>
    <sheet name="Claim Form Summary" sheetId="2" r:id="rId1"/>
    <sheet name="Data Fields" sheetId="1" r:id="rId2"/>
    <sheet name="Weighted Avg" sheetId="10" r:id="rId3"/>
    <sheet name="BB Pilot" sheetId="12" r:id="rId4"/>
    <sheet name="Lines 1,2 " sheetId="5" r:id="rId5"/>
    <sheet name="Lines 5,6,7,8,9" sheetId="6" r:id="rId6"/>
    <sheet name="Line 10" sheetId="8" r:id="rId7"/>
    <sheet name="Lines 11 or 12" sheetId="9" r:id="rId8"/>
    <sheet name="Lines 13 &amp; 14" sheetId="4" r:id="rId9"/>
  </sheets>
  <definedNames>
    <definedName name="_ftn1" localSheetId="1">'Data Fields'!#REF!</definedName>
    <definedName name="_ftnref1" localSheetId="1">'Lines 11 or 12'!#REF!</definedName>
    <definedName name="_xlnm.Print_Area" localSheetId="0">'Claim Form Summary'!$A$1:$B$56,'Claim Form Summary'!$A$59:$B$80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6" l="1"/>
  <c r="J30" i="6"/>
  <c r="I36" i="6"/>
  <c r="J14" i="6"/>
  <c r="C18" i="10"/>
  <c r="C17" i="10"/>
  <c r="C16" i="10"/>
  <c r="C15" i="10"/>
  <c r="C14" i="10"/>
  <c r="C13" i="10"/>
  <c r="C12" i="10"/>
  <c r="C11" i="10"/>
  <c r="C10" i="10"/>
  <c r="C9" i="10"/>
  <c r="C8" i="10"/>
  <c r="C7" i="10"/>
  <c r="C6" i="10"/>
  <c r="BW4" i="1"/>
  <c r="BV4" i="1"/>
  <c r="BP4" i="1"/>
  <c r="BQ4" i="1"/>
  <c r="BK4" i="1"/>
  <c r="G23" i="9"/>
  <c r="B75" i="2"/>
  <c r="I24" i="12"/>
  <c r="I8" i="12"/>
  <c r="I54" i="12"/>
  <c r="I53" i="12"/>
  <c r="I51" i="12"/>
  <c r="I50" i="12"/>
  <c r="I43" i="12"/>
  <c r="I41" i="12"/>
  <c r="I40" i="12"/>
  <c r="I34" i="12"/>
  <c r="I33" i="12"/>
  <c r="I31" i="12"/>
  <c r="I30" i="12"/>
  <c r="I28" i="12"/>
  <c r="I27" i="12"/>
  <c r="I25" i="12"/>
  <c r="I18" i="12"/>
  <c r="I17" i="12"/>
  <c r="I15" i="12"/>
  <c r="I14" i="12"/>
  <c r="I12" i="12"/>
  <c r="I11" i="12"/>
  <c r="I9" i="12"/>
  <c r="C2" i="8" l="1"/>
  <c r="B2" i="8"/>
  <c r="A1" i="8"/>
  <c r="D2" i="6"/>
  <c r="C2" i="6"/>
  <c r="A1" i="6"/>
  <c r="E2" i="5"/>
  <c r="B2" i="5"/>
  <c r="A1" i="5"/>
  <c r="A1" i="12"/>
  <c r="D2" i="10"/>
  <c r="B2" i="10"/>
  <c r="A1" i="10"/>
  <c r="A1" i="1"/>
  <c r="A23" i="1"/>
  <c r="A22" i="1"/>
  <c r="A21" i="1"/>
  <c r="C33" i="10"/>
  <c r="C32" i="10"/>
  <c r="C31" i="10"/>
  <c r="C30" i="10"/>
  <c r="C29" i="10"/>
  <c r="C28" i="10"/>
  <c r="C27" i="10"/>
  <c r="C26" i="10"/>
  <c r="C25" i="10"/>
  <c r="G53" i="6" l="1"/>
  <c r="G52" i="6"/>
  <c r="G49" i="6"/>
  <c r="G48" i="6"/>
  <c r="G45" i="6"/>
  <c r="G44" i="6"/>
  <c r="G41" i="6"/>
  <c r="G40" i="6"/>
  <c r="G37" i="6"/>
  <c r="G36" i="6"/>
  <c r="G33" i="6"/>
  <c r="G32" i="6"/>
  <c r="G29" i="6"/>
  <c r="G28" i="6"/>
  <c r="G25" i="6"/>
  <c r="G24" i="6"/>
  <c r="G21" i="6"/>
  <c r="G20" i="6"/>
  <c r="G17" i="6"/>
  <c r="G16" i="6"/>
  <c r="G13" i="6"/>
  <c r="G12" i="6"/>
  <c r="G9" i="6"/>
  <c r="G8" i="6"/>
  <c r="H24" i="5" l="1"/>
  <c r="H23" i="5"/>
  <c r="H20" i="5"/>
  <c r="H19" i="5"/>
  <c r="H12" i="5"/>
  <c r="H11" i="5"/>
  <c r="H8" i="5"/>
  <c r="H7" i="5"/>
  <c r="K28" i="12"/>
  <c r="K27" i="12"/>
  <c r="K25" i="12"/>
  <c r="K24" i="12"/>
  <c r="K12" i="12"/>
  <c r="K11" i="12"/>
  <c r="K9" i="12"/>
  <c r="K8" i="12"/>
  <c r="H21" i="5" l="1"/>
  <c r="E4" i="1" s="1"/>
  <c r="H13" i="5"/>
  <c r="C4" i="1" s="1"/>
  <c r="H25" i="5"/>
  <c r="F4" i="1" s="1"/>
  <c r="B9" i="1" s="1"/>
  <c r="H9" i="5"/>
  <c r="K54" i="12"/>
  <c r="K53" i="12"/>
  <c r="K44" i="12"/>
  <c r="K43" i="12"/>
  <c r="K34" i="12"/>
  <c r="K33" i="12"/>
  <c r="K18" i="12"/>
  <c r="K17" i="12"/>
  <c r="H72" i="5"/>
  <c r="H71" i="5"/>
  <c r="H60" i="5"/>
  <c r="H59" i="5"/>
  <c r="H48" i="5"/>
  <c r="H47" i="5"/>
  <c r="H36" i="5"/>
  <c r="H35" i="5"/>
  <c r="B67" i="2"/>
  <c r="K50" i="12"/>
  <c r="H27" i="5" l="1"/>
  <c r="B9" i="2" s="1"/>
  <c r="H15" i="5"/>
  <c r="B8" i="2" s="1"/>
  <c r="B4" i="1"/>
  <c r="B8" i="1" s="1"/>
  <c r="H49" i="5"/>
  <c r="P4" i="1" s="1"/>
  <c r="H61" i="5"/>
  <c r="S4" i="1" s="1"/>
  <c r="H73" i="5"/>
  <c r="V4" i="1" s="1"/>
  <c r="H37" i="5"/>
  <c r="M4" i="1" s="1"/>
  <c r="B19" i="1"/>
  <c r="H68" i="5" l="1"/>
  <c r="H67" i="5"/>
  <c r="H56" i="5"/>
  <c r="H55" i="5"/>
  <c r="H44" i="5"/>
  <c r="H43" i="5"/>
  <c r="H32" i="5"/>
  <c r="H31" i="5"/>
  <c r="K51" i="12"/>
  <c r="K41" i="12"/>
  <c r="K40" i="12"/>
  <c r="K31" i="12"/>
  <c r="K30" i="12"/>
  <c r="K15" i="12"/>
  <c r="K14" i="12"/>
  <c r="D2" i="12"/>
  <c r="A2" i="12"/>
  <c r="J50" i="6"/>
  <c r="J46" i="6"/>
  <c r="BG4" i="1" s="1"/>
  <c r="J42" i="6"/>
  <c r="J38" i="6"/>
  <c r="J34" i="6"/>
  <c r="BB4" i="1"/>
  <c r="J26" i="6"/>
  <c r="BA4" i="1" s="1"/>
  <c r="J22" i="6"/>
  <c r="AZ4" i="1" s="1"/>
  <c r="J18" i="6"/>
  <c r="AY4" i="1" s="1"/>
  <c r="AX4" i="1"/>
  <c r="J10" i="6"/>
  <c r="B46" i="2"/>
  <c r="B16" i="9"/>
  <c r="BH4" i="1" l="1"/>
  <c r="B63" i="2"/>
  <c r="BF4" i="1"/>
  <c r="BE4" i="1"/>
  <c r="BD4" i="1"/>
  <c r="AW4" i="1"/>
  <c r="B62" i="2"/>
  <c r="H69" i="5"/>
  <c r="H75" i="5" s="1"/>
  <c r="H33" i="5"/>
  <c r="H57" i="5"/>
  <c r="H63" i="5" s="1"/>
  <c r="H45" i="5"/>
  <c r="H51" i="5" s="1"/>
  <c r="D1" i="4"/>
  <c r="A1" i="4"/>
  <c r="D1" i="9"/>
  <c r="A1" i="9"/>
  <c r="A2" i="8"/>
  <c r="A2" i="6"/>
  <c r="A2" i="5"/>
  <c r="A2" i="10"/>
  <c r="H19" i="10"/>
  <c r="I19" i="10"/>
  <c r="H39" i="5" l="1"/>
  <c r="L4" i="1"/>
  <c r="B12" i="1" s="1"/>
  <c r="O4" i="1"/>
  <c r="B13" i="1" s="1"/>
  <c r="U4" i="1"/>
  <c r="B15" i="1" s="1"/>
  <c r="R4" i="1"/>
  <c r="B14" i="1" s="1"/>
  <c r="I8" i="6"/>
  <c r="K8" i="6" s="1"/>
  <c r="B10" i="1" l="1"/>
  <c r="B11" i="1"/>
  <c r="B18" i="1" l="1"/>
  <c r="B17" i="1"/>
  <c r="B16" i="1" l="1"/>
  <c r="C21" i="4" l="1"/>
  <c r="C12" i="4"/>
  <c r="CR4" i="1" l="1"/>
  <c r="CQ4" i="1"/>
  <c r="CP4" i="1"/>
  <c r="CO4" i="1"/>
  <c r="CN4" i="1"/>
  <c r="CM4" i="1"/>
  <c r="CL4" i="1"/>
  <c r="CI4" i="1"/>
  <c r="CH4" i="1"/>
  <c r="CG4" i="1"/>
  <c r="CF4" i="1"/>
  <c r="CE4" i="1"/>
  <c r="CD4" i="1"/>
  <c r="CC4" i="1"/>
  <c r="CB4" i="1"/>
  <c r="CA4" i="1"/>
  <c r="BL4" i="1"/>
  <c r="BC4" i="1"/>
  <c r="I53" i="6" l="1"/>
  <c r="K53" i="6" s="1"/>
  <c r="I49" i="6"/>
  <c r="K49" i="6" s="1"/>
  <c r="I45" i="6"/>
  <c r="K45" i="6" s="1"/>
  <c r="I41" i="6"/>
  <c r="K41" i="6" s="1"/>
  <c r="I37" i="6"/>
  <c r="K37" i="6" s="1"/>
  <c r="I33" i="6"/>
  <c r="K33" i="6" s="1"/>
  <c r="I29" i="6"/>
  <c r="K29" i="6" s="1"/>
  <c r="I25" i="6"/>
  <c r="K25" i="6" s="1"/>
  <c r="I21" i="6"/>
  <c r="K21" i="6" s="1"/>
  <c r="I17" i="6"/>
  <c r="K17" i="6" s="1"/>
  <c r="I13" i="6"/>
  <c r="K13" i="6" s="1"/>
  <c r="I12" i="6"/>
  <c r="K12" i="6" s="1"/>
  <c r="I16" i="6"/>
  <c r="K16" i="6" s="1"/>
  <c r="I20" i="6"/>
  <c r="K20" i="6" s="1"/>
  <c r="I24" i="6"/>
  <c r="K24" i="6" s="1"/>
  <c r="I28" i="6"/>
  <c r="K28" i="6" s="1"/>
  <c r="I32" i="6"/>
  <c r="K32" i="6" s="1"/>
  <c r="K36" i="6"/>
  <c r="I40" i="6"/>
  <c r="K40" i="6" s="1"/>
  <c r="I44" i="6"/>
  <c r="K44" i="6" s="1"/>
  <c r="I48" i="6"/>
  <c r="K48" i="6" s="1"/>
  <c r="I52" i="6"/>
  <c r="K52" i="6" s="1"/>
  <c r="I9" i="6"/>
  <c r="K9" i="6" s="1"/>
  <c r="K10" i="6" s="1"/>
  <c r="K50" i="6" l="1"/>
  <c r="B33" i="2" s="1"/>
  <c r="AO4" i="1" s="1"/>
  <c r="K54" i="6"/>
  <c r="B34" i="2" s="1"/>
  <c r="AP4" i="1" s="1"/>
  <c r="K26" i="6"/>
  <c r="B25" i="2" s="1"/>
  <c r="AI4" i="1" s="1"/>
  <c r="K46" i="6"/>
  <c r="B32" i="2" s="1"/>
  <c r="AN4" i="1" s="1"/>
  <c r="K42" i="6"/>
  <c r="B31" i="2" s="1"/>
  <c r="AM4" i="1" s="1"/>
  <c r="K34" i="6"/>
  <c r="B28" i="2" s="1"/>
  <c r="AK4" i="1" s="1"/>
  <c r="K38" i="6"/>
  <c r="B29" i="2" s="1"/>
  <c r="AL4" i="1" s="1"/>
  <c r="K30" i="6"/>
  <c r="B26" i="2" s="1"/>
  <c r="AJ4" i="1" s="1"/>
  <c r="K22" i="6"/>
  <c r="B24" i="2" s="1"/>
  <c r="AH4" i="1" s="1"/>
  <c r="K14" i="6"/>
  <c r="B21" i="2" s="1"/>
  <c r="AF4" i="1" s="1"/>
  <c r="K18" i="6"/>
  <c r="B23" i="2" s="1"/>
  <c r="AG4" i="1" s="1"/>
  <c r="B20" i="2" l="1"/>
  <c r="AE4" i="1" s="1"/>
  <c r="AU4" i="1" l="1"/>
  <c r="B44" i="2"/>
  <c r="AT4" i="1" s="1"/>
  <c r="B43" i="2"/>
  <c r="AS4" i="1" s="1"/>
  <c r="B42" i="2"/>
  <c r="AR4" i="1" s="1"/>
  <c r="C23" i="9" l="1"/>
  <c r="BZ4" i="1" l="1"/>
  <c r="BM4" i="1"/>
  <c r="B33" i="9"/>
  <c r="C9" i="8"/>
  <c r="B38" i="2" s="1"/>
  <c r="AQ4" i="1" s="1"/>
  <c r="B23" i="9" l="1"/>
  <c r="D23" i="9" s="1"/>
  <c r="F23" i="9" s="1"/>
  <c r="B13" i="2" l="1"/>
  <c r="CJ4" i="1"/>
  <c r="B11" i="2" l="1"/>
  <c r="B12" i="2"/>
  <c r="B14" i="2"/>
  <c r="CK4" i="1"/>
  <c r="B47" i="2" l="1"/>
  <c r="AV4" i="1" s="1"/>
  <c r="BJ4" i="1" l="1"/>
  <c r="BI4" i="1"/>
</calcChain>
</file>

<file path=xl/sharedStrings.xml><?xml version="1.0" encoding="utf-8"?>
<sst xmlns="http://schemas.openxmlformats.org/spreadsheetml/2006/main" count="561" uniqueCount="320">
  <si>
    <t>For Period of ______________</t>
  </si>
  <si>
    <t>California LifeLine Service Provider _______________</t>
  </si>
  <si>
    <t>CPCN _________</t>
  </si>
  <si>
    <t>1.  Allowable SSA for Flat Rate Service, F</t>
  </si>
  <si>
    <t>1.1  Allowable SSA for Flat Rate Service, F (Tribal)</t>
  </si>
  <si>
    <t>2.  Allowable SSA for Flat Rate Service, CA-only eligibility</t>
  </si>
  <si>
    <t>2.1  Allowable SSA for Flat Rate Service, C (Tribal)</t>
  </si>
  <si>
    <t>2.2  Allowable SSA for Flat Rate Service, C (TTY)</t>
  </si>
  <si>
    <t>2.3  Allowable SSA for Flat Rate Service, C (TTY and Tribal)</t>
  </si>
  <si>
    <t>5.  Connection Charges, F</t>
  </si>
  <si>
    <t>5.1  Connection Charges, F (Tribal)</t>
  </si>
  <si>
    <t>6.  Connection Charges, CA-only eligibility</t>
  </si>
  <si>
    <t>6.1  Connection Charges, C (Tribal)</t>
  </si>
  <si>
    <t>6.2  Connection Charges, C (TTY)</t>
  </si>
  <si>
    <t>6.3  Connection Charge, C (TTY and Tribal)</t>
  </si>
  <si>
    <t>7.  Conversion Charges, F</t>
  </si>
  <si>
    <t>7.1  Conversion Charges, F (Tribal)</t>
  </si>
  <si>
    <t>8.  Conversion Charges, CA-only eligibility</t>
  </si>
  <si>
    <t>8.1  Conversion Charges, C (Tribal)</t>
  </si>
  <si>
    <t>8.2  Conversion Charges, C (TTY)</t>
  </si>
  <si>
    <t>8.3  Conversion Charge, C (TTY and Tribal)</t>
  </si>
  <si>
    <t xml:space="preserve">10.  Surcharges and Taxes </t>
  </si>
  <si>
    <t>ADMINISTRATIVE EXPENSE RECOVERY</t>
  </si>
  <si>
    <t xml:space="preserve"> (Choose either Line 11 or Line 12 Methodology)</t>
  </si>
  <si>
    <t>11.  Incremental Administrative Expenses</t>
  </si>
  <si>
    <t xml:space="preserve">12.  Administrative Expense Cost Factor  </t>
  </si>
  <si>
    <t>13.  Implementation Costs -New Reporting Requirements (Non-Recurring):</t>
  </si>
  <si>
    <t xml:space="preserve">       By Commission Order: ____________________________   </t>
  </si>
  <si>
    <t>14.  Other expenses, true-ups and credits</t>
  </si>
  <si>
    <t xml:space="preserve">15.  TOTAL CLAIMS* </t>
  </si>
  <si>
    <t>I hereby certify under the penalty of perjury under the laws of the State of California that the foregoing claim, (including any accompanying schedules, statements, and workpapers) is true and has been examined by me and to the best of my knowledge and belief is a true, correct and complete claim.</t>
  </si>
  <si>
    <t>Email completed California LifeLine Claim Form and all supporting workpapers to lifelineclaim@cpuc.ca.gov</t>
  </si>
  <si>
    <t>Subscriber Statistics</t>
  </si>
  <si>
    <t>Type of Subscriber Data</t>
  </si>
  <si>
    <t>Count</t>
  </si>
  <si>
    <t>New Connections</t>
  </si>
  <si>
    <t>New Conversion</t>
  </si>
  <si>
    <t>End-of-month Total Subscribers</t>
  </si>
  <si>
    <t>Total Weighted Average Subscribers</t>
  </si>
  <si>
    <t>Claim Form Line 1, SSA FR, F</t>
  </si>
  <si>
    <t>Claim Form Line 1.1, SSA FR, F, Tribal</t>
  </si>
  <si>
    <t>Claim Form Line 1.5, SSA FR, F, Tribal - Do Not Meet Broadband Standards</t>
  </si>
  <si>
    <t>Claim Form Line 2, SSA FR, C</t>
  </si>
  <si>
    <t>Claim Form Line 2.1, SSA FR, C, Tribal</t>
  </si>
  <si>
    <t>Claim Form Line 2.3, SSA FR, C, TTY and Tribal</t>
  </si>
  <si>
    <t>Claim Form Line 2.5, SSA FR, C, Tribal - Do Not Meet Broadband Standards</t>
  </si>
  <si>
    <t>Claim Form Line 2.6, SSA FR, C, TTY - Do Not Meet Broadband Standards</t>
  </si>
  <si>
    <t>Claim Form Line 2.7, SSA FR, C, TTY and Tribal - Do Not Meet Broadband Standards</t>
  </si>
  <si>
    <t>Claim Form Line 5, Connection, F</t>
  </si>
  <si>
    <t>Claim Form Line 5.1, Connection, F, Tribal</t>
  </si>
  <si>
    <t>Claim Form Line 6, Connection, C</t>
  </si>
  <si>
    <t>Claim Form Line 6.1, Connection, C, Tribal</t>
  </si>
  <si>
    <t>Claim Form Line 6.2, Connection, C, TTY</t>
  </si>
  <si>
    <t>Claim Form Line 6.3, Connection, C, TTY and Tribal</t>
  </si>
  <si>
    <t>Claim Form Line 7, Conversion, F</t>
  </si>
  <si>
    <t>Claim Form Line 7.1, Conversion, F, Tribal</t>
  </si>
  <si>
    <t>Claim Form Line 8, Conversion, C</t>
  </si>
  <si>
    <t>Claim Form Line 8.1, Conversion, C, Tribal</t>
  </si>
  <si>
    <t>Claim Form Line 8.2, Conversion, C, TTY</t>
  </si>
  <si>
    <t>Claim Form Line 8.3, Conversion, C, TTY and Tribal</t>
  </si>
  <si>
    <t>Claim Form Line 10, Surcharges/ Taxes</t>
  </si>
  <si>
    <t>Claim Form Line 11, Incremental Admin Expenses</t>
  </si>
  <si>
    <t>Claim Form Line 12, Admin Expense Cost Factor</t>
  </si>
  <si>
    <t>Claim Form Line 13, Implementation</t>
  </si>
  <si>
    <t>Claim Form Line 14, Other charges, true-ups, credits</t>
  </si>
  <si>
    <t>Claim Form Line 15, Total Claims</t>
  </si>
  <si>
    <t>EOM FR subscribers, F</t>
  </si>
  <si>
    <t>EOM FR subscribers, C</t>
  </si>
  <si>
    <t>EOM Total subscribers</t>
  </si>
  <si>
    <t>Weighted Average subscribers, F - Do Not Meet Federal Broadband Standards</t>
  </si>
  <si>
    <t>Weighted Average subscribers, C - Do Not Meet Federal Broadband Standards</t>
  </si>
  <si>
    <t>Total Weighted Average</t>
  </si>
  <si>
    <t>Line 10 - Bill and Keep / Rate Case Surcharge</t>
  </si>
  <si>
    <t>Line 10 - Federal Excise Tax</t>
  </si>
  <si>
    <t>Line 10 - Local Tax</t>
  </si>
  <si>
    <t>Line 11 - Incremental Admin Expense - Data Processing</t>
  </si>
  <si>
    <t>Line 11 - Incremental Admin Expense - Notification</t>
  </si>
  <si>
    <t>line 11 - Incremental Admin Expense - Accounting</t>
  </si>
  <si>
    <t>Line 11 - Incremental Admin Expense - Service Rep Costs</t>
  </si>
  <si>
    <t>Line 11 - Incremental Admin Expense - Legal</t>
  </si>
  <si>
    <t>Line 11 - Incremental Admin Expense - Deferred Payment Costs</t>
  </si>
  <si>
    <t>Line 11 - Actual Incremental Administrative Cost per subscriber</t>
  </si>
  <si>
    <t>Line 11 - Allowable Incremental Administrative Cost per subscriber</t>
  </si>
  <si>
    <t>Line 12 - Allowable Administrative Expense Cost Factor</t>
  </si>
  <si>
    <t>Line 14 - Other Expenses - true-ups and credits</t>
  </si>
  <si>
    <t>Rate Group</t>
  </si>
  <si>
    <t>LifeLine Funding Type*</t>
  </si>
  <si>
    <t>Tribal Lands</t>
  </si>
  <si>
    <t>TTY Indicator</t>
  </si>
  <si>
    <t>Weighted Average</t>
  </si>
  <si>
    <t>EOM Status Count</t>
  </si>
  <si>
    <t>Total</t>
  </si>
  <si>
    <t>Rate Group with Corresponding Tariffed Rate and Broadband Rates</t>
  </si>
  <si>
    <t>Regular Rate</t>
  </si>
  <si>
    <t>LifeLine Rate</t>
  </si>
  <si>
    <t>* C=California Only, F=Federal and California</t>
  </si>
  <si>
    <t>(Col A)</t>
  </si>
  <si>
    <t>(Col B)</t>
  </si>
  <si>
    <t>(Col C)</t>
  </si>
  <si>
    <t>(Col D)</t>
  </si>
  <si>
    <t>(Col E)</t>
  </si>
  <si>
    <t>(Col F)</t>
  </si>
  <si>
    <t>(Col G)</t>
  </si>
  <si>
    <t>(Col H)</t>
  </si>
  <si>
    <t>(Col I)</t>
  </si>
  <si>
    <t>(Col J)</t>
  </si>
  <si>
    <t>(Col K)</t>
  </si>
  <si>
    <t>Claim Form Line #</t>
  </si>
  <si>
    <t>Regular Basic Service Rate</t>
  </si>
  <si>
    <t>EUCL Charge</t>
  </si>
  <si>
    <t>F</t>
  </si>
  <si>
    <t>C</t>
  </si>
  <si>
    <t>Reimbursement for Tribal Subscribers</t>
  </si>
  <si>
    <t>Reimbursement for 2nd LifeLine Line for TTY for Tribal Subscribers</t>
  </si>
  <si>
    <t>Footnotes</t>
  </si>
  <si>
    <r>
      <rPr>
        <vertAlign val="superscript"/>
        <sz val="10"/>
        <rFont val="Calibri"/>
        <family val="2"/>
        <scheme val="minor"/>
      </rPr>
      <t>1</t>
    </r>
    <r>
      <rPr>
        <sz val="10"/>
        <rFont val="Calibri"/>
        <family val="2"/>
        <scheme val="minor"/>
      </rPr>
      <t xml:space="preserve"> C=California Only, F=Federal and California</t>
    </r>
  </si>
  <si>
    <t>Service Description</t>
  </si>
  <si>
    <t>Reimbursement Amount Per Subscriber</t>
  </si>
  <si>
    <t>Weighted Average Subscriber Count</t>
  </si>
  <si>
    <t>Total  (Reimbursement Amount X Weighted Average)</t>
  </si>
  <si>
    <t xml:space="preserve">Flat Rate </t>
  </si>
  <si>
    <t>Flat Rate (Tribal)</t>
  </si>
  <si>
    <t>Flat Rate (TTY)</t>
  </si>
  <si>
    <t>Flat Rate (TTY and Tribal)</t>
  </si>
  <si>
    <t>Col (L)</t>
  </si>
  <si>
    <t>Service Description - Detail</t>
  </si>
  <si>
    <t>Regular Charge</t>
  </si>
  <si>
    <t>LifeLine Charge</t>
  </si>
  <si>
    <t>Maximum State Reimbursement Amount - $39</t>
  </si>
  <si>
    <t>Quantity</t>
  </si>
  <si>
    <t>Total State Reimbursement Amount (J x K)</t>
  </si>
  <si>
    <t>Connection Charges</t>
  </si>
  <si>
    <t>Connection Charges (Tribal)</t>
  </si>
  <si>
    <t>Connection Charge</t>
  </si>
  <si>
    <t>Connection Charges (TTY)</t>
  </si>
  <si>
    <t>Connection Charges (TTY &amp; Tribal)</t>
  </si>
  <si>
    <t>Conversion Charge</t>
  </si>
  <si>
    <t>Conversion Charge (Tribal)</t>
  </si>
  <si>
    <t>Conversion Charges</t>
  </si>
  <si>
    <t>Conversion Charges (Tribal)</t>
  </si>
  <si>
    <t>Conversion Charges (TTY)</t>
  </si>
  <si>
    <t>Conversion Charges (Tribal &amp; TTY)</t>
  </si>
  <si>
    <t>Amount</t>
  </si>
  <si>
    <t>Type of Expense</t>
  </si>
  <si>
    <t>Amount Remitted to Taxing/Surcharge Authority</t>
  </si>
  <si>
    <t>Bill and Keep / Rate Case Surcharge</t>
  </si>
  <si>
    <t>Federal Excise Tax</t>
  </si>
  <si>
    <t>Local Tax</t>
  </si>
  <si>
    <t xml:space="preserve">Total </t>
  </si>
  <si>
    <t>Line 11 - Incremental Administrative Expense</t>
  </si>
  <si>
    <t xml:space="preserve">Description </t>
  </si>
  <si>
    <t>Data Processing</t>
  </si>
  <si>
    <t>Customer and Subscriber Notifications</t>
  </si>
  <si>
    <t>Accounting</t>
  </si>
  <si>
    <t>Service Representative Costs</t>
  </si>
  <si>
    <t>Legal</t>
  </si>
  <si>
    <t>Deferred Payment Schedule Costs</t>
  </si>
  <si>
    <t xml:space="preserve">    A. Interest Costs</t>
  </si>
  <si>
    <t>B. Administrative Costs</t>
  </si>
  <si>
    <t>Total Incremental Administrative Expense (from above chart) ($)</t>
  </si>
  <si>
    <t>Total weighted average subscriber count</t>
  </si>
  <si>
    <t>Actual Incremental Administrative Cost per subscriber ($)</t>
  </si>
  <si>
    <t>Incremental Administrative Cost per subscriber capped at $0.50 ($)</t>
  </si>
  <si>
    <t>Allowable Incremental Administrative Cost per subscriber (Enter the smaller amount from Col D or Col E) ($)</t>
  </si>
  <si>
    <t>Total Incremental Administrative Expense - (Col C x Col F) ($)</t>
  </si>
  <si>
    <t>Line 12 - Administrative Expense Cost Factor</t>
  </si>
  <si>
    <t>Administrative Expense Cost Factor calculation</t>
  </si>
  <si>
    <t xml:space="preserve"> </t>
  </si>
  <si>
    <t>Administrative Expense Cost Factor per subscriber</t>
  </si>
  <si>
    <t>Total Administrative Expense Cost Factor - 
(Col B x Col C)</t>
  </si>
  <si>
    <t>Line 13- Implementation Costs</t>
  </si>
  <si>
    <t>Subscriber Notifications</t>
  </si>
  <si>
    <t>Line 14 - Other Expenses and True-Ups</t>
  </si>
  <si>
    <t>Other expenses, true-ups and credits</t>
  </si>
  <si>
    <t>Tribal Lands (Y/N)</t>
  </si>
  <si>
    <t>TTY Indicator  (Y/N)</t>
  </si>
  <si>
    <t xml:space="preserve">Claim Form Line 1.4, SSA FR, F -Do Not Meet Federal Broadband Standards </t>
  </si>
  <si>
    <t xml:space="preserve">Claim Form Line 2.2, SSA FR, C, TTY </t>
  </si>
  <si>
    <t xml:space="preserve">Claim Form Line 2.4, SSA FR, C  - Do Not Meet Broadband Standards </t>
  </si>
  <si>
    <t>Line 13 - Implementation - Data Processing</t>
  </si>
  <si>
    <t>Line 13 - Implementation  - Notification</t>
  </si>
  <si>
    <t>Line 13 - Implementation  - Accounting</t>
  </si>
  <si>
    <t>Line 13 - Implementation  - Service Rep Costs</t>
  </si>
  <si>
    <t>Line 13 - Implementation  - Legal</t>
  </si>
  <si>
    <t>Weighted Average Count</t>
  </si>
  <si>
    <t>Reimbursement for 1st LifeLine line - Funding Type F</t>
  </si>
  <si>
    <t>Reimbursement for Tribal Subscribers - Funding Type C</t>
  </si>
  <si>
    <t>Reimbursement for 2nd LifeLine Line for TTY - Funding Type C</t>
  </si>
  <si>
    <t>Reimbursement for 2nd LifeLine Line for TTY for Tribal Subscribers - Funding Type C</t>
  </si>
  <si>
    <t>Subtotal</t>
  </si>
  <si>
    <t>End-of-Month Count</t>
  </si>
  <si>
    <t>Lines 1</t>
  </si>
  <si>
    <t>Lines 2</t>
  </si>
  <si>
    <t>Lines 1.1</t>
  </si>
  <si>
    <t>Lines 1.4</t>
  </si>
  <si>
    <t>Lines 1.5</t>
  </si>
  <si>
    <t>Lines 2.1</t>
  </si>
  <si>
    <t>Lines 2.2</t>
  </si>
  <si>
    <t>Lines 2.3</t>
  </si>
  <si>
    <t>Lines 2.4</t>
  </si>
  <si>
    <t>Lines 2.5</t>
  </si>
  <si>
    <t>Lines 2.6</t>
  </si>
  <si>
    <t>Lines 2.7</t>
  </si>
  <si>
    <t>Review with the "Claim Form Summary" Tab</t>
  </si>
  <si>
    <t>Weighted Average subscribers, F Meets Federal Broadband Standards</t>
  </si>
  <si>
    <t>Weighted Average subscribers, C - Meets Broadband Standards</t>
  </si>
  <si>
    <t>Lines 1 - 2</t>
  </si>
  <si>
    <r>
      <t>3.  Allowable SSA for Measured Rate Service, F(Not Available)</t>
    </r>
    <r>
      <rPr>
        <vertAlign val="superscript"/>
        <sz val="11"/>
        <color rgb="FFFF0000"/>
        <rFont val="Calibri"/>
        <family val="2"/>
      </rPr>
      <t>1</t>
    </r>
  </si>
  <si>
    <r>
      <t>4.  Allowable SSA for Measured Rate Service, CA-only eligibility(Not Available)</t>
    </r>
    <r>
      <rPr>
        <vertAlign val="superscript"/>
        <sz val="11"/>
        <color rgb="FFFF0000"/>
        <rFont val="Calibri"/>
        <family val="2"/>
      </rPr>
      <t>1</t>
    </r>
  </si>
  <si>
    <r>
      <t>9.  Allowable Recovery – Untimed Calls (Not Available)</t>
    </r>
    <r>
      <rPr>
        <vertAlign val="superscript"/>
        <sz val="11"/>
        <color rgb="FFFF0000"/>
        <rFont val="Calibri"/>
        <family val="2"/>
      </rPr>
      <t>1</t>
    </r>
  </si>
  <si>
    <r>
      <rPr>
        <vertAlign val="superscript"/>
        <sz val="10"/>
        <rFont val="Arial"/>
        <family val="2"/>
      </rPr>
      <t>1</t>
    </r>
    <r>
      <rPr>
        <sz val="10"/>
        <rFont val="Arial"/>
        <family val="2"/>
      </rPr>
      <t xml:space="preserve"> Decision 20-10-006, OP 3 states, “General Order 153 is revised as follows: (a) eliminate subsidies for measured rate plans effective December 1, 2020, including the Specific Support Amounts and associated lost revenues and costs for untimed calls eliminated measured rate service plans effective December 1, 2020.</t>
    </r>
  </si>
  <si>
    <r>
      <rPr>
        <b/>
        <sz val="12"/>
        <rFont val="Calibri"/>
        <family val="2"/>
        <scheme val="minor"/>
      </rPr>
      <t>Signature</t>
    </r>
    <r>
      <rPr>
        <sz val="12"/>
        <rFont val="Calibri"/>
        <family val="2"/>
        <scheme val="minor"/>
      </rPr>
      <t xml:space="preserve">: </t>
    </r>
  </si>
  <si>
    <r>
      <rPr>
        <b/>
        <sz val="12"/>
        <rFont val="Calibri"/>
        <family val="2"/>
        <scheme val="minor"/>
      </rPr>
      <t>Title</t>
    </r>
    <r>
      <rPr>
        <sz val="12"/>
        <rFont val="Calibri"/>
        <family val="2"/>
        <scheme val="minor"/>
      </rPr>
      <t xml:space="preserve">: </t>
    </r>
  </si>
  <si>
    <r>
      <rPr>
        <b/>
        <sz val="12"/>
        <rFont val="Calibri"/>
        <family val="2"/>
        <scheme val="minor"/>
      </rPr>
      <t>Preparer</t>
    </r>
    <r>
      <rPr>
        <sz val="12"/>
        <rFont val="Calibri"/>
        <family val="2"/>
        <scheme val="minor"/>
      </rPr>
      <t xml:space="preserve">:  </t>
    </r>
  </si>
  <si>
    <r>
      <rPr>
        <b/>
        <sz val="12"/>
        <rFont val="Calibri"/>
        <family val="2"/>
        <scheme val="minor"/>
      </rPr>
      <t>Date</t>
    </r>
    <r>
      <rPr>
        <sz val="12"/>
        <rFont val="Calibri"/>
        <family val="2"/>
        <scheme val="minor"/>
      </rPr>
      <t xml:space="preserve">: </t>
    </r>
  </si>
  <si>
    <r>
      <rPr>
        <b/>
        <sz val="12"/>
        <rFont val="Calibri"/>
        <family val="2"/>
        <scheme val="minor"/>
      </rPr>
      <t>Address</t>
    </r>
    <r>
      <rPr>
        <sz val="12"/>
        <rFont val="Calibri"/>
        <family val="2"/>
        <scheme val="minor"/>
      </rPr>
      <t xml:space="preserve">: </t>
    </r>
  </si>
  <si>
    <r>
      <rPr>
        <b/>
        <sz val="12"/>
        <rFont val="Calibri"/>
        <family val="2"/>
        <scheme val="minor"/>
      </rPr>
      <t>Phone</t>
    </r>
    <r>
      <rPr>
        <sz val="12"/>
        <rFont val="Calibri"/>
        <family val="2"/>
        <scheme val="minor"/>
      </rPr>
      <t xml:space="preserve">: </t>
    </r>
  </si>
  <si>
    <r>
      <rPr>
        <b/>
        <sz val="12"/>
        <rFont val="Calibri"/>
        <family val="2"/>
        <scheme val="minor"/>
      </rPr>
      <t>Email</t>
    </r>
    <r>
      <rPr>
        <sz val="12"/>
        <rFont val="Calibri"/>
        <family val="2"/>
        <scheme val="minor"/>
      </rPr>
      <t xml:space="preserve">: </t>
    </r>
  </si>
  <si>
    <t>Amount of Charge Eligible for Reimbursement (Lesser of Col H or I)</t>
  </si>
  <si>
    <t>Connection Charge (Tribal)</t>
  </si>
  <si>
    <t xml:space="preserve">Claim Form Line 1.4 ACP, SSA FR, F -Do Not Meet Federal Broadband Standards </t>
  </si>
  <si>
    <t xml:space="preserve">Claim Form Line 1.5 ACP, SSA FR, F, Tribal - Do Not Meet Broadband Standards </t>
  </si>
  <si>
    <t xml:space="preserve">Claim Form Line 2.4 ACP, SSA FR, C  - Do Not Meet Broadband Standards </t>
  </si>
  <si>
    <t xml:space="preserve">Claim Form Line 2.5 ACP, SSA FR, C, Tribal - Do Not Meet Broadband Standards </t>
  </si>
  <si>
    <t xml:space="preserve">Claim Form Line 2.6 ACP, SSA FR, C, TTY - Do Not Meet Broadband Standards </t>
  </si>
  <si>
    <t xml:space="preserve">Claim Form Line 2.7 ACP, SSA FR, C, TTY and Tribal - Do Not Meet Broadband Standards </t>
  </si>
  <si>
    <t>Weighted Average subscribers, F Meets Federal Broadband Standards - ACP</t>
  </si>
  <si>
    <t>Weighted Average subscribers, F - Do Not Meet Federal Broadband Standards -ACP</t>
  </si>
  <si>
    <t>Weighted Average subscribers, C - Meets Broadband Standards - ACP</t>
  </si>
  <si>
    <t>Weighted Average subscribers, C - Do Not Meet Federal Broadband Standards - ACP</t>
  </si>
  <si>
    <t>Connection Charges - F</t>
  </si>
  <si>
    <t>Connection Charges (Tribal) - F</t>
  </si>
  <si>
    <t>Connection Charges - C</t>
  </si>
  <si>
    <t>Connection Charges (Tribal) - C</t>
  </si>
  <si>
    <t>Connection Charges (TTY) - C</t>
  </si>
  <si>
    <t>Connection Charges (TTY &amp; Tribal) - C</t>
  </si>
  <si>
    <t>Total New Connection</t>
  </si>
  <si>
    <t>Conversion Charge - F</t>
  </si>
  <si>
    <t>Conversion Charge (Tribal) - F</t>
  </si>
  <si>
    <t>Conversion Charge - C</t>
  </si>
  <si>
    <t>Conversion Charge (Tribal) - C</t>
  </si>
  <si>
    <t>Conversion Charge (TTY) - C</t>
  </si>
  <si>
    <t>Conversion Charge (Tribal &amp; TTY) - C</t>
  </si>
  <si>
    <t>Total New Conversion</t>
  </si>
  <si>
    <r>
      <t>BASIC SERVICE RECOVERY - BB</t>
    </r>
    <r>
      <rPr>
        <b/>
        <u/>
        <sz val="11"/>
        <rFont val="Calibri"/>
        <family val="2"/>
      </rPr>
      <t xml:space="preserve"> Pilot</t>
    </r>
  </si>
  <si>
    <t>California LifeLine Administrator Weighted Average Report - BB Pilot</t>
  </si>
  <si>
    <t>Service Tier</t>
  </si>
  <si>
    <t>3.   BB Pilot</t>
  </si>
  <si>
    <t>2 BB</t>
  </si>
  <si>
    <t>2.1 BB</t>
  </si>
  <si>
    <t>2.2 BB</t>
  </si>
  <si>
    <t>2.3 BB</t>
  </si>
  <si>
    <r>
      <rPr>
        <vertAlign val="superscript"/>
        <sz val="10"/>
        <rFont val="Calibri"/>
        <family val="2"/>
        <scheme val="minor"/>
      </rPr>
      <t>2</t>
    </r>
    <r>
      <rPr>
        <sz val="10"/>
        <rFont val="Calibri"/>
        <family val="2"/>
        <scheme val="minor"/>
      </rPr>
      <t xml:space="preserve"> Participating providers will make available to eligible households a monthly discount of up to $30.00 per month off the standard rate for a standalone fixed broadband service for $20.00  or a bundle of fixed broadband and voice service for $30.00 per month. For the Pilot, we adopt a technology-neutral MSS of 100/20 Mbps with 1280 GB usage per month.</t>
    </r>
  </si>
  <si>
    <t>5.  Lines 5, 6, 7, and 8 for Non-recurring Charges - BB Pilot</t>
  </si>
  <si>
    <t>7.  Line 11 or 12 for Administrative Expense Recovery - BB Pilot</t>
  </si>
  <si>
    <t>8.  Line 13 for Implementation Costs and 14 for Other Expenses - BB Pilot</t>
  </si>
  <si>
    <t>2 BB w/Voice</t>
  </si>
  <si>
    <t>2.1 BB w/Voice</t>
  </si>
  <si>
    <t>2.2 BB w/Voice</t>
  </si>
  <si>
    <t>2.3 BB w/Voice</t>
  </si>
  <si>
    <r>
      <t>Maximum SSA - (BB Pilot ($20 Home BB or $30 for Home BB w/Voice)</t>
    </r>
    <r>
      <rPr>
        <vertAlign val="superscript"/>
        <sz val="10"/>
        <rFont val="Calibri"/>
        <family val="2"/>
        <scheme val="minor"/>
      </rPr>
      <t>1</t>
    </r>
    <r>
      <rPr>
        <sz val="10"/>
        <rFont val="Calibri"/>
        <family val="2"/>
        <scheme val="minor"/>
      </rPr>
      <t>)</t>
    </r>
  </si>
  <si>
    <t>(Col (J)</t>
  </si>
  <si>
    <r>
      <t xml:space="preserve">LifeLine Funding Type </t>
    </r>
    <r>
      <rPr>
        <vertAlign val="superscript"/>
        <sz val="10"/>
        <rFont val="Calibri"/>
        <family val="2"/>
        <scheme val="minor"/>
      </rPr>
      <t>1</t>
    </r>
  </si>
  <si>
    <t>1 BB</t>
  </si>
  <si>
    <t>1 BB w/Voice</t>
  </si>
  <si>
    <t>1.1 BB</t>
  </si>
  <si>
    <t>1.1 BB w/Voice</t>
  </si>
  <si>
    <t>Reimbursement for Tribal Subscribers - Funding Type F</t>
  </si>
  <si>
    <t xml:space="preserve">Reimbursement for 2nd Lifeline Line for TTY </t>
  </si>
  <si>
    <t xml:space="preserve">Reimbursement for 1st LifeLine line </t>
  </si>
  <si>
    <t>Reimbursement for 1st LifeLine line - Funding Type C</t>
  </si>
  <si>
    <t>4.   Lines 1, and 2 for Monthly Recurring Charges - BB Pilot</t>
  </si>
  <si>
    <t>6.  Line 10 for Surcharges and Taxes - BB Pilot</t>
  </si>
  <si>
    <t>Lost Revenue 
(E-F)</t>
  </si>
  <si>
    <t>Lost Revenue (Col C+D-G)</t>
  </si>
  <si>
    <t xml:space="preserve">Amount of SSA Eligible for Reimbursement (Lesser of Col H
or I) </t>
  </si>
  <si>
    <t>Type of Service</t>
  </si>
  <si>
    <t>C=California Only</t>
  </si>
  <si>
    <t>F=Federal and California</t>
  </si>
  <si>
    <t>USAC Service Type</t>
  </si>
  <si>
    <t>Lifeline Funding Type*</t>
  </si>
  <si>
    <t>For CPUC Use Only</t>
  </si>
  <si>
    <r>
      <t>Federal Support 
up to $9.25 (ETC Only</t>
    </r>
    <r>
      <rPr>
        <b/>
        <vertAlign val="superscript"/>
        <sz val="9"/>
        <rFont val="Calibri"/>
        <family val="2"/>
        <scheme val="minor"/>
      </rPr>
      <t>2</t>
    </r>
    <r>
      <rPr>
        <b/>
        <sz val="9"/>
        <rFont val="Calibri"/>
        <family val="2"/>
        <scheme val="minor"/>
      </rPr>
      <t>)</t>
    </r>
  </si>
  <si>
    <t>Federal Support 
up to  ($9.25 + $25) (ETC Only)</t>
  </si>
  <si>
    <t>(Col (K)</t>
  </si>
  <si>
    <t>(Col (L)</t>
  </si>
  <si>
    <t>Plan Type</t>
  </si>
  <si>
    <t>Home BB</t>
  </si>
  <si>
    <t>Home BB w/Voice</t>
  </si>
  <si>
    <t>Funding Type F</t>
  </si>
  <si>
    <t>Funding Type C</t>
  </si>
  <si>
    <t>End-of-month Flat Rate subscribers, F - BB Pilot</t>
  </si>
  <si>
    <t>End-of-month Flat Rate subscribers, C - BB Pilot</t>
  </si>
  <si>
    <r>
      <rPr>
        <vertAlign val="superscript"/>
        <sz val="10"/>
        <rFont val="Arial"/>
        <family val="2"/>
      </rPr>
      <t>2</t>
    </r>
    <r>
      <rPr>
        <sz val="10"/>
        <rFont val="Arial"/>
        <family val="2"/>
      </rPr>
      <t xml:space="preserve"> Decision 25-08-050 - This decision approves a three-year, voluntary, technology-neutral, Home Broadband Pilot for eligible households to apply the California Universal Telephone Service Program subsidy to any internet plan meeting the minimum service standards and approved by the Commission.</t>
    </r>
  </si>
  <si>
    <r>
      <t xml:space="preserve">California LifeLine Report and Claim Form for Wireline - </t>
    </r>
    <r>
      <rPr>
        <b/>
        <sz val="14"/>
        <color rgb="FF000000"/>
        <rFont val="Times New Roman"/>
        <family val="1"/>
      </rPr>
      <t>Home Broadband Pilot (BB Pilot)</t>
    </r>
    <r>
      <rPr>
        <vertAlign val="superscript"/>
        <sz val="14"/>
        <color rgb="FF000000"/>
        <rFont val="Times New Roman"/>
        <family val="1"/>
      </rPr>
      <t>2</t>
    </r>
  </si>
  <si>
    <t>Plan Type  (BB Pilot)</t>
  </si>
  <si>
    <t>Claim Form Effective 03.01.2026</t>
  </si>
  <si>
    <t>EUCL Charge (Wireline-Only)</t>
  </si>
  <si>
    <t>Claim Form Line 1 BB(J), SSA FR, F</t>
  </si>
  <si>
    <t>Claim Form Line 1 BB(K), SSA FR, F</t>
  </si>
  <si>
    <t>Claim Form Line 1.1BB(J), SSA FR, F, Tribal</t>
  </si>
  <si>
    <t>Claim Form Line 1.1BB(K), SSA FR, F, Tribal</t>
  </si>
  <si>
    <t xml:space="preserve">Claim Form Line 2 BB(J), SSA FR, C </t>
  </si>
  <si>
    <t xml:space="preserve">Claim Form Line 2 BB(K), SSA FR, C </t>
  </si>
  <si>
    <t xml:space="preserve">Claim Form Line 2.1 BB(J), SSA FR, C, Tribal </t>
  </si>
  <si>
    <t xml:space="preserve">Claim Form Line 2.1 BB(K), SSA FR, C, Tribal </t>
  </si>
  <si>
    <t xml:space="preserve">Claim Form Line 2.2 BB(J), SSA FR, C, TTY </t>
  </si>
  <si>
    <t xml:space="preserve">Claim Form Line 2.2 BB(K), SSA FR, C, TTY </t>
  </si>
  <si>
    <t xml:space="preserve">Claim Form Line 2.3 BB(J), SSA FR, C, TTY and Tribal </t>
  </si>
  <si>
    <t xml:space="preserve">Claim Form Line 2.3 BB(K), SSA FR, C, TTY and Tribal </t>
  </si>
  <si>
    <t>Weighted Average subscribers, F Meets Federal Broadband Standards - BB Pilot (J)</t>
  </si>
  <si>
    <t>Weighted Average subscribers, F Meets Federal Broadband Standards - BB Pilot (K)</t>
  </si>
  <si>
    <t>Weighted Average subscribers, C - Meets Broadband Standards - BB Pilot (J)</t>
  </si>
  <si>
    <t>Weighted Average subscribers, C - Meets Broadband Standards - BB Pilot (K)</t>
  </si>
  <si>
    <t>J</t>
  </si>
  <si>
    <t>K</t>
  </si>
  <si>
    <t>Weighted Average Subscribers, F - Home BB (Tier J)</t>
  </si>
  <si>
    <t>Weighted Average Subscribers, F - Home BB w/Voice (Tier K)</t>
  </si>
  <si>
    <t>Weighted Average Subscribers, C - Home BB (Tier J)</t>
  </si>
  <si>
    <t>Weighted Average Subscribers, C - Home BB w/Voice (Tier 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</si>
</sst>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quot;$&quot;#,##0.00"/>
  </numFmts>
  <fonts count="44" x14ac:knownFonts="1">
    <font>
      <sz val="10"/>
      <name val="Arial"/>
    </font>
    <font>
      <sz val="12"/>
      <name val="Times New Roman"/>
      <family val="1"/>
    </font>
    <font>
      <sz val="14"/>
      <color indexed="8"/>
      <name val="Times New Roman"/>
      <family val="1"/>
    </font>
    <font>
      <sz val="11"/>
      <name val="Calibri"/>
      <family val="2"/>
    </font>
    <font>
      <u/>
      <sz val="11"/>
      <name val="Calibri"/>
      <family val="2"/>
    </font>
    <font>
      <b/>
      <sz val="11"/>
      <name val="Calibri"/>
      <family val="2"/>
    </font>
    <font>
      <sz val="10"/>
      <name val="Calibri"/>
      <family val="2"/>
    </font>
    <font>
      <sz val="10"/>
      <name val="Arial"/>
      <family val="2"/>
    </font>
    <font>
      <sz val="8"/>
      <name val="Arial"/>
      <family val="2"/>
    </font>
    <font>
      <b/>
      <sz val="10"/>
      <name val="Calibri"/>
      <family val="2"/>
    </font>
    <font>
      <sz val="10"/>
      <color rgb="FFFF0000"/>
      <name val="Arial"/>
      <family val="2"/>
    </font>
    <font>
      <b/>
      <sz val="10"/>
      <color rgb="FFFF0000"/>
      <name val="Arial"/>
      <family val="2"/>
    </font>
    <font>
      <sz val="10"/>
      <name val="Arial"/>
      <family val="2"/>
    </font>
    <font>
      <sz val="9"/>
      <name val="Calibri"/>
      <family val="2"/>
      <scheme val="minor"/>
    </font>
    <font>
      <u/>
      <sz val="11"/>
      <name val="Calibri"/>
      <family val="2"/>
      <scheme val="minor"/>
    </font>
    <font>
      <sz val="10"/>
      <name val="Calibri"/>
      <family val="2"/>
      <scheme val="minor"/>
    </font>
    <font>
      <b/>
      <sz val="12"/>
      <name val="Calibri"/>
      <family val="2"/>
      <scheme val="minor"/>
    </font>
    <font>
      <b/>
      <sz val="10"/>
      <name val="Calibri"/>
      <family val="2"/>
      <scheme val="minor"/>
    </font>
    <font>
      <sz val="12"/>
      <name val="Calibri"/>
      <family val="2"/>
      <scheme val="minor"/>
    </font>
    <font>
      <sz val="11"/>
      <name val="Calibri"/>
      <family val="2"/>
      <scheme val="minor"/>
    </font>
    <font>
      <b/>
      <u/>
      <sz val="10"/>
      <name val="Calibri"/>
      <family val="2"/>
      <scheme val="minor"/>
    </font>
    <font>
      <b/>
      <sz val="12"/>
      <name val="Calibri"/>
      <family val="2"/>
    </font>
    <font>
      <b/>
      <u/>
      <sz val="11"/>
      <name val="Calibri"/>
      <family val="2"/>
      <scheme val="minor"/>
    </font>
    <font>
      <sz val="10"/>
      <name val="Arial"/>
      <family val="2"/>
    </font>
    <font>
      <vertAlign val="superscript"/>
      <sz val="10"/>
      <name val="Calibri"/>
      <family val="2"/>
      <scheme val="minor"/>
    </font>
    <font>
      <sz val="10"/>
      <color rgb="FF0070C0"/>
      <name val="Arial"/>
      <family val="2"/>
    </font>
    <font>
      <sz val="10"/>
      <color rgb="FF00B0F0"/>
      <name val="Arial"/>
      <family val="2"/>
    </font>
    <font>
      <b/>
      <sz val="11"/>
      <name val="Calibri"/>
      <family val="2"/>
      <scheme val="minor"/>
    </font>
    <font>
      <sz val="10"/>
      <color rgb="FF7030A0"/>
      <name val="Arial"/>
      <family val="2"/>
    </font>
    <font>
      <sz val="11"/>
      <name val="Arial"/>
      <family val="2"/>
    </font>
    <font>
      <vertAlign val="superscript"/>
      <sz val="10"/>
      <name val="Arial"/>
      <family val="2"/>
    </font>
    <font>
      <b/>
      <sz val="16"/>
      <name val="Calibri"/>
      <family val="2"/>
    </font>
    <font>
      <b/>
      <sz val="14"/>
      <name val="Calibri"/>
      <family val="2"/>
    </font>
    <font>
      <b/>
      <sz val="10"/>
      <name val="Arial"/>
      <family val="2"/>
    </font>
    <font>
      <sz val="11"/>
      <name val="Times New Roman"/>
      <family val="1"/>
    </font>
    <font>
      <b/>
      <u/>
      <sz val="11"/>
      <name val="Calibri"/>
      <family val="2"/>
    </font>
    <font>
      <sz val="11"/>
      <color rgb="FFFF0000"/>
      <name val="Calibri"/>
      <family val="2"/>
    </font>
    <font>
      <vertAlign val="superscript"/>
      <sz val="11"/>
      <color rgb="FFFF0000"/>
      <name val="Calibri"/>
      <family val="2"/>
    </font>
    <font>
      <b/>
      <sz val="14"/>
      <color rgb="FF000000"/>
      <name val="Times New Roman"/>
      <family val="1"/>
    </font>
    <font>
      <u/>
      <sz val="10"/>
      <color theme="10"/>
      <name val="Arial"/>
      <family val="2"/>
    </font>
    <font>
      <sz val="10"/>
      <color rgb="FF020202"/>
      <name val="Calibri"/>
      <family val="2"/>
      <scheme val="minor"/>
    </font>
    <font>
      <b/>
      <sz val="9"/>
      <name val="Calibri"/>
      <family val="2"/>
      <scheme val="minor"/>
    </font>
    <font>
      <b/>
      <vertAlign val="superscript"/>
      <sz val="9"/>
      <name val="Calibri"/>
      <family val="2"/>
      <scheme val="minor"/>
    </font>
    <font>
      <vertAlign val="superscript"/>
      <sz val="14"/>
      <color rgb="FF000000"/>
      <name val="Times New Roman"/>
      <family val="1"/>
    </font>
  </fonts>
  <fills count="12">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3" tint="0.79998168889431442"/>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double">
        <color indexed="64"/>
      </bottom>
      <diagonal/>
    </border>
  </borders>
  <cellStyleXfs count="9">
    <xf numFmtId="0" fontId="0" fillId="0" borderId="0"/>
    <xf numFmtId="0" fontId="7" fillId="0" borderId="0"/>
    <xf numFmtId="0" fontId="7" fillId="0" borderId="0"/>
    <xf numFmtId="44" fontId="12" fillId="0" borderId="0" applyFont="0" applyFill="0" applyBorder="0" applyAlignment="0" applyProtection="0"/>
    <xf numFmtId="43" fontId="23"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39" fillId="0" borderId="0" applyNumberFormat="0" applyFill="0" applyBorder="0" applyAlignment="0" applyProtection="0"/>
  </cellStyleXfs>
  <cellXfs count="404">
    <xf numFmtId="0" fontId="0" fillId="0" borderId="0" xfId="0"/>
    <xf numFmtId="0" fontId="1" fillId="0" borderId="0" xfId="0" applyFont="1"/>
    <xf numFmtId="0" fontId="0" fillId="0" borderId="0" xfId="0" applyAlignment="1">
      <alignment wrapText="1"/>
    </xf>
    <xf numFmtId="49" fontId="0" fillId="0" borderId="0" xfId="0" applyNumberFormat="1"/>
    <xf numFmtId="0" fontId="5" fillId="0" borderId="0" xfId="0" applyFont="1"/>
    <xf numFmtId="0" fontId="7" fillId="0" borderId="0" xfId="0" applyFont="1"/>
    <xf numFmtId="0" fontId="15" fillId="0" borderId="0" xfId="0" applyFont="1"/>
    <xf numFmtId="0" fontId="16" fillId="0" borderId="0" xfId="0" applyFont="1"/>
    <xf numFmtId="0" fontId="17" fillId="0" borderId="0" xfId="0" applyFont="1"/>
    <xf numFmtId="0" fontId="15" fillId="0" borderId="0" xfId="0" applyFont="1" applyAlignment="1">
      <alignment wrapText="1"/>
    </xf>
    <xf numFmtId="0" fontId="15" fillId="0" borderId="3" xfId="0" applyFont="1" applyBorder="1"/>
    <xf numFmtId="0" fontId="20" fillId="0" borderId="0" xfId="0" applyFont="1" applyAlignment="1">
      <alignment wrapText="1"/>
    </xf>
    <xf numFmtId="0" fontId="15" fillId="0" borderId="1" xfId="0" applyFont="1" applyBorder="1" applyAlignment="1">
      <alignment vertical="top" wrapText="1"/>
    </xf>
    <xf numFmtId="0" fontId="15" fillId="0" borderId="1" xfId="0" applyFont="1" applyBorder="1" applyAlignment="1">
      <alignment horizontal="center" vertical="top" wrapText="1"/>
    </xf>
    <xf numFmtId="0" fontId="16" fillId="0" borderId="0" xfId="0" applyFont="1" applyAlignment="1">
      <alignment horizontal="left"/>
    </xf>
    <xf numFmtId="0" fontId="15" fillId="0" borderId="1" xfId="0" applyFont="1" applyBorder="1" applyAlignment="1">
      <alignment horizontal="center" wrapText="1"/>
    </xf>
    <xf numFmtId="0" fontId="15" fillId="0" borderId="2" xfId="0" applyFont="1" applyBorder="1" applyAlignment="1">
      <alignment horizontal="center"/>
    </xf>
    <xf numFmtId="0" fontId="15" fillId="0" borderId="4" xfId="0" applyFont="1" applyBorder="1" applyAlignment="1">
      <alignment horizontal="center" vertical="top" wrapText="1"/>
    </xf>
    <xf numFmtId="8" fontId="15" fillId="0" borderId="4" xfId="0" applyNumberFormat="1" applyFont="1" applyBorder="1" applyAlignment="1">
      <alignment horizontal="right"/>
    </xf>
    <xf numFmtId="0" fontId="15" fillId="0" borderId="10" xfId="0" applyFont="1" applyBorder="1"/>
    <xf numFmtId="49" fontId="17" fillId="0" borderId="1" xfId="0" applyNumberFormat="1" applyFont="1" applyBorder="1" applyAlignment="1">
      <alignment vertical="top" wrapText="1"/>
    </xf>
    <xf numFmtId="49" fontId="15" fillId="0" borderId="0" xfId="0" applyNumberFormat="1" applyFont="1"/>
    <xf numFmtId="0" fontId="17" fillId="0" borderId="2" xfId="0" applyFont="1" applyBorder="1" applyAlignment="1">
      <alignment vertical="top" wrapText="1"/>
    </xf>
    <xf numFmtId="2" fontId="15" fillId="0" borderId="1" xfId="0" applyNumberFormat="1" applyFont="1" applyBorder="1" applyAlignment="1">
      <alignment vertical="top" wrapText="1"/>
    </xf>
    <xf numFmtId="49" fontId="15" fillId="0" borderId="3" xfId="0" applyNumberFormat="1" applyFont="1" applyBorder="1" applyAlignment="1">
      <alignment vertical="top" wrapText="1"/>
    </xf>
    <xf numFmtId="0" fontId="15" fillId="0" borderId="4" xfId="0" applyFont="1" applyBorder="1" applyAlignment="1">
      <alignment vertical="top" wrapText="1"/>
    </xf>
    <xf numFmtId="2" fontId="15" fillId="0" borderId="4" xfId="0" applyNumberFormat="1" applyFont="1" applyBorder="1" applyAlignment="1">
      <alignment vertical="top" wrapText="1"/>
    </xf>
    <xf numFmtId="49" fontId="17" fillId="0" borderId="3" xfId="0" applyNumberFormat="1" applyFont="1" applyBorder="1" applyAlignment="1">
      <alignment vertical="top" wrapText="1"/>
    </xf>
    <xf numFmtId="0" fontId="17" fillId="0" borderId="4" xfId="0" applyFont="1" applyBorder="1" applyAlignment="1">
      <alignment vertical="top" wrapText="1"/>
    </xf>
    <xf numFmtId="2" fontId="15" fillId="2" borderId="4" xfId="0" applyNumberFormat="1" applyFont="1" applyFill="1" applyBorder="1" applyAlignment="1">
      <alignment vertical="top" wrapText="1"/>
    </xf>
    <xf numFmtId="0" fontId="17" fillId="0" borderId="1" xfId="0" applyFont="1" applyBorder="1" applyAlignment="1">
      <alignment vertical="top" wrapText="1"/>
    </xf>
    <xf numFmtId="0" fontId="17" fillId="0" borderId="3" xfId="0" applyFont="1" applyBorder="1" applyAlignment="1">
      <alignment vertical="top" wrapText="1"/>
    </xf>
    <xf numFmtId="0" fontId="22" fillId="0" borderId="0" xfId="0" applyFont="1"/>
    <xf numFmtId="0" fontId="17" fillId="0" borderId="7" xfId="0" applyFont="1" applyBorder="1" applyAlignment="1">
      <alignment horizontal="center"/>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7" xfId="0" applyFont="1" applyBorder="1" applyAlignment="1">
      <alignment wrapText="1"/>
    </xf>
    <xf numFmtId="0" fontId="15" fillId="0" borderId="2" xfId="0" applyFont="1" applyBorder="1" applyAlignment="1">
      <alignment vertical="top" wrapText="1"/>
    </xf>
    <xf numFmtId="8" fontId="15" fillId="0" borderId="6" xfId="0" applyNumberFormat="1" applyFont="1" applyBorder="1" applyAlignment="1">
      <alignment horizontal="right"/>
    </xf>
    <xf numFmtId="49" fontId="5" fillId="0" borderId="0" xfId="0" applyNumberFormat="1" applyFont="1" applyAlignment="1">
      <alignment horizontal="left"/>
    </xf>
    <xf numFmtId="0" fontId="7" fillId="0" borderId="0" xfId="0" applyFont="1" applyAlignment="1">
      <alignment wrapText="1"/>
    </xf>
    <xf numFmtId="0" fontId="16" fillId="0" borderId="0" xfId="0" applyFont="1" applyAlignment="1">
      <alignment wrapText="1"/>
    </xf>
    <xf numFmtId="0" fontId="26" fillId="0" borderId="0" xfId="0" applyFont="1"/>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xf>
    <xf numFmtId="164" fontId="15" fillId="0" borderId="2" xfId="0" applyNumberFormat="1" applyFont="1" applyBorder="1" applyAlignment="1">
      <alignment horizontal="right" wrapText="1"/>
    </xf>
    <xf numFmtId="164" fontId="15" fillId="0" borderId="4" xfId="0" applyNumberFormat="1" applyFont="1" applyBorder="1" applyAlignment="1">
      <alignment horizontal="right" wrapText="1"/>
    </xf>
    <xf numFmtId="164" fontId="15" fillId="2" borderId="4" xfId="0" applyNumberFormat="1" applyFont="1" applyFill="1" applyBorder="1" applyAlignment="1">
      <alignment horizontal="right" wrapText="1"/>
    </xf>
    <xf numFmtId="164" fontId="15" fillId="0" borderId="0" xfId="0" applyNumberFormat="1" applyFont="1" applyAlignment="1">
      <alignment horizontal="right"/>
    </xf>
    <xf numFmtId="0" fontId="9" fillId="0" borderId="20" xfId="0" applyFont="1" applyBorder="1" applyAlignment="1">
      <alignment horizontal="center" vertical="center" wrapText="1"/>
    </xf>
    <xf numFmtId="164" fontId="6" fillId="0" borderId="0" xfId="0" applyNumberFormat="1" applyFont="1"/>
    <xf numFmtId="0" fontId="6" fillId="0" borderId="22" xfId="0" applyFont="1" applyBorder="1"/>
    <xf numFmtId="164" fontId="6" fillId="0" borderId="5" xfId="0" applyNumberFormat="1" applyFont="1" applyBorder="1"/>
    <xf numFmtId="0" fontId="3" fillId="0" borderId="8" xfId="0" applyFont="1" applyBorder="1"/>
    <xf numFmtId="0" fontId="15" fillId="0" borderId="15" xfId="0" applyFont="1" applyBorder="1" applyAlignment="1">
      <alignment horizontal="center" wrapText="1"/>
    </xf>
    <xf numFmtId="49" fontId="15" fillId="0" borderId="17" xfId="0" applyNumberFormat="1" applyFont="1" applyBorder="1" applyAlignment="1">
      <alignment horizontal="left"/>
    </xf>
    <xf numFmtId="43" fontId="15" fillId="0" borderId="15" xfId="0" applyNumberFormat="1" applyFont="1" applyBorder="1" applyAlignment="1">
      <alignment horizontal="right"/>
    </xf>
    <xf numFmtId="2" fontId="15" fillId="0" borderId="15" xfId="0" applyNumberFormat="1" applyFont="1" applyBorder="1" applyAlignment="1">
      <alignment horizontal="right"/>
    </xf>
    <xf numFmtId="0" fontId="15" fillId="2" borderId="2" xfId="0" applyFont="1" applyFill="1" applyBorder="1" applyAlignment="1">
      <alignment horizontal="right" vertical="center"/>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xf>
    <xf numFmtId="164" fontId="6" fillId="0" borderId="0" xfId="0" applyNumberFormat="1" applyFont="1" applyAlignment="1">
      <alignment horizontal="right" wrapText="1"/>
    </xf>
    <xf numFmtId="0" fontId="9" fillId="0" borderId="1" xfId="2" applyFont="1" applyBorder="1" applyAlignment="1">
      <alignment horizontal="center" vertical="center" wrapText="1"/>
    </xf>
    <xf numFmtId="164" fontId="6" fillId="0" borderId="21" xfId="0" applyNumberFormat="1" applyFont="1" applyBorder="1" applyAlignment="1">
      <alignment horizontal="right" wrapText="1"/>
    </xf>
    <xf numFmtId="164" fontId="6" fillId="0" borderId="0" xfId="0" applyNumberFormat="1" applyFont="1" applyAlignment="1">
      <alignment horizontal="right"/>
    </xf>
    <xf numFmtId="0" fontId="6" fillId="0" borderId="0" xfId="0" applyFont="1" applyAlignment="1">
      <alignment horizontal="right"/>
    </xf>
    <xf numFmtId="164" fontId="6" fillId="0" borderId="5" xfId="0" applyNumberFormat="1" applyFont="1" applyBorder="1" applyAlignment="1">
      <alignment horizontal="right" wrapText="1"/>
    </xf>
    <xf numFmtId="164" fontId="6" fillId="0" borderId="5" xfId="0" applyNumberFormat="1" applyFont="1" applyBorder="1" applyAlignment="1">
      <alignment horizontal="right"/>
    </xf>
    <xf numFmtId="0" fontId="6" fillId="0" borderId="5" xfId="0" applyFont="1" applyBorder="1" applyAlignment="1">
      <alignment horizontal="right"/>
    </xf>
    <xf numFmtId="0" fontId="27" fillId="0" borderId="15" xfId="0" applyFont="1" applyBorder="1" applyAlignment="1">
      <alignment horizontal="center" vertical="center" wrapText="1"/>
    </xf>
    <xf numFmtId="0" fontId="15" fillId="0" borderId="15" xfId="0" applyFont="1" applyBorder="1" applyAlignment="1">
      <alignment horizontal="left" wrapText="1"/>
    </xf>
    <xf numFmtId="0" fontId="15" fillId="0" borderId="15" xfId="0" applyFont="1" applyBorder="1" applyAlignment="1">
      <alignment horizontal="right" wrapText="1"/>
    </xf>
    <xf numFmtId="49" fontId="15" fillId="0" borderId="15" xfId="0" applyNumberFormat="1" applyFont="1" applyBorder="1" applyAlignment="1">
      <alignment horizontal="left"/>
    </xf>
    <xf numFmtId="0" fontId="15" fillId="0" borderId="15" xfId="0" applyFont="1" applyBorder="1" applyAlignment="1">
      <alignment horizontal="center"/>
    </xf>
    <xf numFmtId="164" fontId="15" fillId="0" borderId="15" xfId="0" applyNumberFormat="1" applyFont="1" applyBorder="1" applyAlignment="1">
      <alignment horizontal="right"/>
    </xf>
    <xf numFmtId="0" fontId="6" fillId="0" borderId="0" xfId="0" applyFont="1" applyAlignment="1">
      <alignment wrapText="1"/>
    </xf>
    <xf numFmtId="0" fontId="6" fillId="0" borderId="19" xfId="0" applyFont="1" applyBorder="1" applyAlignment="1">
      <alignment horizontal="center"/>
    </xf>
    <xf numFmtId="0" fontId="6" fillId="0" borderId="8" xfId="0" applyFont="1" applyBorder="1" applyAlignment="1">
      <alignment horizontal="left" wrapText="1"/>
    </xf>
    <xf numFmtId="164" fontId="6" fillId="0" borderId="14" xfId="0" applyNumberFormat="1" applyFont="1" applyBorder="1" applyAlignment="1">
      <alignment horizontal="right" wrapText="1"/>
    </xf>
    <xf numFmtId="0" fontId="6" fillId="0" borderId="5" xfId="0" applyFont="1" applyBorder="1" applyAlignment="1">
      <alignment horizontal="right" wrapText="1"/>
    </xf>
    <xf numFmtId="0" fontId="6" fillId="0" borderId="23" xfId="0" applyFont="1" applyBorder="1" applyAlignment="1">
      <alignment horizontal="center"/>
    </xf>
    <xf numFmtId="0" fontId="6" fillId="0" borderId="0" xfId="0" applyFont="1" applyAlignment="1">
      <alignment horizontal="center" wrapText="1"/>
    </xf>
    <xf numFmtId="0" fontId="6" fillId="0" borderId="1" xfId="0" applyFont="1" applyBorder="1" applyAlignment="1">
      <alignment horizontal="left" wrapText="1"/>
    </xf>
    <xf numFmtId="0" fontId="6" fillId="0" borderId="14" xfId="0" applyFont="1" applyBorder="1" applyAlignment="1">
      <alignment horizontal="center"/>
    </xf>
    <xf numFmtId="0" fontId="6" fillId="0" borderId="5" xfId="0" applyFont="1" applyBorder="1" applyAlignment="1">
      <alignment wrapText="1"/>
    </xf>
    <xf numFmtId="164" fontId="6" fillId="0" borderId="14" xfId="0" applyNumberFormat="1" applyFont="1" applyBorder="1" applyAlignment="1">
      <alignment wrapText="1"/>
    </xf>
    <xf numFmtId="164" fontId="6" fillId="0" borderId="5" xfId="0" applyNumberFormat="1" applyFont="1" applyBorder="1" applyAlignment="1">
      <alignment wrapText="1"/>
    </xf>
    <xf numFmtId="49" fontId="7" fillId="0" borderId="0" xfId="0" applyNumberFormat="1" applyFont="1"/>
    <xf numFmtId="49" fontId="15" fillId="0" borderId="6" xfId="0" applyNumberFormat="1" applyFont="1" applyBorder="1" applyAlignment="1">
      <alignment horizontal="center"/>
    </xf>
    <xf numFmtId="0" fontId="27" fillId="0" borderId="1" xfId="0" applyFont="1" applyBorder="1" applyAlignment="1">
      <alignment horizontal="center"/>
    </xf>
    <xf numFmtId="0" fontId="6" fillId="0" borderId="5" xfId="0" applyFont="1" applyBorder="1" applyAlignment="1">
      <alignment horizontal="center" wrapText="1"/>
    </xf>
    <xf numFmtId="0" fontId="15" fillId="0" borderId="3" xfId="0" applyFont="1" applyBorder="1" applyAlignment="1">
      <alignment vertical="top" wrapText="1"/>
    </xf>
    <xf numFmtId="0" fontId="17" fillId="0" borderId="1" xfId="0" applyFont="1" applyBorder="1" applyAlignment="1">
      <alignment horizontal="center" vertical="top" wrapText="1"/>
    </xf>
    <xf numFmtId="0" fontId="0" fillId="0" borderId="0" xfId="0" applyProtection="1">
      <protection locked="0"/>
    </xf>
    <xf numFmtId="0" fontId="3" fillId="0" borderId="0" xfId="0" applyFont="1" applyProtection="1">
      <protection locked="0"/>
    </xf>
    <xf numFmtId="0" fontId="29" fillId="0" borderId="0" xfId="0" applyFont="1" applyProtection="1">
      <protection locked="0"/>
    </xf>
    <xf numFmtId="0" fontId="4" fillId="0" borderId="0" xfId="0" applyFont="1" applyProtection="1">
      <protection locked="0"/>
    </xf>
    <xf numFmtId="0" fontId="3" fillId="0" borderId="0" xfId="0" applyFont="1" applyAlignment="1" applyProtection="1">
      <alignment horizontal="left" indent="4"/>
      <protection locked="0"/>
    </xf>
    <xf numFmtId="0" fontId="25" fillId="0" borderId="0" xfId="0" applyFont="1" applyProtection="1">
      <protection locked="0"/>
    </xf>
    <xf numFmtId="44" fontId="19" fillId="0" borderId="0" xfId="3" applyFont="1" applyBorder="1" applyAlignment="1" applyProtection="1">
      <protection locked="0"/>
    </xf>
    <xf numFmtId="0" fontId="3" fillId="0" borderId="0" xfId="0" applyFont="1" applyAlignment="1" applyProtection="1">
      <alignment wrapText="1"/>
      <protection locked="0"/>
    </xf>
    <xf numFmtId="44" fontId="19" fillId="0" borderId="0" xfId="3" applyFont="1" applyAlignment="1" applyProtection="1">
      <protection locked="0"/>
    </xf>
    <xf numFmtId="0" fontId="36" fillId="0" borderId="0" xfId="0" applyFont="1" applyAlignment="1" applyProtection="1">
      <alignment wrapText="1"/>
      <protection locked="0"/>
    </xf>
    <xf numFmtId="0" fontId="3" fillId="0" borderId="0" xfId="0" applyFont="1" applyAlignment="1" applyProtection="1">
      <alignment horizontal="left" wrapText="1"/>
      <protection locked="0"/>
    </xf>
    <xf numFmtId="44" fontId="19" fillId="0" borderId="0" xfId="3" applyFont="1" applyFill="1" applyAlignment="1" applyProtection="1">
      <protection locked="0"/>
    </xf>
    <xf numFmtId="0" fontId="3" fillId="0" borderId="0" xfId="2" applyFont="1" applyAlignment="1" applyProtection="1">
      <alignment horizontal="left" indent="4"/>
      <protection locked="0"/>
    </xf>
    <xf numFmtId="0" fontId="19" fillId="0" borderId="0" xfId="0" applyFont="1" applyProtection="1">
      <protection locked="0"/>
    </xf>
    <xf numFmtId="0" fontId="28" fillId="0" borderId="0" xfId="0" applyFont="1" applyProtection="1">
      <protection locked="0"/>
    </xf>
    <xf numFmtId="44" fontId="19" fillId="0" borderId="0" xfId="3" applyFont="1" applyFill="1" applyBorder="1" applyAlignment="1" applyProtection="1">
      <protection locked="0"/>
    </xf>
    <xf numFmtId="0" fontId="36" fillId="0" borderId="0" xfId="0" applyFont="1" applyProtection="1">
      <protection locked="0"/>
    </xf>
    <xf numFmtId="0" fontId="10" fillId="0" borderId="0" xfId="0" applyFont="1" applyProtection="1">
      <protection locked="0"/>
    </xf>
    <xf numFmtId="0" fontId="3" fillId="0" borderId="0" xfId="0" applyFont="1" applyAlignment="1" applyProtection="1">
      <alignment horizontal="left" indent="2"/>
      <protection locked="0"/>
    </xf>
    <xf numFmtId="0" fontId="14" fillId="0" borderId="0" xfId="0" applyFont="1" applyProtection="1">
      <protection locked="0"/>
    </xf>
    <xf numFmtId="44" fontId="19" fillId="0" borderId="0" xfId="3" applyFont="1" applyProtection="1">
      <protection locked="0"/>
    </xf>
    <xf numFmtId="0" fontId="34" fillId="0" borderId="0" xfId="0" applyFont="1" applyProtection="1">
      <protection locked="0"/>
    </xf>
    <xf numFmtId="0" fontId="34" fillId="0" borderId="0" xfId="0" applyFont="1" applyAlignment="1" applyProtection="1">
      <alignment horizontal="justify"/>
      <protection locked="0"/>
    </xf>
    <xf numFmtId="0" fontId="18" fillId="0" borderId="33" xfId="0" applyFont="1" applyBorder="1" applyAlignment="1" applyProtection="1">
      <alignment horizontal="justify"/>
      <protection locked="0"/>
    </xf>
    <xf numFmtId="0" fontId="18" fillId="0" borderId="35" xfId="0" applyFont="1" applyBorder="1" applyAlignment="1" applyProtection="1">
      <alignment horizontal="justify"/>
      <protection locked="0"/>
    </xf>
    <xf numFmtId="0" fontId="18" fillId="0" borderId="34" xfId="0" applyFont="1" applyBorder="1" applyAlignment="1" applyProtection="1">
      <alignment horizontal="justify"/>
      <protection locked="0"/>
    </xf>
    <xf numFmtId="0" fontId="18" fillId="0" borderId="36" xfId="0" applyFont="1" applyBorder="1" applyAlignment="1" applyProtection="1">
      <alignment horizontal="justify"/>
      <protection locked="0"/>
    </xf>
    <xf numFmtId="0" fontId="18" fillId="0" borderId="30" xfId="0" applyFont="1" applyBorder="1" applyProtection="1">
      <protection locked="0"/>
    </xf>
    <xf numFmtId="0" fontId="18" fillId="0" borderId="36" xfId="0" applyFont="1" applyBorder="1" applyProtection="1">
      <protection locked="0"/>
    </xf>
    <xf numFmtId="0" fontId="18" fillId="0" borderId="34" xfId="0" applyFont="1" applyBorder="1" applyProtection="1">
      <protection locked="0"/>
    </xf>
    <xf numFmtId="0" fontId="35" fillId="0" borderId="0" xfId="0" applyFont="1" applyProtection="1">
      <protection locked="0"/>
    </xf>
    <xf numFmtId="0" fontId="6" fillId="0" borderId="0" xfId="0" applyFont="1" applyProtection="1">
      <protection locked="0"/>
    </xf>
    <xf numFmtId="0" fontId="7" fillId="0" borderId="0" xfId="0" applyFont="1" applyProtection="1">
      <protection locked="0"/>
    </xf>
    <xf numFmtId="0" fontId="5" fillId="0" borderId="3" xfId="2" applyFont="1" applyBorder="1" applyAlignment="1" applyProtection="1">
      <alignment vertical="top" wrapText="1"/>
      <protection locked="0"/>
    </xf>
    <xf numFmtId="0" fontId="7" fillId="0" borderId="0" xfId="2" applyAlignment="1" applyProtection="1">
      <alignment vertical="top" wrapText="1"/>
      <protection locked="0"/>
    </xf>
    <xf numFmtId="44" fontId="19" fillId="0" borderId="11" xfId="3" applyFont="1" applyBorder="1" applyAlignment="1" applyProtection="1"/>
    <xf numFmtId="44" fontId="19" fillId="0" borderId="18" xfId="3" applyFont="1" applyBorder="1" applyAlignment="1" applyProtection="1"/>
    <xf numFmtId="44" fontId="19" fillId="0" borderId="0" xfId="3" applyFont="1" applyFill="1" applyAlignment="1" applyProtection="1"/>
    <xf numFmtId="44" fontId="19" fillId="0" borderId="18" xfId="3" applyFont="1" applyFill="1" applyBorder="1" applyAlignment="1" applyProtection="1"/>
    <xf numFmtId="44" fontId="19" fillId="0" borderId="0" xfId="3" applyFont="1" applyAlignment="1" applyProtection="1"/>
    <xf numFmtId="44" fontId="19" fillId="0" borderId="11" xfId="3" applyFont="1" applyBorder="1" applyProtection="1"/>
    <xf numFmtId="3" fontId="5" fillId="4" borderId="4" xfId="0" applyNumberFormat="1" applyFont="1" applyFill="1" applyBorder="1" applyAlignment="1">
      <alignment vertical="top" wrapText="1"/>
    </xf>
    <xf numFmtId="2" fontId="27" fillId="4" borderId="3" xfId="0" applyNumberFormat="1" applyFont="1" applyFill="1" applyBorder="1"/>
    <xf numFmtId="49" fontId="21" fillId="0" borderId="0" xfId="0" applyNumberFormat="1" applyFont="1" applyAlignment="1" applyProtection="1">
      <alignment horizontal="left"/>
      <protection locked="0"/>
    </xf>
    <xf numFmtId="0" fontId="9" fillId="0" borderId="0" xfId="0" applyFont="1" applyAlignment="1" applyProtection="1">
      <alignment horizontal="left"/>
      <protection locked="0"/>
    </xf>
    <xf numFmtId="0" fontId="9" fillId="0" borderId="0" xfId="0" applyFont="1" applyProtection="1">
      <protection locked="0"/>
    </xf>
    <xf numFmtId="4" fontId="9" fillId="0" borderId="0" xfId="0" applyNumberFormat="1" applyFont="1" applyProtection="1">
      <protection locked="0"/>
    </xf>
    <xf numFmtId="0" fontId="9" fillId="0" borderId="0" xfId="0" applyFont="1" applyAlignment="1" applyProtection="1">
      <alignment horizontal="right"/>
      <protection locked="0"/>
    </xf>
    <xf numFmtId="4" fontId="9" fillId="0" borderId="0" xfId="0" applyNumberFormat="1" applyFont="1" applyAlignment="1" applyProtection="1">
      <alignment horizontal="right" wrapText="1"/>
      <protection locked="0"/>
    </xf>
    <xf numFmtId="4" fontId="9" fillId="0" borderId="0" xfId="0" applyNumberFormat="1" applyFont="1" applyAlignment="1" applyProtection="1">
      <alignment wrapText="1"/>
      <protection locked="0"/>
    </xf>
    <xf numFmtId="0" fontId="9" fillId="0" borderId="0" xfId="0" applyFont="1" applyAlignment="1" applyProtection="1">
      <alignment horizontal="right" wrapText="1"/>
      <protection locked="0"/>
    </xf>
    <xf numFmtId="0" fontId="9" fillId="0" borderId="1" xfId="0" applyFont="1" applyBorder="1" applyAlignment="1" applyProtection="1">
      <alignment horizontal="center" vertical="top" wrapText="1"/>
      <protection locked="0"/>
    </xf>
    <xf numFmtId="4" fontId="9" fillId="0" borderId="1" xfId="0" applyNumberFormat="1" applyFont="1" applyBorder="1" applyAlignment="1" applyProtection="1">
      <alignment horizontal="center" vertical="top" wrapText="1"/>
      <protection locked="0"/>
    </xf>
    <xf numFmtId="0" fontId="9" fillId="0" borderId="0" xfId="0" applyFont="1" applyAlignment="1" applyProtection="1">
      <alignment wrapText="1"/>
      <protection locked="0"/>
    </xf>
    <xf numFmtId="0" fontId="9" fillId="0" borderId="7" xfId="0" applyFont="1" applyBorder="1" applyProtection="1">
      <protection locked="0"/>
    </xf>
    <xf numFmtId="0" fontId="9" fillId="0" borderId="25" xfId="0" applyFont="1" applyBorder="1" applyProtection="1">
      <protection locked="0"/>
    </xf>
    <xf numFmtId="0" fontId="9" fillId="0" borderId="27" xfId="0" applyFont="1" applyBorder="1" applyAlignment="1" applyProtection="1">
      <alignment horizontal="center" wrapText="1"/>
      <protection locked="0"/>
    </xf>
    <xf numFmtId="49" fontId="6" fillId="0" borderId="27" xfId="0" applyNumberFormat="1" applyFont="1" applyBorder="1" applyAlignment="1" applyProtection="1">
      <alignment horizontal="center" wrapText="1"/>
      <protection locked="0"/>
    </xf>
    <xf numFmtId="164" fontId="6" fillId="0" borderId="27" xfId="0" applyNumberFormat="1" applyFont="1" applyBorder="1" applyAlignment="1" applyProtection="1">
      <alignment horizontal="center" wrapText="1"/>
      <protection locked="0"/>
    </xf>
    <xf numFmtId="0" fontId="6" fillId="0" borderId="27" xfId="0" applyFont="1" applyBorder="1" applyAlignment="1" applyProtection="1">
      <alignment horizontal="right" wrapText="1"/>
      <protection locked="0"/>
    </xf>
    <xf numFmtId="0" fontId="9" fillId="0" borderId="0" xfId="0" applyFont="1" applyAlignment="1" applyProtection="1">
      <alignment horizontal="center" wrapText="1"/>
      <protection locked="0"/>
    </xf>
    <xf numFmtId="49" fontId="6" fillId="0" borderId="0" xfId="0" applyNumberFormat="1" applyFont="1" applyAlignment="1" applyProtection="1">
      <alignment horizontal="center" wrapText="1"/>
      <protection locked="0"/>
    </xf>
    <xf numFmtId="164" fontId="6" fillId="0" borderId="0" xfId="0" applyNumberFormat="1" applyFont="1" applyAlignment="1" applyProtection="1">
      <alignment horizontal="center" wrapText="1"/>
      <protection locked="0"/>
    </xf>
    <xf numFmtId="0" fontId="6" fillId="0" borderId="0" xfId="0" applyFont="1" applyAlignment="1" applyProtection="1">
      <alignment horizontal="right" wrapText="1"/>
      <protection locked="0"/>
    </xf>
    <xf numFmtId="0" fontId="6" fillId="0" borderId="0" xfId="0" applyFont="1" applyAlignment="1" applyProtection="1">
      <alignment horizontal="center"/>
      <protection locked="0"/>
    </xf>
    <xf numFmtId="164" fontId="9" fillId="0" borderId="0" xfId="0" applyNumberFormat="1" applyFont="1" applyAlignment="1" applyProtection="1">
      <alignment horizontal="right" wrapText="1"/>
      <protection locked="0"/>
    </xf>
    <xf numFmtId="0" fontId="9" fillId="0" borderId="28" xfId="0" applyFont="1" applyBorder="1" applyAlignment="1" applyProtection="1">
      <alignment horizontal="center" wrapText="1"/>
      <protection locked="0"/>
    </xf>
    <xf numFmtId="0" fontId="9" fillId="0" borderId="12" xfId="0" applyFont="1" applyBorder="1" applyAlignment="1" applyProtection="1">
      <alignment horizontal="center" wrapText="1"/>
      <protection locked="0"/>
    </xf>
    <xf numFmtId="164" fontId="9" fillId="6" borderId="4" xfId="0" applyNumberFormat="1" applyFont="1" applyFill="1" applyBorder="1" applyAlignment="1" applyProtection="1">
      <alignment horizontal="right" wrapText="1"/>
      <protection locked="0"/>
    </xf>
    <xf numFmtId="0" fontId="9" fillId="6" borderId="0" xfId="0" applyFont="1" applyFill="1" applyProtection="1">
      <protection locked="0"/>
    </xf>
    <xf numFmtId="0" fontId="17" fillId="6" borderId="0" xfId="0" applyFont="1" applyFill="1" applyProtection="1">
      <protection locked="0"/>
    </xf>
    <xf numFmtId="164" fontId="9" fillId="6" borderId="13" xfId="0" applyNumberFormat="1" applyFont="1" applyFill="1" applyBorder="1" applyAlignment="1" applyProtection="1">
      <alignment horizontal="right" wrapText="1"/>
      <protection locked="0"/>
    </xf>
    <xf numFmtId="164" fontId="6" fillId="0" borderId="0" xfId="0" applyNumberFormat="1" applyFont="1" applyAlignment="1" applyProtection="1">
      <alignment wrapText="1"/>
      <protection locked="0"/>
    </xf>
    <xf numFmtId="0" fontId="5" fillId="0" borderId="0" xfId="0" applyFont="1" applyProtection="1">
      <protection locked="0"/>
    </xf>
    <xf numFmtId="0" fontId="17" fillId="0" borderId="0" xfId="0" applyFont="1" applyProtection="1">
      <protection locked="0"/>
    </xf>
    <xf numFmtId="0" fontId="15" fillId="0" borderId="0" xfId="0" applyFont="1" applyProtection="1">
      <protection locked="0"/>
    </xf>
    <xf numFmtId="164" fontId="6" fillId="4" borderId="2" xfId="0" applyNumberFormat="1" applyFont="1" applyFill="1" applyBorder="1" applyAlignment="1">
      <alignment horizontal="right" wrapText="1"/>
    </xf>
    <xf numFmtId="0" fontId="22" fillId="0" borderId="0" xfId="0" applyFont="1" applyProtection="1">
      <protection locked="0"/>
    </xf>
    <xf numFmtId="0" fontId="16" fillId="0" borderId="0" xfId="0" applyFont="1" applyProtection="1">
      <protection locked="0"/>
    </xf>
    <xf numFmtId="0" fontId="19" fillId="0" borderId="0" xfId="0" applyFont="1" applyAlignment="1" applyProtection="1">
      <alignment horizontal="left" indent="4"/>
      <protection locked="0"/>
    </xf>
    <xf numFmtId="0" fontId="17" fillId="0" borderId="1" xfId="0" applyFont="1" applyBorder="1" applyAlignment="1" applyProtection="1">
      <alignment vertical="top" wrapText="1"/>
      <protection locked="0"/>
    </xf>
    <xf numFmtId="0" fontId="17" fillId="0" borderId="2"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164" fontId="15" fillId="0" borderId="4" xfId="0" applyNumberFormat="1" applyFont="1" applyBorder="1" applyAlignment="1" applyProtection="1">
      <alignment vertical="top" wrapText="1"/>
      <protection locked="0"/>
    </xf>
    <xf numFmtId="0" fontId="15" fillId="0" borderId="4"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164" fontId="15" fillId="0" borderId="7" xfId="0" applyNumberFormat="1" applyFont="1" applyBorder="1" applyAlignment="1" applyProtection="1">
      <alignment vertical="top" wrapText="1"/>
      <protection locked="0"/>
    </xf>
    <xf numFmtId="164" fontId="15" fillId="0" borderId="10" xfId="0" applyNumberFormat="1" applyFont="1" applyBorder="1" applyAlignment="1" applyProtection="1">
      <alignment vertical="top" wrapText="1"/>
      <protection locked="0"/>
    </xf>
    <xf numFmtId="0" fontId="15" fillId="0" borderId="3" xfId="0" applyFont="1" applyBorder="1" applyAlignment="1" applyProtection="1">
      <alignment horizontal="left" vertical="top" wrapText="1" indent="1"/>
      <protection locked="0"/>
    </xf>
    <xf numFmtId="164" fontId="15" fillId="0" borderId="3" xfId="0" applyNumberFormat="1" applyFont="1" applyBorder="1" applyAlignment="1" applyProtection="1">
      <alignment vertical="top" wrapText="1"/>
      <protection locked="0"/>
    </xf>
    <xf numFmtId="0" fontId="17" fillId="0" borderId="3" xfId="0" applyFont="1" applyBorder="1" applyAlignment="1" applyProtection="1">
      <alignment vertical="top" wrapText="1"/>
      <protection locked="0"/>
    </xf>
    <xf numFmtId="0" fontId="17" fillId="0" borderId="1" xfId="0" applyFont="1" applyBorder="1" applyAlignment="1" applyProtection="1">
      <alignment horizontal="center" wrapText="1"/>
      <protection locked="0"/>
    </xf>
    <xf numFmtId="0" fontId="15" fillId="0" borderId="1" xfId="0" applyFont="1" applyBorder="1" applyAlignment="1" applyProtection="1">
      <alignment wrapText="1"/>
      <protection locked="0"/>
    </xf>
    <xf numFmtId="0" fontId="15" fillId="0" borderId="0" xfId="0" applyFont="1" applyAlignment="1" applyProtection="1">
      <alignment wrapText="1"/>
      <protection locked="0"/>
    </xf>
    <xf numFmtId="0" fontId="17" fillId="0" borderId="1" xfId="0" applyFont="1" applyBorder="1" applyAlignment="1" applyProtection="1">
      <alignment horizontal="center"/>
      <protection locked="0"/>
    </xf>
    <xf numFmtId="164" fontId="15" fillId="0" borderId="1" xfId="0" applyNumberFormat="1" applyFont="1" applyBorder="1" applyProtection="1">
      <protection locked="0"/>
    </xf>
    <xf numFmtId="0" fontId="19" fillId="0" borderId="0" xfId="0" applyFont="1" applyAlignment="1" applyProtection="1">
      <alignment horizontal="left" indent="6"/>
      <protection locked="0"/>
    </xf>
    <xf numFmtId="0" fontId="15" fillId="0" borderId="0" xfId="0" applyFont="1" applyAlignment="1" applyProtection="1">
      <alignment horizontal="left" indent="4"/>
      <protection locked="0"/>
    </xf>
    <xf numFmtId="2" fontId="15" fillId="0" borderId="1" xfId="4" applyNumberFormat="1" applyFont="1" applyBorder="1" applyProtection="1">
      <protection locked="0"/>
    </xf>
    <xf numFmtId="4" fontId="15" fillId="0" borderId="4" xfId="0" applyNumberFormat="1" applyFont="1" applyBorder="1" applyAlignment="1">
      <alignment vertical="top" wrapText="1"/>
    </xf>
    <xf numFmtId="164" fontId="15" fillId="0" borderId="1" xfId="0" applyNumberFormat="1" applyFont="1" applyBorder="1"/>
    <xf numFmtId="164" fontId="15" fillId="0" borderId="1" xfId="3" applyNumberFormat="1" applyFont="1" applyBorder="1" applyProtection="1"/>
    <xf numFmtId="4" fontId="13" fillId="0" borderId="0" xfId="0" applyNumberFormat="1" applyFont="1" applyAlignment="1" applyProtection="1">
      <alignment wrapText="1"/>
      <protection locked="0"/>
    </xf>
    <xf numFmtId="0" fontId="13" fillId="0" borderId="0" xfId="0" applyFont="1" applyAlignment="1" applyProtection="1">
      <alignment wrapText="1"/>
      <protection locked="0"/>
    </xf>
    <xf numFmtId="2" fontId="13" fillId="0" borderId="0" xfId="0" applyNumberFormat="1" applyFont="1" applyAlignment="1" applyProtection="1">
      <alignment wrapText="1"/>
      <protection locked="0"/>
    </xf>
    <xf numFmtId="8" fontId="13" fillId="0" borderId="0" xfId="0" applyNumberFormat="1" applyFont="1" applyAlignment="1" applyProtection="1">
      <alignment wrapText="1"/>
      <protection locked="0"/>
    </xf>
    <xf numFmtId="3" fontId="13" fillId="0" borderId="0" xfId="0" applyNumberFormat="1" applyFont="1" applyAlignment="1" applyProtection="1">
      <alignment wrapText="1"/>
      <protection locked="0"/>
    </xf>
    <xf numFmtId="4" fontId="7" fillId="0" borderId="0" xfId="0" applyNumberFormat="1" applyFont="1" applyProtection="1">
      <protection locked="0"/>
    </xf>
    <xf numFmtId="2" fontId="7" fillId="0" borderId="0" xfId="0" applyNumberFormat="1" applyFont="1" applyProtection="1">
      <protection locked="0"/>
    </xf>
    <xf numFmtId="8" fontId="7" fillId="0" borderId="0" xfId="0" applyNumberFormat="1" applyFont="1" applyProtection="1">
      <protection locked="0"/>
    </xf>
    <xf numFmtId="43" fontId="7" fillId="0" borderId="0" xfId="0" applyNumberFormat="1" applyFont="1" applyProtection="1">
      <protection locked="0"/>
    </xf>
    <xf numFmtId="3" fontId="7" fillId="0" borderId="0" xfId="0" applyNumberFormat="1" applyFont="1" applyProtection="1">
      <protection locked="0"/>
    </xf>
    <xf numFmtId="0" fontId="11" fillId="0" borderId="0" xfId="2" applyFont="1" applyProtection="1">
      <protection locked="0"/>
    </xf>
    <xf numFmtId="0" fontId="10" fillId="0" borderId="12" xfId="0" applyFont="1" applyBorder="1" applyProtection="1">
      <protection locked="0"/>
    </xf>
    <xf numFmtId="0" fontId="10" fillId="0" borderId="16" xfId="0" applyFont="1" applyBorder="1" applyProtection="1">
      <protection locked="0"/>
    </xf>
    <xf numFmtId="44" fontId="13" fillId="0" borderId="0" xfId="0" applyNumberFormat="1" applyFont="1" applyAlignment="1">
      <alignment wrapText="1"/>
    </xf>
    <xf numFmtId="3" fontId="13" fillId="0" borderId="0" xfId="0" applyNumberFormat="1" applyFont="1" applyAlignment="1">
      <alignment wrapText="1"/>
    </xf>
    <xf numFmtId="4" fontId="13" fillId="0" borderId="0" xfId="0" applyNumberFormat="1" applyFont="1" applyAlignment="1">
      <alignment wrapText="1"/>
    </xf>
    <xf numFmtId="44" fontId="10" fillId="0" borderId="13" xfId="0" applyNumberFormat="1" applyFont="1" applyBorder="1"/>
    <xf numFmtId="44" fontId="10" fillId="0" borderId="4" xfId="0" applyNumberFormat="1" applyFont="1" applyBorder="1"/>
    <xf numFmtId="49" fontId="21" fillId="0" borderId="0" xfId="0" applyNumberFormat="1" applyFont="1" applyAlignment="1">
      <alignment horizontal="left"/>
    </xf>
    <xf numFmtId="2" fontId="15" fillId="2" borderId="1" xfId="0" applyNumberFormat="1" applyFont="1" applyFill="1" applyBorder="1" applyAlignment="1">
      <alignment horizontal="right" vertical="center"/>
    </xf>
    <xf numFmtId="4" fontId="13" fillId="7" borderId="0" xfId="0" applyNumberFormat="1" applyFont="1" applyFill="1" applyAlignment="1" applyProtection="1">
      <alignment wrapText="1"/>
      <protection locked="0"/>
    </xf>
    <xf numFmtId="0" fontId="6" fillId="4" borderId="1" xfId="0" applyFont="1" applyFill="1" applyBorder="1" applyAlignment="1">
      <alignment horizontal="right" wrapText="1"/>
    </xf>
    <xf numFmtId="0" fontId="6" fillId="4" borderId="1" xfId="0" applyFont="1" applyFill="1" applyBorder="1" applyAlignment="1">
      <alignment wrapText="1"/>
    </xf>
    <xf numFmtId="1" fontId="0" fillId="0" borderId="0" xfId="0" applyNumberFormat="1" applyProtection="1">
      <protection locked="0"/>
    </xf>
    <xf numFmtId="1" fontId="13" fillId="0" borderId="0" xfId="0" applyNumberFormat="1" applyFont="1" applyAlignment="1" applyProtection="1">
      <alignment wrapText="1"/>
      <protection locked="0"/>
    </xf>
    <xf numFmtId="1" fontId="13" fillId="0" borderId="0" xfId="0" applyNumberFormat="1" applyFont="1" applyAlignment="1">
      <alignment wrapText="1"/>
    </xf>
    <xf numFmtId="1" fontId="7" fillId="0" borderId="0" xfId="0" applyNumberFormat="1" applyFont="1" applyProtection="1">
      <protection locked="0"/>
    </xf>
    <xf numFmtId="44" fontId="13" fillId="3" borderId="0" xfId="0" applyNumberFormat="1" applyFont="1" applyFill="1" applyAlignment="1">
      <alignment wrapText="1"/>
    </xf>
    <xf numFmtId="4" fontId="13" fillId="3" borderId="0" xfId="0" applyNumberFormat="1" applyFont="1" applyFill="1" applyAlignment="1">
      <alignment wrapText="1"/>
    </xf>
    <xf numFmtId="164" fontId="9" fillId="0" borderId="29" xfId="0" applyNumberFormat="1" applyFont="1" applyBorder="1" applyAlignment="1" applyProtection="1">
      <alignment horizontal="right" wrapText="1"/>
      <protection locked="0"/>
    </xf>
    <xf numFmtId="4" fontId="13" fillId="8" borderId="0" xfId="0" applyNumberFormat="1" applyFont="1" applyFill="1" applyAlignment="1" applyProtection="1">
      <alignment wrapText="1"/>
      <protection locked="0"/>
    </xf>
    <xf numFmtId="44" fontId="13" fillId="8" borderId="0" xfId="0" applyNumberFormat="1" applyFont="1" applyFill="1" applyAlignment="1">
      <alignment wrapText="1"/>
    </xf>
    <xf numFmtId="0" fontId="7" fillId="8" borderId="12" xfId="0" applyFont="1" applyFill="1" applyBorder="1" applyProtection="1">
      <protection locked="0"/>
    </xf>
    <xf numFmtId="44" fontId="7" fillId="8" borderId="13" xfId="0" applyNumberFormat="1" applyFont="1" applyFill="1" applyBorder="1"/>
    <xf numFmtId="3" fontId="3" fillId="0" borderId="26" xfId="0" applyNumberFormat="1" applyFont="1" applyBorder="1" applyAlignment="1" applyProtection="1">
      <alignment vertical="top" wrapText="1"/>
      <protection locked="0"/>
    </xf>
    <xf numFmtId="3" fontId="3" fillId="0" borderId="38" xfId="0" applyNumberFormat="1" applyFont="1" applyBorder="1" applyAlignment="1" applyProtection="1">
      <alignment vertical="top" wrapText="1"/>
      <protection locked="0"/>
    </xf>
    <xf numFmtId="2" fontId="3" fillId="0" borderId="38" xfId="0" applyNumberFormat="1" applyFont="1" applyBorder="1" applyAlignment="1" applyProtection="1">
      <alignment vertical="top" wrapText="1"/>
      <protection locked="0"/>
    </xf>
    <xf numFmtId="2" fontId="3" fillId="0" borderId="32" xfId="0" applyNumberFormat="1" applyFont="1" applyBorder="1" applyAlignment="1" applyProtection="1">
      <alignment vertical="top" wrapText="1"/>
      <protection locked="0"/>
    </xf>
    <xf numFmtId="0" fontId="39" fillId="0" borderId="0" xfId="8" applyProtection="1">
      <protection locked="0"/>
    </xf>
    <xf numFmtId="164" fontId="9" fillId="0" borderId="13" xfId="0" applyNumberFormat="1" applyFont="1" applyBorder="1" applyAlignment="1" applyProtection="1">
      <alignment horizontal="right" wrapText="1"/>
      <protection locked="0"/>
    </xf>
    <xf numFmtId="0" fontId="15" fillId="0" borderId="6" xfId="0" applyFont="1" applyBorder="1"/>
    <xf numFmtId="49" fontId="15" fillId="0" borderId="0" xfId="0" applyNumberFormat="1" applyFont="1" applyAlignment="1">
      <alignment horizontal="center"/>
    </xf>
    <xf numFmtId="8" fontId="15" fillId="0" borderId="0" xfId="0" applyNumberFormat="1" applyFont="1" applyAlignment="1">
      <alignment horizontal="right"/>
    </xf>
    <xf numFmtId="0" fontId="13" fillId="0" borderId="24" xfId="0" applyFont="1" applyBorder="1" applyAlignment="1">
      <alignment horizontal="center"/>
    </xf>
    <xf numFmtId="8" fontId="15" fillId="0" borderId="3" xfId="0" applyNumberFormat="1" applyFont="1" applyBorder="1" applyAlignment="1">
      <alignment horizontal="right"/>
    </xf>
    <xf numFmtId="49" fontId="15" fillId="0" borderId="3" xfId="0" applyNumberFormat="1" applyFont="1" applyBorder="1" applyAlignment="1">
      <alignment horizontal="center"/>
    </xf>
    <xf numFmtId="0" fontId="15" fillId="0" borderId="37" xfId="0" applyFont="1" applyBorder="1" applyAlignment="1">
      <alignment wrapText="1"/>
    </xf>
    <xf numFmtId="8" fontId="15" fillId="0" borderId="38" xfId="0" applyNumberFormat="1" applyFont="1" applyBorder="1" applyAlignment="1">
      <alignment horizontal="right"/>
    </xf>
    <xf numFmtId="49" fontId="15" fillId="0" borderId="38" xfId="0" applyNumberFormat="1" applyFont="1" applyBorder="1" applyAlignment="1">
      <alignment horizontal="center"/>
    </xf>
    <xf numFmtId="8" fontId="15" fillId="0" borderId="37" xfId="0" applyNumberFormat="1" applyFont="1" applyBorder="1" applyAlignment="1">
      <alignment horizontal="right"/>
    </xf>
    <xf numFmtId="0" fontId="15" fillId="0" borderId="3" xfId="0" applyFont="1" applyBorder="1" applyAlignment="1">
      <alignment wrapText="1"/>
    </xf>
    <xf numFmtId="0" fontId="17" fillId="0" borderId="15" xfId="0" applyFont="1" applyBorder="1" applyAlignment="1">
      <alignment horizontal="center" vertical="center" wrapText="1"/>
    </xf>
    <xf numFmtId="0" fontId="15" fillId="0" borderId="4" xfId="2" applyFont="1" applyBorder="1" applyAlignment="1">
      <alignment horizontal="center" vertical="top" wrapText="1"/>
    </xf>
    <xf numFmtId="4" fontId="33" fillId="0" borderId="0" xfId="0" applyNumberFormat="1" applyFont="1" applyAlignment="1" applyProtection="1">
      <alignment horizontal="center" wrapText="1"/>
      <protection locked="0"/>
    </xf>
    <xf numFmtId="44" fontId="11" fillId="0" borderId="0" xfId="2" applyNumberFormat="1" applyFont="1"/>
    <xf numFmtId="44" fontId="10" fillId="0" borderId="0" xfId="0" applyNumberFormat="1" applyFont="1"/>
    <xf numFmtId="44" fontId="15" fillId="0" borderId="38" xfId="0" applyNumberFormat="1" applyFont="1" applyBorder="1" applyAlignment="1">
      <alignment horizontal="right"/>
    </xf>
    <xf numFmtId="44" fontId="15" fillId="0" borderId="37" xfId="0" applyNumberFormat="1" applyFont="1" applyBorder="1" applyAlignment="1">
      <alignment horizontal="right"/>
    </xf>
    <xf numFmtId="44" fontId="15" fillId="0" borderId="4" xfId="0" applyNumberFormat="1" applyFont="1" applyBorder="1" applyAlignment="1">
      <alignment horizontal="right"/>
    </xf>
    <xf numFmtId="44" fontId="15" fillId="0" borderId="3" xfId="0" applyNumberFormat="1" applyFont="1" applyBorder="1" applyAlignment="1">
      <alignment horizontal="right"/>
    </xf>
    <xf numFmtId="0" fontId="15" fillId="0" borderId="24" xfId="0" applyFont="1" applyBorder="1" applyAlignment="1">
      <alignment horizontal="center"/>
    </xf>
    <xf numFmtId="49" fontId="6" fillId="0" borderId="11" xfId="0" applyNumberFormat="1" applyFont="1" applyBorder="1" applyAlignment="1" applyProtection="1">
      <alignment horizontal="center" wrapText="1"/>
      <protection locked="0"/>
    </xf>
    <xf numFmtId="164" fontId="6" fillId="0" borderId="11" xfId="0" applyNumberFormat="1" applyFont="1" applyBorder="1" applyAlignment="1" applyProtection="1">
      <alignment horizontal="center" wrapText="1"/>
      <protection locked="0"/>
    </xf>
    <xf numFmtId="0" fontId="6" fillId="0" borderId="11" xfId="0" applyFont="1" applyBorder="1" applyAlignment="1" applyProtection="1">
      <alignment horizontal="right" wrapText="1"/>
      <protection locked="0"/>
    </xf>
    <xf numFmtId="164" fontId="9" fillId="0" borderId="39" xfId="0" applyNumberFormat="1" applyFont="1" applyBorder="1" applyAlignment="1" applyProtection="1">
      <alignment horizontal="right" wrapText="1"/>
      <protection locked="0"/>
    </xf>
    <xf numFmtId="0" fontId="6" fillId="0" borderId="41" xfId="0" applyFont="1" applyBorder="1" applyAlignment="1" applyProtection="1">
      <alignment horizontal="right" wrapText="1"/>
      <protection locked="0"/>
    </xf>
    <xf numFmtId="0" fontId="9" fillId="0" borderId="42" xfId="0" applyFont="1" applyBorder="1" applyAlignment="1" applyProtection="1">
      <alignment horizontal="center" wrapText="1"/>
      <protection locked="0"/>
    </xf>
    <xf numFmtId="0" fontId="9" fillId="0" borderId="11" xfId="0" applyFont="1" applyBorder="1" applyAlignment="1" applyProtection="1">
      <alignment horizontal="center" wrapText="1"/>
      <protection locked="0"/>
    </xf>
    <xf numFmtId="0" fontId="6" fillId="0" borderId="43" xfId="0" applyFont="1" applyBorder="1" applyAlignment="1" applyProtection="1">
      <alignment horizontal="right" wrapText="1"/>
      <protection locked="0"/>
    </xf>
    <xf numFmtId="164" fontId="9" fillId="0" borderId="44" xfId="0" applyNumberFormat="1" applyFont="1" applyBorder="1" applyAlignment="1" applyProtection="1">
      <alignment horizontal="right" wrapText="1"/>
      <protection locked="0"/>
    </xf>
    <xf numFmtId="164" fontId="9" fillId="0" borderId="45" xfId="0" applyNumberFormat="1" applyFont="1" applyBorder="1" applyAlignment="1" applyProtection="1">
      <alignment horizontal="right" wrapText="1"/>
      <protection locked="0"/>
    </xf>
    <xf numFmtId="0" fontId="9" fillId="0" borderId="24" xfId="0" applyFont="1" applyBorder="1" applyAlignment="1" applyProtection="1">
      <alignment horizontal="left"/>
      <protection locked="0"/>
    </xf>
    <xf numFmtId="0" fontId="9" fillId="0" borderId="40" xfId="0" applyFont="1" applyBorder="1" applyAlignment="1" applyProtection="1">
      <alignment horizontal="left"/>
      <protection locked="0"/>
    </xf>
    <xf numFmtId="49" fontId="6" fillId="0" borderId="46" xfId="0" applyNumberFormat="1" applyFont="1" applyBorder="1" applyAlignment="1" applyProtection="1">
      <alignment horizontal="center" wrapText="1"/>
      <protection locked="0"/>
    </xf>
    <xf numFmtId="49" fontId="6" fillId="0" borderId="47" xfId="0" applyNumberFormat="1" applyFont="1" applyBorder="1" applyAlignment="1" applyProtection="1">
      <alignment horizontal="center" wrapText="1"/>
      <protection locked="0"/>
    </xf>
    <xf numFmtId="0" fontId="9" fillId="4" borderId="14" xfId="0" applyFont="1" applyFill="1" applyBorder="1" applyProtection="1">
      <protection locked="0"/>
    </xf>
    <xf numFmtId="0" fontId="9" fillId="4" borderId="5" xfId="0" applyFont="1" applyFill="1" applyBorder="1" applyProtection="1">
      <protection locked="0"/>
    </xf>
    <xf numFmtId="0" fontId="9" fillId="4" borderId="2" xfId="0" applyFont="1" applyFill="1" applyBorder="1" applyProtection="1">
      <protection locked="0"/>
    </xf>
    <xf numFmtId="0" fontId="17" fillId="4" borderId="14" xfId="0" applyFont="1" applyFill="1" applyBorder="1" applyProtection="1">
      <protection locked="0"/>
    </xf>
    <xf numFmtId="0" fontId="17" fillId="4" borderId="5" xfId="0" applyFont="1" applyFill="1" applyBorder="1" applyProtection="1">
      <protection locked="0"/>
    </xf>
    <xf numFmtId="0" fontId="17" fillId="4" borderId="2" xfId="0" applyFont="1" applyFill="1" applyBorder="1" applyProtection="1">
      <protection locked="0"/>
    </xf>
    <xf numFmtId="0" fontId="9" fillId="8" borderId="24" xfId="0" applyFont="1" applyFill="1" applyBorder="1" applyAlignment="1" applyProtection="1">
      <alignment horizontal="left"/>
      <protection locked="0"/>
    </xf>
    <xf numFmtId="0" fontId="9" fillId="8" borderId="7" xfId="0" applyFont="1" applyFill="1" applyBorder="1" applyProtection="1">
      <protection locked="0"/>
    </xf>
    <xf numFmtId="0" fontId="9" fillId="8" borderId="5" xfId="0" applyFont="1" applyFill="1" applyBorder="1" applyProtection="1">
      <protection locked="0"/>
    </xf>
    <xf numFmtId="0" fontId="9" fillId="8" borderId="2" xfId="0" applyFont="1" applyFill="1" applyBorder="1" applyProtection="1">
      <protection locked="0"/>
    </xf>
    <xf numFmtId="0" fontId="17" fillId="8" borderId="14" xfId="0" applyFont="1" applyFill="1" applyBorder="1" applyProtection="1">
      <protection locked="0"/>
    </xf>
    <xf numFmtId="0" fontId="17" fillId="8" borderId="5" xfId="0" applyFont="1" applyFill="1" applyBorder="1" applyProtection="1">
      <protection locked="0"/>
    </xf>
    <xf numFmtId="0" fontId="17" fillId="8" borderId="2" xfId="0" applyFont="1" applyFill="1" applyBorder="1" applyProtection="1">
      <protection locked="0"/>
    </xf>
    <xf numFmtId="0" fontId="9" fillId="8" borderId="14" xfId="0" applyFont="1" applyFill="1" applyBorder="1" applyProtection="1">
      <protection locked="0"/>
    </xf>
    <xf numFmtId="0" fontId="9" fillId="8" borderId="24" xfId="0" applyFont="1" applyFill="1" applyBorder="1" applyProtection="1">
      <protection locked="0"/>
    </xf>
    <xf numFmtId="0" fontId="9" fillId="8" borderId="8" xfId="0" applyFont="1" applyFill="1" applyBorder="1" applyProtection="1">
      <protection locked="0"/>
    </xf>
    <xf numFmtId="0" fontId="9" fillId="8" borderId="9" xfId="0" applyFont="1" applyFill="1" applyBorder="1" applyProtection="1">
      <protection locked="0"/>
    </xf>
    <xf numFmtId="49" fontId="15" fillId="4" borderId="38" xfId="0" applyNumberFormat="1" applyFont="1" applyFill="1" applyBorder="1" applyAlignment="1">
      <alignment horizontal="center"/>
    </xf>
    <xf numFmtId="49" fontId="15" fillId="4" borderId="3" xfId="0" applyNumberFormat="1" applyFont="1" applyFill="1" applyBorder="1" applyAlignment="1">
      <alignment horizontal="center"/>
    </xf>
    <xf numFmtId="49" fontId="15" fillId="8" borderId="38" xfId="0" applyNumberFormat="1" applyFont="1" applyFill="1" applyBorder="1" applyAlignment="1">
      <alignment horizontal="center"/>
    </xf>
    <xf numFmtId="49" fontId="15" fillId="8" borderId="3" xfId="0" applyNumberFormat="1" applyFont="1" applyFill="1" applyBorder="1" applyAlignment="1">
      <alignment horizontal="center"/>
    </xf>
    <xf numFmtId="49" fontId="15" fillId="4" borderId="37" xfId="0" applyNumberFormat="1" applyFont="1" applyFill="1" applyBorder="1" applyAlignment="1">
      <alignment horizontal="center"/>
    </xf>
    <xf numFmtId="49" fontId="15" fillId="4" borderId="4" xfId="0" applyNumberFormat="1" applyFont="1" applyFill="1" applyBorder="1" applyAlignment="1">
      <alignment horizontal="center"/>
    </xf>
    <xf numFmtId="49" fontId="15" fillId="8" borderId="37" xfId="0" applyNumberFormat="1" applyFont="1" applyFill="1" applyBorder="1" applyAlignment="1">
      <alignment horizontal="center"/>
    </xf>
    <xf numFmtId="49" fontId="15" fillId="8" borderId="4" xfId="0" applyNumberFormat="1" applyFont="1" applyFill="1" applyBorder="1" applyAlignment="1">
      <alignment horizontal="center"/>
    </xf>
    <xf numFmtId="0" fontId="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wrapText="1"/>
    </xf>
    <xf numFmtId="0" fontId="6" fillId="8" borderId="1" xfId="0" applyFont="1" applyFill="1" applyBorder="1" applyAlignment="1">
      <alignment horizontal="center" vertical="center" wrapText="1"/>
    </xf>
    <xf numFmtId="44" fontId="6" fillId="0" borderId="1" xfId="0" applyNumberFormat="1" applyFont="1" applyBorder="1" applyAlignment="1">
      <alignment horizontal="right" vertical="center" wrapText="1"/>
    </xf>
    <xf numFmtId="44" fontId="6" fillId="0" borderId="1" xfId="0" applyNumberFormat="1" applyFont="1" applyBorder="1" applyAlignment="1">
      <alignment horizontal="right"/>
    </xf>
    <xf numFmtId="44" fontId="6" fillId="0" borderId="1" xfId="0" applyNumberFormat="1" applyFont="1" applyBorder="1"/>
    <xf numFmtId="44" fontId="6" fillId="4" borderId="1" xfId="0" applyNumberFormat="1" applyFont="1" applyFill="1" applyBorder="1"/>
    <xf numFmtId="44" fontId="7" fillId="0" borderId="0" xfId="0" applyNumberFormat="1" applyFont="1"/>
    <xf numFmtId="0" fontId="33" fillId="0" borderId="0" xfId="0" applyFont="1" applyAlignment="1" applyProtection="1">
      <alignment horizontal="center"/>
      <protection locked="0"/>
    </xf>
    <xf numFmtId="4" fontId="13" fillId="4" borderId="0" xfId="0" applyNumberFormat="1" applyFont="1" applyFill="1" applyAlignment="1" applyProtection="1">
      <alignment wrapText="1"/>
      <protection locked="0"/>
    </xf>
    <xf numFmtId="44" fontId="13" fillId="4" borderId="0" xfId="0" applyNumberFormat="1" applyFont="1" applyFill="1" applyAlignment="1">
      <alignment wrapText="1"/>
    </xf>
    <xf numFmtId="0" fontId="11" fillId="4" borderId="12" xfId="2" applyFont="1" applyFill="1" applyBorder="1" applyProtection="1">
      <protection locked="0"/>
    </xf>
    <xf numFmtId="44" fontId="11" fillId="4" borderId="13" xfId="2" applyNumberFormat="1" applyFont="1" applyFill="1" applyBorder="1"/>
    <xf numFmtId="0" fontId="10" fillId="4" borderId="12" xfId="0" applyFont="1" applyFill="1" applyBorder="1" applyProtection="1">
      <protection locked="0"/>
    </xf>
    <xf numFmtId="44" fontId="10" fillId="4" borderId="13" xfId="0" applyNumberFormat="1" applyFont="1" applyFill="1" applyBorder="1"/>
    <xf numFmtId="0" fontId="33" fillId="0" borderId="0" xfId="0" applyFont="1" applyProtection="1">
      <protection locked="0"/>
    </xf>
    <xf numFmtId="4" fontId="33" fillId="0" borderId="0" xfId="0" applyNumberFormat="1" applyFont="1" applyAlignment="1" applyProtection="1">
      <alignment wrapText="1"/>
      <protection locked="0"/>
    </xf>
    <xf numFmtId="0" fontId="19" fillId="8" borderId="0" xfId="2" applyFont="1" applyFill="1" applyProtection="1">
      <protection locked="0"/>
    </xf>
    <xf numFmtId="0" fontId="19" fillId="4" borderId="0" xfId="2" applyFont="1" applyFill="1" applyProtection="1">
      <protection locked="0"/>
    </xf>
    <xf numFmtId="0" fontId="32" fillId="10" borderId="14" xfId="2" applyFont="1" applyFill="1" applyBorder="1" applyAlignment="1" applyProtection="1">
      <alignment horizontal="center" vertical="top" wrapText="1"/>
      <protection locked="0"/>
    </xf>
    <xf numFmtId="0" fontId="6" fillId="10" borderId="2" xfId="2" applyFont="1" applyFill="1" applyBorder="1" applyAlignment="1" applyProtection="1">
      <alignment vertical="top" wrapText="1"/>
      <protection locked="0"/>
    </xf>
    <xf numFmtId="0" fontId="3" fillId="4" borderId="37" xfId="0" applyFont="1" applyFill="1" applyBorder="1" applyAlignment="1" applyProtection="1">
      <alignment vertical="top" wrapText="1"/>
      <protection locked="0"/>
    </xf>
    <xf numFmtId="0" fontId="3" fillId="4" borderId="31" xfId="0" applyFont="1" applyFill="1" applyBorder="1" applyAlignment="1" applyProtection="1">
      <alignment vertical="top" wrapText="1"/>
      <protection locked="0"/>
    </xf>
    <xf numFmtId="0" fontId="3" fillId="8" borderId="37" xfId="0" applyFont="1" applyFill="1" applyBorder="1" applyAlignment="1" applyProtection="1">
      <alignment vertical="top" wrapText="1"/>
      <protection locked="0"/>
    </xf>
    <xf numFmtId="0" fontId="3" fillId="8" borderId="31" xfId="0" applyFont="1" applyFill="1" applyBorder="1" applyAlignment="1" applyProtection="1">
      <alignment vertical="top" wrapText="1"/>
      <protection locked="0"/>
    </xf>
    <xf numFmtId="0" fontId="3" fillId="4" borderId="37" xfId="2" applyFont="1" applyFill="1" applyBorder="1" applyAlignment="1" applyProtection="1">
      <alignment vertical="top" wrapText="1"/>
      <protection locked="0"/>
    </xf>
    <xf numFmtId="0" fontId="3" fillId="8" borderId="25" xfId="2" applyFont="1" applyFill="1" applyBorder="1" applyAlignment="1" applyProtection="1">
      <alignment vertical="top" wrapText="1"/>
      <protection locked="0"/>
    </xf>
    <xf numFmtId="0" fontId="31" fillId="0" borderId="7" xfId="0" applyFont="1" applyBorder="1" applyAlignment="1" applyProtection="1">
      <alignment vertical="top" wrapText="1"/>
      <protection locked="0"/>
    </xf>
    <xf numFmtId="0" fontId="31" fillId="0" borderId="9" xfId="0" applyFont="1" applyBorder="1" applyAlignment="1" applyProtection="1">
      <alignment vertical="top" wrapText="1"/>
      <protection locked="0"/>
    </xf>
    <xf numFmtId="0" fontId="32" fillId="9" borderId="12" xfId="0" applyFont="1" applyFill="1" applyBorder="1" applyAlignment="1" applyProtection="1">
      <alignment horizontal="center" vertical="top" wrapText="1"/>
      <protection locked="0"/>
    </xf>
    <xf numFmtId="0" fontId="6" fillId="9" borderId="13" xfId="0" applyFont="1" applyFill="1" applyBorder="1" applyAlignment="1" applyProtection="1">
      <alignment vertical="top" wrapText="1"/>
      <protection locked="0"/>
    </xf>
    <xf numFmtId="0" fontId="3" fillId="0" borderId="48" xfId="0" applyFont="1" applyBorder="1" applyAlignment="1" applyProtection="1">
      <alignment vertical="top" wrapText="1"/>
      <protection locked="0"/>
    </xf>
    <xf numFmtId="3" fontId="3" fillId="0" borderId="44" xfId="0" applyNumberFormat="1" applyFont="1" applyBorder="1" applyAlignment="1">
      <alignment vertical="top" wrapText="1"/>
    </xf>
    <xf numFmtId="0" fontId="3" fillId="0" borderId="49" xfId="0" applyFont="1" applyBorder="1" applyAlignment="1" applyProtection="1">
      <alignment vertical="top" wrapText="1"/>
      <protection locked="0"/>
    </xf>
    <xf numFmtId="3" fontId="3" fillId="0" borderId="50" xfId="0" applyNumberFormat="1" applyFont="1" applyBorder="1" applyAlignment="1">
      <alignment vertical="top" wrapText="1"/>
    </xf>
    <xf numFmtId="0" fontId="40" fillId="0" borderId="15" xfId="0" applyFont="1" applyBorder="1" applyAlignment="1">
      <alignment vertical="center"/>
    </xf>
    <xf numFmtId="8" fontId="13" fillId="0" borderId="15" xfId="0" applyNumberFormat="1" applyFont="1" applyBorder="1" applyAlignment="1">
      <alignment horizontal="left"/>
    </xf>
    <xf numFmtId="8" fontId="13" fillId="0" borderId="17" xfId="0" applyNumberFormat="1" applyFont="1" applyBorder="1" applyAlignment="1">
      <alignment horizontal="left"/>
    </xf>
    <xf numFmtId="0" fontId="17" fillId="0" borderId="15" xfId="0" applyFont="1" applyBorder="1" applyAlignment="1">
      <alignment horizontal="center" wrapText="1"/>
    </xf>
    <xf numFmtId="0" fontId="15" fillId="0" borderId="51" xfId="0" applyFont="1" applyBorder="1" applyAlignment="1">
      <alignment horizontal="center"/>
    </xf>
    <xf numFmtId="0" fontId="15" fillId="0" borderId="52" xfId="0" applyFont="1" applyBorder="1" applyAlignment="1">
      <alignment horizontal="center"/>
    </xf>
    <xf numFmtId="0" fontId="33" fillId="0" borderId="0" xfId="0" applyFont="1"/>
    <xf numFmtId="0" fontId="41" fillId="0" borderId="4" xfId="0" applyFont="1" applyBorder="1" applyAlignment="1">
      <alignment horizontal="center" vertical="top" wrapText="1"/>
    </xf>
    <xf numFmtId="49" fontId="15" fillId="0" borderId="53" xfId="0" applyNumberFormat="1" applyFont="1" applyBorder="1" applyAlignment="1">
      <alignment horizontal="center"/>
    </xf>
    <xf numFmtId="49" fontId="15" fillId="0" borderId="16" xfId="0" applyNumberFormat="1" applyFont="1" applyBorder="1" applyAlignment="1">
      <alignment horizontal="center"/>
    </xf>
    <xf numFmtId="0" fontId="15" fillId="0" borderId="13" xfId="0" applyFont="1" applyBorder="1" applyAlignment="1">
      <alignment horizontal="center" vertical="top" wrapText="1"/>
    </xf>
    <xf numFmtId="0" fontId="15" fillId="0" borderId="7" xfId="0" applyFont="1" applyBorder="1" applyAlignment="1">
      <alignment horizontal="center" vertical="top" wrapText="1"/>
    </xf>
    <xf numFmtId="0" fontId="15" fillId="0" borderId="13" xfId="2" applyFont="1" applyBorder="1" applyAlignment="1">
      <alignment horizontal="center" vertical="top" wrapText="1"/>
    </xf>
    <xf numFmtId="8" fontId="13" fillId="0" borderId="43" xfId="0" applyNumberFormat="1" applyFont="1" applyBorder="1" applyAlignment="1">
      <alignment horizontal="left"/>
    </xf>
    <xf numFmtId="8" fontId="13" fillId="0" borderId="54" xfId="0" applyNumberFormat="1" applyFont="1" applyBorder="1" applyAlignment="1">
      <alignment horizontal="left"/>
    </xf>
    <xf numFmtId="44" fontId="13" fillId="0" borderId="4" xfId="0" applyNumberFormat="1" applyFont="1" applyBorder="1"/>
    <xf numFmtId="0" fontId="15" fillId="0" borderId="1" xfId="2" applyFont="1" applyBorder="1" applyAlignment="1">
      <alignment horizontal="center" vertical="top" wrapText="1"/>
    </xf>
    <xf numFmtId="164" fontId="13" fillId="3" borderId="1" xfId="0" applyNumberFormat="1" applyFont="1" applyFill="1" applyBorder="1"/>
    <xf numFmtId="44" fontId="13" fillId="0" borderId="1" xfId="0" applyNumberFormat="1" applyFont="1" applyBorder="1"/>
    <xf numFmtId="0" fontId="9" fillId="0" borderId="1" xfId="0" applyFont="1" applyBorder="1" applyAlignment="1" applyProtection="1">
      <alignment horizontal="center" wrapText="1"/>
      <protection locked="0"/>
    </xf>
    <xf numFmtId="44" fontId="13" fillId="0" borderId="2" xfId="0" applyNumberFormat="1" applyFont="1" applyBorder="1"/>
    <xf numFmtId="44" fontId="15" fillId="0" borderId="2" xfId="0" applyNumberFormat="1" applyFont="1" applyBorder="1" applyAlignment="1">
      <alignment horizontal="right"/>
    </xf>
    <xf numFmtId="44" fontId="6" fillId="0" borderId="43" xfId="0" applyNumberFormat="1" applyFont="1" applyBorder="1" applyAlignment="1" applyProtection="1">
      <alignment horizontal="right" wrapText="1"/>
      <protection locked="0"/>
    </xf>
    <xf numFmtId="44" fontId="6" fillId="0" borderId="41" xfId="0" applyNumberFormat="1" applyFont="1" applyBorder="1" applyAlignment="1" applyProtection="1">
      <alignment horizontal="right" wrapText="1"/>
      <protection locked="0"/>
    </xf>
    <xf numFmtId="0" fontId="21" fillId="11" borderId="14" xfId="0" applyFont="1" applyFill="1" applyBorder="1" applyAlignment="1" applyProtection="1">
      <alignment horizontal="center" vertical="top" wrapText="1"/>
      <protection locked="0"/>
    </xf>
    <xf numFmtId="0" fontId="31" fillId="11" borderId="2" xfId="0" applyFont="1" applyFill="1" applyBorder="1" applyAlignment="1" applyProtection="1">
      <alignment vertical="top" wrapText="1"/>
      <protection locked="0"/>
    </xf>
    <xf numFmtId="0" fontId="21" fillId="10" borderId="14" xfId="0" applyFont="1" applyFill="1" applyBorder="1" applyAlignment="1" applyProtection="1">
      <alignment horizontal="center" vertical="top" wrapText="1"/>
      <protection locked="0"/>
    </xf>
    <xf numFmtId="0" fontId="31" fillId="10" borderId="2" xfId="0" applyFont="1" applyFill="1" applyBorder="1" applyAlignment="1" applyProtection="1">
      <alignment vertical="top" wrapText="1"/>
      <protection locked="0"/>
    </xf>
    <xf numFmtId="44" fontId="15" fillId="0" borderId="1" xfId="0" applyNumberFormat="1" applyFont="1" applyBorder="1" applyProtection="1">
      <protection locked="0"/>
    </xf>
    <xf numFmtId="0" fontId="9" fillId="0" borderId="7" xfId="0" applyFont="1" applyBorder="1" applyAlignment="1">
      <alignment wrapText="1"/>
    </xf>
    <xf numFmtId="0" fontId="9" fillId="0" borderId="8" xfId="0" applyFont="1" applyBorder="1" applyAlignment="1">
      <alignment wrapText="1"/>
    </xf>
    <xf numFmtId="0" fontId="7" fillId="0" borderId="0" xfId="0" applyFont="1" applyAlignment="1" applyProtection="1">
      <alignment wrapText="1"/>
      <protection locked="0"/>
    </xf>
    <xf numFmtId="0" fontId="9" fillId="0" borderId="40" xfId="0" applyFont="1" applyBorder="1" applyProtection="1">
      <protection locked="0"/>
    </xf>
    <xf numFmtId="0" fontId="9" fillId="4" borderId="8" xfId="0" applyFont="1" applyFill="1" applyBorder="1" applyProtection="1">
      <protection locked="0"/>
    </xf>
    <xf numFmtId="0" fontId="9" fillId="0" borderId="12" xfId="0" applyFont="1" applyBorder="1" applyAlignment="1" applyProtection="1">
      <alignment horizontal="left"/>
      <protection locked="0"/>
    </xf>
    <xf numFmtId="0" fontId="9" fillId="0" borderId="10" xfId="0" applyFont="1" applyBorder="1" applyProtection="1">
      <protection locked="0"/>
    </xf>
    <xf numFmtId="0" fontId="9" fillId="0" borderId="12" xfId="0" applyFont="1" applyBorder="1" applyProtection="1">
      <protection locked="0"/>
    </xf>
    <xf numFmtId="49" fontId="6" fillId="0" borderId="55" xfId="0" applyNumberFormat="1" applyFont="1" applyBorder="1" applyAlignment="1" applyProtection="1">
      <alignment horizontal="center" wrapText="1"/>
      <protection locked="0"/>
    </xf>
    <xf numFmtId="44" fontId="6" fillId="0" borderId="56" xfId="0" applyNumberFormat="1" applyFont="1" applyBorder="1" applyAlignment="1" applyProtection="1">
      <alignment horizontal="right" wrapText="1"/>
      <protection locked="0"/>
    </xf>
    <xf numFmtId="0" fontId="6" fillId="0" borderId="56" xfId="0" applyFont="1" applyBorder="1" applyAlignment="1" applyProtection="1">
      <alignment horizontal="right" wrapText="1"/>
      <protection locked="0"/>
    </xf>
    <xf numFmtId="164" fontId="9" fillId="0" borderId="57" xfId="0" applyNumberFormat="1" applyFont="1" applyBorder="1" applyAlignment="1" applyProtection="1">
      <alignment horizontal="right" wrapText="1"/>
      <protection locked="0"/>
    </xf>
    <xf numFmtId="0" fontId="9" fillId="0" borderId="17" xfId="0" applyFont="1" applyBorder="1" applyProtection="1">
      <protection locked="0"/>
    </xf>
    <xf numFmtId="0" fontId="9" fillId="0" borderId="58" xfId="0" applyFont="1" applyBorder="1" applyProtection="1">
      <protection locked="0"/>
    </xf>
    <xf numFmtId="0" fontId="15" fillId="0" borderId="0" xfId="2" applyFont="1" applyAlignment="1">
      <alignment horizontal="left" vertical="top" wrapText="1"/>
    </xf>
    <xf numFmtId="0" fontId="24" fillId="0" borderId="0" xfId="0" applyFont="1" applyAlignment="1">
      <alignment horizontal="left" vertical="top" wrapText="1"/>
    </xf>
    <xf numFmtId="0" fontId="17" fillId="0" borderId="1" xfId="0" applyFont="1" applyBorder="1" applyAlignment="1">
      <alignment horizontal="left"/>
    </xf>
    <xf numFmtId="0" fontId="14" fillId="0" borderId="0" xfId="0" applyFont="1" applyAlignment="1" applyProtection="1">
      <alignment horizontal="left" vertical="top" wrapText="1"/>
      <protection locked="0"/>
    </xf>
    <xf numFmtId="0" fontId="2" fillId="0" borderId="0" xfId="0" applyFont="1" applyAlignment="1" applyProtection="1">
      <alignment horizontal="center"/>
      <protection locked="0"/>
    </xf>
    <xf numFmtId="0" fontId="0" fillId="0" borderId="0" xfId="0" applyProtection="1">
      <protection locked="0"/>
    </xf>
    <xf numFmtId="0" fontId="3" fillId="0" borderId="0" xfId="0" applyFont="1" applyAlignment="1" applyProtection="1">
      <alignment horizontal="center"/>
      <protection locked="0"/>
    </xf>
    <xf numFmtId="0" fontId="29" fillId="0" borderId="0" xfId="0" applyFont="1" applyProtection="1">
      <protection locked="0"/>
    </xf>
    <xf numFmtId="4" fontId="33" fillId="0" borderId="14" xfId="0" applyNumberFormat="1" applyFont="1" applyBorder="1" applyAlignment="1" applyProtection="1">
      <alignment horizontal="center" wrapText="1"/>
      <protection locked="0"/>
    </xf>
    <xf numFmtId="4" fontId="33" fillId="0" borderId="2" xfId="0" applyNumberFormat="1" applyFont="1" applyBorder="1" applyAlignment="1" applyProtection="1">
      <alignment horizontal="center" wrapText="1"/>
      <protection locked="0"/>
    </xf>
    <xf numFmtId="0" fontId="33" fillId="0" borderId="14" xfId="0" applyFont="1" applyBorder="1" applyAlignment="1" applyProtection="1">
      <alignment horizontal="center"/>
      <protection locked="0"/>
    </xf>
    <xf numFmtId="0" fontId="33" fillId="0" borderId="2" xfId="0" applyFont="1" applyBorder="1" applyAlignment="1" applyProtection="1">
      <alignment horizontal="center"/>
      <protection locked="0"/>
    </xf>
    <xf numFmtId="0" fontId="27" fillId="0" borderId="1" xfId="0" applyFont="1" applyBorder="1" applyAlignment="1">
      <alignment horizontal="center"/>
    </xf>
    <xf numFmtId="0" fontId="15" fillId="0" borderId="0" xfId="0" applyFont="1" applyAlignment="1">
      <alignment horizontal="left" vertical="top" wrapText="1"/>
    </xf>
    <xf numFmtId="0" fontId="9" fillId="5" borderId="14" xfId="0" applyFont="1" applyFill="1" applyBorder="1" applyAlignment="1" applyProtection="1">
      <alignment horizontal="center"/>
      <protection locked="0"/>
    </xf>
    <xf numFmtId="0" fontId="9" fillId="5" borderId="5" xfId="0" applyFont="1" applyFill="1" applyBorder="1" applyAlignment="1" applyProtection="1">
      <alignment horizontal="center"/>
      <protection locked="0"/>
    </xf>
    <xf numFmtId="0" fontId="15" fillId="0" borderId="0" xfId="0" applyFont="1" applyAlignment="1" applyProtection="1">
      <alignment horizontal="left" wrapText="1"/>
      <protection locked="0"/>
    </xf>
    <xf numFmtId="0" fontId="6" fillId="0" borderId="14" xfId="0" applyFont="1" applyBorder="1" applyAlignment="1">
      <alignment horizontal="center" wrapText="1"/>
    </xf>
    <xf numFmtId="0" fontId="6" fillId="0" borderId="5" xfId="0" applyFont="1" applyBorder="1" applyAlignment="1">
      <alignment horizontal="center" wrapText="1"/>
    </xf>
    <xf numFmtId="0" fontId="6" fillId="0" borderId="2" xfId="0" applyFont="1" applyBorder="1" applyAlignment="1">
      <alignment horizontal="center" wrapText="1"/>
    </xf>
    <xf numFmtId="0" fontId="6" fillId="0" borderId="12" xfId="0" applyFont="1" applyBorder="1" applyAlignment="1">
      <alignment horizontal="center"/>
    </xf>
    <xf numFmtId="0" fontId="6" fillId="0" borderId="0" xfId="0" applyFont="1" applyAlignment="1">
      <alignment horizontal="center"/>
    </xf>
    <xf numFmtId="49" fontId="16" fillId="0" borderId="0" xfId="0" applyNumberFormat="1" applyFont="1" applyAlignment="1">
      <alignment horizontal="left"/>
    </xf>
    <xf numFmtId="0" fontId="18" fillId="0" borderId="0" xfId="0" applyFont="1" applyAlignment="1">
      <alignment horizontal="left"/>
    </xf>
    <xf numFmtId="0" fontId="15" fillId="0" borderId="7" xfId="0" applyFont="1" applyBorder="1" applyAlignment="1" applyProtection="1">
      <alignment vertical="top" wrapText="1"/>
      <protection locked="0"/>
    </xf>
    <xf numFmtId="0" fontId="15" fillId="0" borderId="10" xfId="0" applyFont="1" applyBorder="1" applyAlignment="1" applyProtection="1">
      <alignment vertical="top" wrapText="1"/>
      <protection locked="0"/>
    </xf>
    <xf numFmtId="0" fontId="15" fillId="0" borderId="3" xfId="0" applyFont="1" applyBorder="1" applyAlignment="1" applyProtection="1">
      <alignment vertical="top" wrapText="1"/>
      <protection locked="0"/>
    </xf>
  </cellXfs>
  <cellStyles count="9">
    <cellStyle name="Comma" xfId="4" builtinId="3"/>
    <cellStyle name="Comma 2" xfId="6" xr:uid="{00000000-0005-0000-0000-000001000000}"/>
    <cellStyle name="Currency" xfId="3" builtinId="4"/>
    <cellStyle name="Currency 2" xfId="5" xr:uid="{00000000-0005-0000-0000-000003000000}"/>
    <cellStyle name="Currency 3" xfId="7" xr:uid="{BCA2315E-8546-463A-A1E4-84CF1C30C1D4}"/>
    <cellStyle name="Hyperlink" xfId="8" builtinId="8"/>
    <cellStyle name="Normal" xfId="0" builtinId="0"/>
    <cellStyle name="Normal 2" xfId="2" xr:uid="{00000000-0005-0000-0000-000005000000}"/>
    <cellStyle name="Normal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felineclaim.cpuc.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87"/>
  <sheetViews>
    <sheetView tabSelected="1" workbookViewId="0">
      <selection sqref="A1:B1"/>
    </sheetView>
  </sheetViews>
  <sheetFormatPr defaultColWidth="9.140625" defaultRowHeight="12.75" x14ac:dyDescent="0.2"/>
  <cols>
    <col min="1" max="1" width="107.85546875" style="96" customWidth="1"/>
    <col min="2" max="2" width="30.28515625" style="96" customWidth="1"/>
    <col min="3" max="16384" width="9.140625" style="96"/>
  </cols>
  <sheetData>
    <row r="1" spans="1:4" ht="22.5" x14ac:dyDescent="0.3">
      <c r="A1" s="381" t="s">
        <v>294</v>
      </c>
      <c r="B1" s="382"/>
    </row>
    <row r="2" spans="1:4" ht="15" x14ac:dyDescent="0.25">
      <c r="A2" s="383" t="s">
        <v>0</v>
      </c>
      <c r="B2" s="384"/>
    </row>
    <row r="3" spans="1:4" ht="15" x14ac:dyDescent="0.25">
      <c r="A3" s="97"/>
      <c r="B3" s="98"/>
    </row>
    <row r="4" spans="1:4" ht="15" x14ac:dyDescent="0.25">
      <c r="A4" s="97" t="s">
        <v>1</v>
      </c>
      <c r="B4" s="98"/>
    </row>
    <row r="5" spans="1:4" ht="15" x14ac:dyDescent="0.25">
      <c r="A5" s="97" t="s">
        <v>2</v>
      </c>
      <c r="B5" s="98"/>
    </row>
    <row r="6" spans="1:4" ht="15" x14ac:dyDescent="0.25">
      <c r="A6" s="97"/>
      <c r="B6" s="98"/>
    </row>
    <row r="7" spans="1:4" ht="15" x14ac:dyDescent="0.25">
      <c r="A7" s="99" t="s">
        <v>244</v>
      </c>
      <c r="B7" s="98"/>
    </row>
    <row r="8" spans="1:4" ht="15" x14ac:dyDescent="0.25">
      <c r="A8" s="97" t="s">
        <v>3</v>
      </c>
      <c r="B8" s="131">
        <f>'Lines 1,2 '!H15</f>
        <v>0</v>
      </c>
    </row>
    <row r="9" spans="1:4" ht="15" x14ac:dyDescent="0.25">
      <c r="A9" s="100" t="s">
        <v>4</v>
      </c>
      <c r="B9" s="132">
        <f>'Lines 1,2 '!H27</f>
        <v>0</v>
      </c>
      <c r="D9" s="101"/>
    </row>
    <row r="10" spans="1:4" ht="15" x14ac:dyDescent="0.25">
      <c r="A10" s="100"/>
      <c r="B10" s="102"/>
    </row>
    <row r="11" spans="1:4" ht="15" x14ac:dyDescent="0.25">
      <c r="A11" s="97" t="s">
        <v>5</v>
      </c>
      <c r="B11" s="131">
        <f>'Lines 1,2 '!H39</f>
        <v>0</v>
      </c>
    </row>
    <row r="12" spans="1:4" ht="15" x14ac:dyDescent="0.25">
      <c r="A12" s="100" t="s">
        <v>6</v>
      </c>
      <c r="B12" s="132">
        <f>'Lines 1,2 '!H51</f>
        <v>0</v>
      </c>
    </row>
    <row r="13" spans="1:4" ht="15" x14ac:dyDescent="0.25">
      <c r="A13" s="100" t="s">
        <v>7</v>
      </c>
      <c r="B13" s="132">
        <f>'Lines 1,2 '!H63</f>
        <v>0</v>
      </c>
    </row>
    <row r="14" spans="1:4" ht="15" x14ac:dyDescent="0.25">
      <c r="A14" s="100" t="s">
        <v>8</v>
      </c>
      <c r="B14" s="132">
        <f>'Lines 1,2 '!H75</f>
        <v>0</v>
      </c>
    </row>
    <row r="15" spans="1:4" ht="15" x14ac:dyDescent="0.25">
      <c r="A15" s="103"/>
      <c r="B15" s="104"/>
    </row>
    <row r="16" spans="1:4" ht="17.25" x14ac:dyDescent="0.25">
      <c r="A16" s="105" t="s">
        <v>207</v>
      </c>
      <c r="B16" s="102"/>
    </row>
    <row r="17" spans="1:5" ht="15" x14ac:dyDescent="0.25">
      <c r="A17" s="106"/>
      <c r="B17" s="102"/>
    </row>
    <row r="18" spans="1:5" ht="17.25" x14ac:dyDescent="0.25">
      <c r="A18" s="105" t="s">
        <v>208</v>
      </c>
      <c r="B18" s="102"/>
    </row>
    <row r="19" spans="1:5" ht="15" x14ac:dyDescent="0.25">
      <c r="A19" s="97"/>
      <c r="B19" s="102"/>
    </row>
    <row r="20" spans="1:5" ht="15" x14ac:dyDescent="0.25">
      <c r="A20" s="97" t="s">
        <v>9</v>
      </c>
      <c r="B20" s="133">
        <f>'Lines 5,6,7,8,9'!K10</f>
        <v>0</v>
      </c>
    </row>
    <row r="21" spans="1:5" ht="15" x14ac:dyDescent="0.25">
      <c r="A21" s="108" t="s">
        <v>10</v>
      </c>
      <c r="B21" s="134">
        <f>'Lines 5,6,7,8,9'!K14</f>
        <v>0</v>
      </c>
    </row>
    <row r="22" spans="1:5" ht="15" x14ac:dyDescent="0.25">
      <c r="A22" s="108"/>
      <c r="B22" s="109"/>
    </row>
    <row r="23" spans="1:5" ht="15" x14ac:dyDescent="0.25">
      <c r="A23" s="97" t="s">
        <v>11</v>
      </c>
      <c r="B23" s="133">
        <f>'Lines 5,6,7,8,9'!K18</f>
        <v>0</v>
      </c>
      <c r="E23" s="110"/>
    </row>
    <row r="24" spans="1:5" ht="15" x14ac:dyDescent="0.25">
      <c r="A24" s="108" t="s">
        <v>12</v>
      </c>
      <c r="B24" s="134">
        <f>'Lines 5,6,7,8,9'!K22</f>
        <v>0</v>
      </c>
    </row>
    <row r="25" spans="1:5" ht="15" x14ac:dyDescent="0.25">
      <c r="A25" s="108" t="s">
        <v>13</v>
      </c>
      <c r="B25" s="134">
        <f>'Lines 5,6,7,8,9'!K26</f>
        <v>0</v>
      </c>
    </row>
    <row r="26" spans="1:5" ht="15" x14ac:dyDescent="0.25">
      <c r="A26" s="108" t="s">
        <v>14</v>
      </c>
      <c r="B26" s="134">
        <f>'Lines 5,6,7,8,9'!K30</f>
        <v>0</v>
      </c>
    </row>
    <row r="27" spans="1:5" ht="15" x14ac:dyDescent="0.25">
      <c r="A27" s="97"/>
      <c r="B27" s="107"/>
    </row>
    <row r="28" spans="1:5" ht="15" x14ac:dyDescent="0.25">
      <c r="A28" s="97" t="s">
        <v>15</v>
      </c>
      <c r="B28" s="133">
        <f>'Lines 5,6,7,8,9'!K34</f>
        <v>0</v>
      </c>
    </row>
    <row r="29" spans="1:5" ht="15" x14ac:dyDescent="0.25">
      <c r="A29" s="108" t="s">
        <v>16</v>
      </c>
      <c r="B29" s="134">
        <f>'Lines 5,6,7,8,9'!K38</f>
        <v>0</v>
      </c>
    </row>
    <row r="30" spans="1:5" ht="15" x14ac:dyDescent="0.25">
      <c r="A30" s="108"/>
      <c r="B30" s="111"/>
    </row>
    <row r="31" spans="1:5" ht="15" x14ac:dyDescent="0.25">
      <c r="A31" s="97" t="s">
        <v>17</v>
      </c>
      <c r="B31" s="133">
        <f>'Lines 5,6,7,8,9'!K42</f>
        <v>0</v>
      </c>
    </row>
    <row r="32" spans="1:5" ht="15" x14ac:dyDescent="0.25">
      <c r="A32" s="108" t="s">
        <v>18</v>
      </c>
      <c r="B32" s="134">
        <f>'Lines 5,6,7,8,9'!K46</f>
        <v>0</v>
      </c>
    </row>
    <row r="33" spans="1:14" ht="15" x14ac:dyDescent="0.25">
      <c r="A33" s="108" t="s">
        <v>19</v>
      </c>
      <c r="B33" s="134">
        <f>'Lines 5,6,7,8,9'!K50</f>
        <v>0</v>
      </c>
    </row>
    <row r="34" spans="1:14" ht="15" x14ac:dyDescent="0.25">
      <c r="A34" s="108" t="s">
        <v>20</v>
      </c>
      <c r="B34" s="134">
        <f>'Lines 5,6,7,8,9'!K54</f>
        <v>0</v>
      </c>
    </row>
    <row r="35" spans="1:14" ht="15" x14ac:dyDescent="0.25">
      <c r="A35" s="97"/>
      <c r="B35" s="104"/>
    </row>
    <row r="36" spans="1:14" ht="17.25" x14ac:dyDescent="0.25">
      <c r="A36" s="112" t="s">
        <v>209</v>
      </c>
      <c r="B36" s="104"/>
    </row>
    <row r="37" spans="1:14" ht="15" x14ac:dyDescent="0.25">
      <c r="A37" s="97"/>
      <c r="B37" s="104"/>
      <c r="D37" s="113"/>
      <c r="E37" s="113"/>
      <c r="F37" s="113"/>
      <c r="G37" s="113"/>
      <c r="H37" s="113"/>
      <c r="I37" s="113"/>
      <c r="J37" s="113"/>
      <c r="K37" s="113"/>
      <c r="L37" s="113"/>
      <c r="M37" s="113"/>
      <c r="N37" s="113"/>
    </row>
    <row r="38" spans="1:14" ht="15" x14ac:dyDescent="0.25">
      <c r="A38" s="97" t="s">
        <v>21</v>
      </c>
      <c r="B38" s="131">
        <f>ROUND('Line 10'!C9,2)</f>
        <v>0</v>
      </c>
    </row>
    <row r="39" spans="1:14" ht="15" x14ac:dyDescent="0.25">
      <c r="A39" s="114"/>
      <c r="B39" s="104"/>
    </row>
    <row r="40" spans="1:14" ht="15" x14ac:dyDescent="0.25">
      <c r="A40" s="115" t="s">
        <v>22</v>
      </c>
      <c r="B40" s="104"/>
    </row>
    <row r="41" spans="1:14" ht="15" x14ac:dyDescent="0.25">
      <c r="A41" s="109" t="s">
        <v>23</v>
      </c>
      <c r="B41" s="104"/>
    </row>
    <row r="42" spans="1:14" ht="15" x14ac:dyDescent="0.25">
      <c r="A42" s="97" t="s">
        <v>24</v>
      </c>
      <c r="B42" s="135">
        <f>ROUND('Lines 11 or 12'!G23,2)</f>
        <v>0</v>
      </c>
    </row>
    <row r="43" spans="1:14" ht="15" x14ac:dyDescent="0.25">
      <c r="A43" s="97" t="s">
        <v>25</v>
      </c>
      <c r="B43" s="132">
        <f>ROUND('Lines 11 or 12'!D33,2)</f>
        <v>0</v>
      </c>
    </row>
    <row r="44" spans="1:14" ht="15" x14ac:dyDescent="0.25">
      <c r="A44" s="97" t="s">
        <v>26</v>
      </c>
      <c r="B44" s="136">
        <f>ROUND('Lines 13 &amp; 14'!C12,2)</f>
        <v>0</v>
      </c>
    </row>
    <row r="45" spans="1:14" ht="15" x14ac:dyDescent="0.25">
      <c r="A45" s="97" t="s">
        <v>27</v>
      </c>
      <c r="B45" s="116"/>
    </row>
    <row r="46" spans="1:14" ht="15" x14ac:dyDescent="0.25">
      <c r="A46" s="97" t="s">
        <v>28</v>
      </c>
      <c r="B46" s="136">
        <f>ROUND('Lines 13 &amp; 14'!C21,2)</f>
        <v>0</v>
      </c>
    </row>
    <row r="47" spans="1:14" ht="19.5" customHeight="1" x14ac:dyDescent="0.25">
      <c r="A47" s="97" t="s">
        <v>29</v>
      </c>
      <c r="B47" s="136">
        <f>SUM(B8:B46)</f>
        <v>0</v>
      </c>
    </row>
    <row r="48" spans="1:14" ht="15" x14ac:dyDescent="0.25">
      <c r="A48" s="117"/>
      <c r="B48" s="98"/>
    </row>
    <row r="49" spans="1:2" ht="44.85" customHeight="1" x14ac:dyDescent="0.2">
      <c r="A49" s="380" t="s">
        <v>30</v>
      </c>
      <c r="B49" s="380"/>
    </row>
    <row r="50" spans="1:2" ht="15" x14ac:dyDescent="0.25">
      <c r="A50" s="118"/>
      <c r="B50" s="98"/>
    </row>
    <row r="51" spans="1:2" ht="16.5" thickBot="1" x14ac:dyDescent="0.3">
      <c r="A51" s="119" t="s">
        <v>211</v>
      </c>
      <c r="B51" s="120" t="s">
        <v>212</v>
      </c>
    </row>
    <row r="52" spans="1:2" ht="17.25" thickTop="1" thickBot="1" x14ac:dyDescent="0.3">
      <c r="A52" s="121" t="s">
        <v>213</v>
      </c>
      <c r="B52" s="122" t="s">
        <v>214</v>
      </c>
    </row>
    <row r="53" spans="1:2" ht="17.25" thickTop="1" thickBot="1" x14ac:dyDescent="0.3">
      <c r="A53" s="123" t="s">
        <v>215</v>
      </c>
      <c r="B53" s="124" t="s">
        <v>216</v>
      </c>
    </row>
    <row r="54" spans="1:2" ht="17.25" thickTop="1" thickBot="1" x14ac:dyDescent="0.3">
      <c r="A54" s="125"/>
      <c r="B54" s="124" t="s">
        <v>217</v>
      </c>
    </row>
    <row r="55" spans="1:2" ht="15.75" thickTop="1" x14ac:dyDescent="0.25">
      <c r="A55" s="97"/>
      <c r="B55" s="98"/>
    </row>
    <row r="56" spans="1:2" ht="14.25" x14ac:dyDescent="0.2">
      <c r="A56" s="236" t="s">
        <v>31</v>
      </c>
      <c r="B56" s="98"/>
    </row>
    <row r="57" spans="1:2" ht="14.25" x14ac:dyDescent="0.2">
      <c r="A57" s="98"/>
      <c r="B57" s="98"/>
    </row>
    <row r="58" spans="1:2" ht="14.25" x14ac:dyDescent="0.2">
      <c r="A58" s="98"/>
      <c r="B58" s="98"/>
    </row>
    <row r="59" spans="1:2" ht="15" x14ac:dyDescent="0.25">
      <c r="A59" s="126" t="s">
        <v>32</v>
      </c>
      <c r="B59" s="98"/>
    </row>
    <row r="60" spans="1:2" ht="13.5" thickBot="1" x14ac:dyDescent="0.25">
      <c r="A60" s="127"/>
      <c r="B60" s="128"/>
    </row>
    <row r="61" spans="1:2" ht="21.75" thickBot="1" x14ac:dyDescent="0.25">
      <c r="A61" s="326" t="s">
        <v>33</v>
      </c>
      <c r="B61" s="327" t="s">
        <v>34</v>
      </c>
    </row>
    <row r="62" spans="1:2" ht="15" x14ac:dyDescent="0.2">
      <c r="A62" s="330" t="s">
        <v>35</v>
      </c>
      <c r="B62" s="331">
        <f>SUM('Lines 5,6,7,8,9'!J10+'Lines 5,6,7,8,9'!J14+'Lines 5,6,7,8,9'!J18+'Lines 5,6,7,8,9'!J22+'Lines 5,6,7,8,9'!J26+'Lines 5,6,7,8,9'!J30)</f>
        <v>0</v>
      </c>
    </row>
    <row r="63" spans="1:2" ht="15.75" thickBot="1" x14ac:dyDescent="0.25">
      <c r="A63" s="332" t="s">
        <v>36</v>
      </c>
      <c r="B63" s="333">
        <f>SUM('Lines 5,6,7,8,9'!J34)+('Lines 5,6,7,8,9'!J38)+('Lines 5,6,7,8,9'!J42)+'Lines 5,6,7,8,9'!J46+'Lines 5,6,7,8,9'!J50+'Lines 5,6,7,8,9'!J54</f>
        <v>0</v>
      </c>
    </row>
    <row r="64" spans="1:2" ht="19.5" thickBot="1" x14ac:dyDescent="0.25">
      <c r="A64" s="328" t="s">
        <v>190</v>
      </c>
      <c r="B64" s="329"/>
    </row>
    <row r="65" spans="1:2" ht="15" x14ac:dyDescent="0.2">
      <c r="A65" s="324" t="s">
        <v>291</v>
      </c>
      <c r="B65" s="233"/>
    </row>
    <row r="66" spans="1:2" ht="15.75" thickBot="1" x14ac:dyDescent="0.25">
      <c r="A66" s="325" t="s">
        <v>292</v>
      </c>
      <c r="B66" s="232"/>
    </row>
    <row r="67" spans="1:2" ht="16.5" thickTop="1" thickBot="1" x14ac:dyDescent="0.25">
      <c r="A67" s="129" t="s">
        <v>37</v>
      </c>
      <c r="B67" s="137">
        <f>SUM(B65,B66)</f>
        <v>0</v>
      </c>
    </row>
    <row r="68" spans="1:2" ht="19.5" thickBot="1" x14ac:dyDescent="0.25">
      <c r="A68" s="318" t="s">
        <v>184</v>
      </c>
      <c r="B68" s="319"/>
    </row>
    <row r="69" spans="1:2" ht="21.75" thickBot="1" x14ac:dyDescent="0.25">
      <c r="A69" s="358" t="s">
        <v>289</v>
      </c>
      <c r="B69" s="359"/>
    </row>
    <row r="70" spans="1:2" ht="15.75" thickBot="1" x14ac:dyDescent="0.25">
      <c r="A70" s="320" t="s">
        <v>316</v>
      </c>
      <c r="B70" s="234"/>
    </row>
    <row r="71" spans="1:2" ht="15.75" thickBot="1" x14ac:dyDescent="0.25">
      <c r="A71" s="321" t="s">
        <v>317</v>
      </c>
      <c r="B71" s="234"/>
    </row>
    <row r="72" spans="1:2" ht="22.5" thickTop="1" thickBot="1" x14ac:dyDescent="0.25">
      <c r="A72" s="360" t="s">
        <v>290</v>
      </c>
      <c r="B72" s="361"/>
    </row>
    <row r="73" spans="1:2" ht="15" x14ac:dyDescent="0.2">
      <c r="A73" s="322" t="s">
        <v>318</v>
      </c>
      <c r="B73" s="234"/>
    </row>
    <row r="74" spans="1:2" ht="15.75" thickBot="1" x14ac:dyDescent="0.25">
      <c r="A74" s="323" t="s">
        <v>319</v>
      </c>
      <c r="B74" s="235"/>
    </row>
    <row r="75" spans="1:2" ht="16.5" thickTop="1" thickBot="1" x14ac:dyDescent="0.3">
      <c r="A75" s="129" t="s">
        <v>38</v>
      </c>
      <c r="B75" s="138">
        <f>SUM(B70:B74)</f>
        <v>0</v>
      </c>
    </row>
    <row r="76" spans="1:2" x14ac:dyDescent="0.2">
      <c r="A76" s="128"/>
      <c r="B76" s="128"/>
    </row>
    <row r="77" spans="1:2" ht="15" x14ac:dyDescent="0.25">
      <c r="A77" s="316" t="s">
        <v>277</v>
      </c>
      <c r="B77" s="128"/>
    </row>
    <row r="78" spans="1:2" ht="15" x14ac:dyDescent="0.25">
      <c r="A78" s="317" t="s">
        <v>278</v>
      </c>
      <c r="B78" s="128"/>
    </row>
    <row r="79" spans="1:2" ht="14.25" x14ac:dyDescent="0.2">
      <c r="A79" s="98" t="s">
        <v>296</v>
      </c>
      <c r="B79" s="128"/>
    </row>
    <row r="80" spans="1:2" ht="39.75" x14ac:dyDescent="0.2">
      <c r="A80" s="130" t="s">
        <v>210</v>
      </c>
      <c r="B80" s="128"/>
    </row>
    <row r="81" spans="1:2" ht="39.75" x14ac:dyDescent="0.2">
      <c r="A81" s="365" t="s">
        <v>293</v>
      </c>
      <c r="B81" s="128"/>
    </row>
    <row r="82" spans="1:2" x14ac:dyDescent="0.2">
      <c r="A82" s="128"/>
      <c r="B82" s="128"/>
    </row>
    <row r="83" spans="1:2" x14ac:dyDescent="0.2">
      <c r="A83" s="128"/>
      <c r="B83" s="128"/>
    </row>
    <row r="84" spans="1:2" x14ac:dyDescent="0.2">
      <c r="A84" s="128"/>
      <c r="B84" s="128"/>
    </row>
    <row r="85" spans="1:2" x14ac:dyDescent="0.2">
      <c r="A85" s="128"/>
      <c r="B85" s="128"/>
    </row>
    <row r="86" spans="1:2" x14ac:dyDescent="0.2">
      <c r="A86" s="128"/>
      <c r="B86" s="128"/>
    </row>
    <row r="87" spans="1:2" x14ac:dyDescent="0.2">
      <c r="A87" s="128"/>
      <c r="B87" s="128"/>
    </row>
  </sheetData>
  <mergeCells count="3">
    <mergeCell ref="A49:B49"/>
    <mergeCell ref="A1:B1"/>
    <mergeCell ref="A2:B2"/>
  </mergeCells>
  <phoneticPr fontId="8" type="noConversion"/>
  <hyperlinks>
    <hyperlink ref="A56" r:id="rId1" xr:uid="{4DD19195-BF59-46FF-88EA-1A87C01CBEA3}"/>
  </hyperlinks>
  <pageMargins left="0.2" right="0.2" top="0.5" bottom="0.75" header="0.3" footer="0.3"/>
  <pageSetup scale="6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U23"/>
  <sheetViews>
    <sheetView workbookViewId="0"/>
  </sheetViews>
  <sheetFormatPr defaultColWidth="8.85546875" defaultRowHeight="12.75" outlineLevelCol="1" x14ac:dyDescent="0.2"/>
  <cols>
    <col min="1" max="6" width="13.28515625" style="96" customWidth="1"/>
    <col min="7" max="38" width="13.28515625" style="96" customWidth="1" outlineLevel="1"/>
    <col min="39" max="39" width="13.85546875" style="96" customWidth="1" outlineLevel="1"/>
    <col min="40" max="40" width="13.28515625" style="96" customWidth="1" outlineLevel="1"/>
    <col min="41" max="46" width="13.28515625" style="221" customWidth="1" outlineLevel="1"/>
    <col min="47" max="51" width="13.28515625" style="96" customWidth="1" outlineLevel="1"/>
    <col min="52" max="52" width="13.28515625" style="96" customWidth="1"/>
    <col min="53" max="83" width="13.28515625" style="96" customWidth="1" outlineLevel="1"/>
    <col min="84" max="88" width="13.42578125" style="96" customWidth="1" outlineLevel="1"/>
    <col min="89" max="89" width="13.28515625" style="96" customWidth="1" outlineLevel="1"/>
    <col min="90" max="99" width="8.85546875" style="96" customWidth="1" outlineLevel="1"/>
    <col min="100" max="16384" width="8.85546875" style="96"/>
  </cols>
  <sheetData>
    <row r="1" spans="1:96" x14ac:dyDescent="0.2">
      <c r="A1" s="6" t="str">
        <f>'Claim Form Summary'!A1</f>
        <v>California LifeLine Report and Claim Form for Wireline - Home Broadband Pilot (BB Pilot)2</v>
      </c>
      <c r="B1"/>
      <c r="C1"/>
      <c r="H1" s="5"/>
    </row>
    <row r="2" spans="1:96" x14ac:dyDescent="0.2">
      <c r="A2" s="340" t="s">
        <v>281</v>
      </c>
      <c r="B2"/>
      <c r="C2"/>
      <c r="H2" s="5"/>
    </row>
    <row r="3" spans="1:96" s="189" customFormat="1" ht="96" x14ac:dyDescent="0.2">
      <c r="A3" s="198" t="s">
        <v>39</v>
      </c>
      <c r="B3" s="308" t="s">
        <v>298</v>
      </c>
      <c r="C3" s="308" t="s">
        <v>299</v>
      </c>
      <c r="D3" s="198" t="s">
        <v>40</v>
      </c>
      <c r="E3" s="308" t="s">
        <v>300</v>
      </c>
      <c r="F3" s="308" t="s">
        <v>301</v>
      </c>
      <c r="G3" s="198" t="s">
        <v>176</v>
      </c>
      <c r="H3" s="198" t="s">
        <v>220</v>
      </c>
      <c r="I3" s="198" t="s">
        <v>41</v>
      </c>
      <c r="J3" s="198" t="s">
        <v>221</v>
      </c>
      <c r="K3" s="198" t="s">
        <v>42</v>
      </c>
      <c r="L3" s="228" t="s">
        <v>302</v>
      </c>
      <c r="M3" s="228" t="s">
        <v>303</v>
      </c>
      <c r="N3" s="198" t="s">
        <v>43</v>
      </c>
      <c r="O3" s="228" t="s">
        <v>304</v>
      </c>
      <c r="P3" s="228" t="s">
        <v>305</v>
      </c>
      <c r="Q3" s="198" t="s">
        <v>177</v>
      </c>
      <c r="R3" s="228" t="s">
        <v>306</v>
      </c>
      <c r="S3" s="228" t="s">
        <v>307</v>
      </c>
      <c r="T3" s="198" t="s">
        <v>44</v>
      </c>
      <c r="U3" s="228" t="s">
        <v>308</v>
      </c>
      <c r="V3" s="228" t="s">
        <v>309</v>
      </c>
      <c r="W3" s="198" t="s">
        <v>178</v>
      </c>
      <c r="X3" s="198" t="s">
        <v>222</v>
      </c>
      <c r="Y3" s="198" t="s">
        <v>45</v>
      </c>
      <c r="Z3" s="198" t="s">
        <v>223</v>
      </c>
      <c r="AA3" s="198" t="s">
        <v>46</v>
      </c>
      <c r="AB3" s="198" t="s">
        <v>224</v>
      </c>
      <c r="AC3" s="198" t="s">
        <v>47</v>
      </c>
      <c r="AD3" s="198" t="s">
        <v>225</v>
      </c>
      <c r="AE3" s="199" t="s">
        <v>48</v>
      </c>
      <c r="AF3" s="199" t="s">
        <v>49</v>
      </c>
      <c r="AG3" s="199" t="s">
        <v>50</v>
      </c>
      <c r="AH3" s="199" t="s">
        <v>51</v>
      </c>
      <c r="AI3" s="199" t="s">
        <v>52</v>
      </c>
      <c r="AJ3" s="199" t="s">
        <v>53</v>
      </c>
      <c r="AK3" s="199" t="s">
        <v>54</v>
      </c>
      <c r="AL3" s="199" t="s">
        <v>55</v>
      </c>
      <c r="AM3" s="199" t="s">
        <v>56</v>
      </c>
      <c r="AN3" s="199" t="s">
        <v>57</v>
      </c>
      <c r="AO3" s="199" t="s">
        <v>58</v>
      </c>
      <c r="AP3" s="199" t="s">
        <v>59</v>
      </c>
      <c r="AQ3" s="200" t="s">
        <v>60</v>
      </c>
      <c r="AR3" s="198" t="s">
        <v>61</v>
      </c>
      <c r="AS3" s="201" t="s">
        <v>62</v>
      </c>
      <c r="AT3" s="199" t="s">
        <v>63</v>
      </c>
      <c r="AU3" s="199" t="s">
        <v>64</v>
      </c>
      <c r="AV3" s="218" t="s">
        <v>65</v>
      </c>
      <c r="AW3" s="222" t="s">
        <v>230</v>
      </c>
      <c r="AX3" s="222" t="s">
        <v>231</v>
      </c>
      <c r="AY3" s="222" t="s">
        <v>232</v>
      </c>
      <c r="AZ3" s="222" t="s">
        <v>233</v>
      </c>
      <c r="BA3" s="222" t="s">
        <v>234</v>
      </c>
      <c r="BB3" s="222" t="s">
        <v>235</v>
      </c>
      <c r="BC3" s="199" t="s">
        <v>236</v>
      </c>
      <c r="BD3" s="199" t="s">
        <v>237</v>
      </c>
      <c r="BE3" s="199" t="s">
        <v>238</v>
      </c>
      <c r="BF3" s="199" t="s">
        <v>239</v>
      </c>
      <c r="BG3" s="199" t="s">
        <v>240</v>
      </c>
      <c r="BH3" s="199" t="s">
        <v>241</v>
      </c>
      <c r="BI3" s="199" t="s">
        <v>242</v>
      </c>
      <c r="BJ3" s="199" t="s">
        <v>243</v>
      </c>
      <c r="BK3" s="199" t="s">
        <v>66</v>
      </c>
      <c r="BL3" s="199" t="s">
        <v>67</v>
      </c>
      <c r="BM3" s="202" t="s">
        <v>68</v>
      </c>
      <c r="BN3" s="199" t="s">
        <v>204</v>
      </c>
      <c r="BO3" s="199" t="s">
        <v>226</v>
      </c>
      <c r="BP3" s="199" t="s">
        <v>310</v>
      </c>
      <c r="BQ3" s="199" t="s">
        <v>311</v>
      </c>
      <c r="BR3" s="199" t="s">
        <v>69</v>
      </c>
      <c r="BS3" s="199" t="s">
        <v>227</v>
      </c>
      <c r="BT3" s="199" t="s">
        <v>205</v>
      </c>
      <c r="BU3" s="199" t="s">
        <v>228</v>
      </c>
      <c r="BV3" s="199" t="s">
        <v>312</v>
      </c>
      <c r="BW3" s="199" t="s">
        <v>313</v>
      </c>
      <c r="BX3" s="199" t="s">
        <v>70</v>
      </c>
      <c r="BY3" s="199" t="s">
        <v>229</v>
      </c>
      <c r="BZ3" s="199" t="s">
        <v>71</v>
      </c>
      <c r="CA3" s="200" t="s">
        <v>72</v>
      </c>
      <c r="CB3" s="200" t="s">
        <v>73</v>
      </c>
      <c r="CC3" s="200" t="s">
        <v>74</v>
      </c>
      <c r="CD3" s="198" t="s">
        <v>75</v>
      </c>
      <c r="CE3" s="198" t="s">
        <v>76</v>
      </c>
      <c r="CF3" s="198" t="s">
        <v>77</v>
      </c>
      <c r="CG3" s="198" t="s">
        <v>78</v>
      </c>
      <c r="CH3" s="198" t="s">
        <v>79</v>
      </c>
      <c r="CI3" s="198" t="s">
        <v>80</v>
      </c>
      <c r="CJ3" s="198" t="s">
        <v>81</v>
      </c>
      <c r="CK3" s="198" t="s">
        <v>82</v>
      </c>
      <c r="CL3" s="201" t="s">
        <v>83</v>
      </c>
      <c r="CM3" s="199" t="s">
        <v>179</v>
      </c>
      <c r="CN3" s="199" t="s">
        <v>180</v>
      </c>
      <c r="CO3" s="199" t="s">
        <v>181</v>
      </c>
      <c r="CP3" s="199" t="s">
        <v>182</v>
      </c>
      <c r="CQ3" s="199" t="s">
        <v>183</v>
      </c>
      <c r="CR3" s="199" t="s">
        <v>84</v>
      </c>
    </row>
    <row r="4" spans="1:96" s="189" customFormat="1" x14ac:dyDescent="0.2">
      <c r="A4" s="225">
        <v>0</v>
      </c>
      <c r="B4" s="309">
        <f>'Lines 1,2 '!H9</f>
        <v>0</v>
      </c>
      <c r="C4" s="309">
        <f>'Lines 1,2 '!H13</f>
        <v>0</v>
      </c>
      <c r="D4" s="225">
        <v>0</v>
      </c>
      <c r="E4" s="309">
        <f>'Lines 1,2 '!H21</f>
        <v>0</v>
      </c>
      <c r="F4" s="309">
        <f>'Lines 1,2 '!H25</f>
        <v>0</v>
      </c>
      <c r="G4" s="225">
        <v>0</v>
      </c>
      <c r="H4" s="225">
        <v>0</v>
      </c>
      <c r="I4" s="225">
        <v>0</v>
      </c>
      <c r="J4" s="225">
        <v>0</v>
      </c>
      <c r="K4" s="225">
        <v>0</v>
      </c>
      <c r="L4" s="229">
        <f>'Lines 1,2 '!H33</f>
        <v>0</v>
      </c>
      <c r="M4" s="229">
        <f>'Lines 1,2 '!H37</f>
        <v>0</v>
      </c>
      <c r="N4" s="225">
        <v>0</v>
      </c>
      <c r="O4" s="229">
        <f>'Lines 1,2 '!H45</f>
        <v>0</v>
      </c>
      <c r="P4" s="229">
        <f>'Lines 1,2 '!H49</f>
        <v>0</v>
      </c>
      <c r="Q4" s="225">
        <v>0</v>
      </c>
      <c r="R4" s="229">
        <f>'Lines 1,2 '!H57</f>
        <v>0</v>
      </c>
      <c r="S4" s="229">
        <f>'Lines 1,2 '!H61</f>
        <v>0</v>
      </c>
      <c r="T4" s="225">
        <v>0</v>
      </c>
      <c r="U4" s="229">
        <f>'Lines 1,2 '!H69</f>
        <v>0</v>
      </c>
      <c r="V4" s="229">
        <f>'Lines 1,2 '!H73</f>
        <v>0</v>
      </c>
      <c r="W4" s="225">
        <v>0</v>
      </c>
      <c r="X4" s="225">
        <v>0</v>
      </c>
      <c r="Y4" s="225">
        <v>0</v>
      </c>
      <c r="Z4" s="225">
        <v>0</v>
      </c>
      <c r="AA4" s="225">
        <v>0</v>
      </c>
      <c r="AB4" s="225">
        <v>0</v>
      </c>
      <c r="AC4" s="225">
        <v>0</v>
      </c>
      <c r="AD4" s="225">
        <v>0</v>
      </c>
      <c r="AE4" s="211">
        <f>'Claim Form Summary'!B20</f>
        <v>0</v>
      </c>
      <c r="AF4" s="211">
        <f>'Claim Form Summary'!B21</f>
        <v>0</v>
      </c>
      <c r="AG4" s="211">
        <f>'Claim Form Summary'!B23</f>
        <v>0</v>
      </c>
      <c r="AH4" s="211">
        <f>'Claim Form Summary'!B24</f>
        <v>0</v>
      </c>
      <c r="AI4" s="211">
        <f>'Claim Form Summary'!B25</f>
        <v>0</v>
      </c>
      <c r="AJ4" s="211">
        <f>'Claim Form Summary'!B26</f>
        <v>0</v>
      </c>
      <c r="AK4" s="211">
        <f>'Claim Form Summary'!B28</f>
        <v>0</v>
      </c>
      <c r="AL4" s="211">
        <f>'Claim Form Summary'!B29</f>
        <v>0</v>
      </c>
      <c r="AM4" s="211">
        <f>'Claim Form Summary'!B31</f>
        <v>0</v>
      </c>
      <c r="AN4" s="211">
        <f>'Claim Form Summary'!B32</f>
        <v>0</v>
      </c>
      <c r="AO4" s="211">
        <f>'Claim Form Summary'!B33</f>
        <v>0</v>
      </c>
      <c r="AP4" s="211">
        <f>'Claim Form Summary'!B34</f>
        <v>0</v>
      </c>
      <c r="AQ4" s="211">
        <f>'Claim Form Summary'!B38</f>
        <v>0</v>
      </c>
      <c r="AR4" s="211">
        <f>'Claim Form Summary'!B42</f>
        <v>0</v>
      </c>
      <c r="AS4" s="211">
        <f>'Claim Form Summary'!B43</f>
        <v>0</v>
      </c>
      <c r="AT4" s="211">
        <f>'Claim Form Summary'!B44</f>
        <v>0</v>
      </c>
      <c r="AU4" s="211">
        <f>'Claim Form Summary'!B46</f>
        <v>0</v>
      </c>
      <c r="AV4" s="211">
        <f>'Claim Form Summary'!B47</f>
        <v>0</v>
      </c>
      <c r="AW4" s="223">
        <f>'Lines 5,6,7,8,9'!J10</f>
        <v>0</v>
      </c>
      <c r="AX4" s="223">
        <f>'Lines 5,6,7,8,9'!J14</f>
        <v>0</v>
      </c>
      <c r="AY4" s="223">
        <f>'Lines 5,6,7,8,9'!J18</f>
        <v>0</v>
      </c>
      <c r="AZ4" s="223">
        <f>'Lines 5,6,7,8,9'!J22</f>
        <v>0</v>
      </c>
      <c r="BA4" s="223">
        <f>'Lines 5,6,7,8,9'!J26</f>
        <v>0</v>
      </c>
      <c r="BB4" s="223">
        <f>'Lines 5,6,7,8,9'!J30</f>
        <v>0</v>
      </c>
      <c r="BC4" s="212">
        <f>'Claim Form Summary'!B62</f>
        <v>0</v>
      </c>
      <c r="BD4" s="212">
        <f>'Lines 5,6,7,8,9'!J34</f>
        <v>0</v>
      </c>
      <c r="BE4" s="212">
        <f>'Lines 5,6,7,8,9'!J38</f>
        <v>0</v>
      </c>
      <c r="BF4" s="212">
        <f>'Lines 5,6,7,8,9'!J42</f>
        <v>0</v>
      </c>
      <c r="BG4" s="212">
        <f>'Lines 5,6,7,8,9'!J46</f>
        <v>0</v>
      </c>
      <c r="BH4" s="212">
        <f>'Lines 5,6,7,8,9'!J50</f>
        <v>0</v>
      </c>
      <c r="BI4" s="212">
        <f>'Lines 5,6,7,8,9'!J54</f>
        <v>0</v>
      </c>
      <c r="BJ4" s="212">
        <f>'Claim Form Summary'!B63</f>
        <v>0</v>
      </c>
      <c r="BK4" s="212">
        <f>'Claim Form Summary'!B65</f>
        <v>0</v>
      </c>
      <c r="BL4" s="212">
        <f>'Claim Form Summary'!B66</f>
        <v>0</v>
      </c>
      <c r="BM4" s="212">
        <f>'Claim Form Summary'!B67</f>
        <v>0</v>
      </c>
      <c r="BN4" s="226">
        <v>0</v>
      </c>
      <c r="BO4" s="226">
        <v>0</v>
      </c>
      <c r="BP4" s="213">
        <f>'Claim Form Summary'!B70</f>
        <v>0</v>
      </c>
      <c r="BQ4" s="213">
        <f>'Claim Form Summary'!B71</f>
        <v>0</v>
      </c>
      <c r="BR4" s="226">
        <v>0</v>
      </c>
      <c r="BS4" s="226">
        <v>0</v>
      </c>
      <c r="BT4" s="226">
        <v>0</v>
      </c>
      <c r="BU4" s="226">
        <v>0</v>
      </c>
      <c r="BV4" s="213">
        <f>'Claim Form Summary'!B73</f>
        <v>0</v>
      </c>
      <c r="BW4" s="213">
        <f>'Claim Form Summary'!B74</f>
        <v>0</v>
      </c>
      <c r="BX4" s="226">
        <v>0</v>
      </c>
      <c r="BY4" s="226">
        <v>0</v>
      </c>
      <c r="BZ4" s="213">
        <f>'Claim Form Summary'!B75</f>
        <v>0</v>
      </c>
      <c r="CA4" s="211">
        <f>'Line 10'!C6</f>
        <v>0</v>
      </c>
      <c r="CB4" s="211">
        <f>'Line 10'!C7</f>
        <v>0</v>
      </c>
      <c r="CC4" s="211">
        <f>'Line 10'!C8</f>
        <v>0</v>
      </c>
      <c r="CD4" s="211">
        <f>'Lines 11 or 12'!B8</f>
        <v>0</v>
      </c>
      <c r="CE4" s="211">
        <f>'Lines 11 or 12'!B9</f>
        <v>0</v>
      </c>
      <c r="CF4" s="211">
        <f>'Lines 11 or 12'!B10</f>
        <v>0</v>
      </c>
      <c r="CG4" s="211">
        <f>'Lines 11 or 12'!B11</f>
        <v>0</v>
      </c>
      <c r="CH4" s="211">
        <f>'Lines 11 or 12'!B12</f>
        <v>0</v>
      </c>
      <c r="CI4" s="211">
        <f>SUM('Lines 11 or 12'!B13:B15)</f>
        <v>0</v>
      </c>
      <c r="CJ4" s="211">
        <f>'Lines 11 or 12'!D23</f>
        <v>0</v>
      </c>
      <c r="CK4" s="211">
        <f>'Lines 11 or 12'!F23</f>
        <v>0</v>
      </c>
      <c r="CL4" s="211">
        <f>'Lines 11 or 12'!D33</f>
        <v>0</v>
      </c>
      <c r="CM4" s="211">
        <f>'Lines 13 &amp; 14'!C7</f>
        <v>0</v>
      </c>
      <c r="CN4" s="211">
        <f>'Lines 13 &amp; 14'!C8</f>
        <v>0</v>
      </c>
      <c r="CO4" s="211">
        <f>'Lines 13 &amp; 14'!C9</f>
        <v>0</v>
      </c>
      <c r="CP4" s="211">
        <f>'Lines 13 &amp; 14'!C10</f>
        <v>0</v>
      </c>
      <c r="CQ4" s="211">
        <f>'Lines 13 &amp; 14'!C11</f>
        <v>0</v>
      </c>
      <c r="CR4" s="211">
        <f>'Lines 13 &amp; 14'!C21</f>
        <v>0</v>
      </c>
    </row>
    <row r="5" spans="1:96" ht="13.5" thickBot="1" x14ac:dyDescent="0.25">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128"/>
      <c r="AC5" s="128"/>
      <c r="AD5" s="128"/>
      <c r="AE5" s="128"/>
      <c r="AF5" s="128"/>
      <c r="AG5" s="128"/>
      <c r="AH5" s="128"/>
      <c r="AI5" s="203"/>
      <c r="AJ5" s="204"/>
      <c r="AK5" s="203"/>
      <c r="AL5" s="205"/>
      <c r="AM5" s="128"/>
      <c r="AN5" s="128"/>
      <c r="AO5" s="224"/>
      <c r="AP5" s="224"/>
      <c r="AQ5" s="224"/>
      <c r="AR5" s="224"/>
      <c r="AS5" s="224"/>
      <c r="AT5" s="224"/>
      <c r="AU5" s="203"/>
      <c r="AV5" s="203"/>
      <c r="AW5" s="203"/>
      <c r="AX5" s="203"/>
      <c r="AY5" s="203"/>
      <c r="AZ5" s="203"/>
      <c r="BA5" s="203"/>
      <c r="BB5" s="128"/>
      <c r="BC5" s="128"/>
      <c r="BD5" s="128"/>
      <c r="BE5" s="206"/>
      <c r="BF5" s="207"/>
      <c r="BG5" s="128"/>
      <c r="BH5" s="128"/>
      <c r="BI5" s="128"/>
      <c r="BJ5" s="128"/>
      <c r="BK5" s="128"/>
      <c r="BL5" s="128"/>
      <c r="BM5" s="128"/>
      <c r="BN5" s="128"/>
      <c r="BO5" s="128"/>
      <c r="BP5" s="204"/>
      <c r="BQ5" s="204"/>
      <c r="BR5" s="204"/>
      <c r="BS5" s="204"/>
      <c r="BT5" s="203"/>
      <c r="BU5" s="203"/>
      <c r="BV5" s="203"/>
      <c r="BW5" s="203"/>
      <c r="BX5" s="203"/>
      <c r="BY5" s="203"/>
      <c r="BZ5" s="203"/>
      <c r="CA5" s="203"/>
      <c r="CB5" s="203"/>
      <c r="CC5" s="203"/>
      <c r="CD5" s="203"/>
      <c r="CE5" s="205"/>
      <c r="CF5" s="128"/>
      <c r="CG5" s="128"/>
      <c r="CH5" s="128"/>
      <c r="CI5" s="128"/>
      <c r="CJ5" s="128"/>
      <c r="CK5" s="128"/>
      <c r="CL5" s="128"/>
    </row>
    <row r="6" spans="1:96" ht="66" customHeight="1" thickBot="1" x14ac:dyDescent="0.25">
      <c r="A6" s="385" t="s">
        <v>203</v>
      </c>
      <c r="B6" s="386"/>
      <c r="C6" s="315"/>
      <c r="D6" s="315"/>
      <c r="E6" s="251"/>
      <c r="F6" s="251"/>
      <c r="G6" s="203"/>
      <c r="H6" s="203"/>
      <c r="I6" s="203"/>
      <c r="J6" s="203"/>
      <c r="K6" s="203"/>
      <c r="L6" s="203"/>
      <c r="M6" s="203"/>
      <c r="N6" s="203"/>
      <c r="O6" s="203"/>
      <c r="P6" s="203"/>
      <c r="Q6" s="203"/>
      <c r="R6" s="203"/>
      <c r="S6" s="203"/>
      <c r="T6" s="203"/>
      <c r="U6" s="203"/>
      <c r="V6" s="203"/>
      <c r="W6" s="203"/>
      <c r="X6" s="203"/>
      <c r="Y6" s="203"/>
      <c r="Z6" s="203"/>
      <c r="AA6" s="203"/>
      <c r="AB6" s="128"/>
      <c r="AC6" s="128"/>
      <c r="AD6" s="128"/>
      <c r="AE6" s="128"/>
      <c r="AF6" s="128"/>
      <c r="AG6" s="128"/>
      <c r="AH6" s="128"/>
      <c r="AI6" s="203"/>
      <c r="AJ6" s="204"/>
      <c r="AK6" s="203"/>
      <c r="AL6" s="205"/>
      <c r="AM6" s="128"/>
      <c r="AN6" s="128"/>
      <c r="AO6" s="224"/>
      <c r="AP6" s="224"/>
      <c r="AQ6" s="224"/>
      <c r="AR6" s="224"/>
      <c r="AS6" s="224"/>
      <c r="AT6" s="224"/>
      <c r="AU6" s="203"/>
      <c r="AV6" s="203"/>
      <c r="AW6" s="203"/>
      <c r="AX6" s="203"/>
      <c r="AY6" s="203"/>
      <c r="AZ6" s="203"/>
      <c r="BA6" s="203"/>
      <c r="BB6" s="128"/>
      <c r="BC6" s="128"/>
      <c r="BD6" s="128"/>
      <c r="BE6" s="206"/>
      <c r="BF6" s="207"/>
      <c r="BG6" s="128"/>
      <c r="BH6" s="128"/>
      <c r="BI6" s="128"/>
      <c r="BJ6" s="128"/>
      <c r="BK6" s="128"/>
      <c r="BL6" s="128"/>
      <c r="BM6" s="128"/>
      <c r="BN6" s="128"/>
      <c r="BO6" s="128"/>
      <c r="BP6" s="204"/>
      <c r="BQ6" s="204"/>
      <c r="BR6" s="204"/>
      <c r="BS6" s="204"/>
      <c r="BT6" s="203"/>
      <c r="BU6" s="203"/>
      <c r="BV6" s="203"/>
      <c r="BW6" s="203"/>
      <c r="BX6" s="203"/>
      <c r="BY6" s="203"/>
      <c r="BZ6" s="203"/>
      <c r="CA6" s="203"/>
      <c r="CB6" s="203"/>
      <c r="CC6" s="203"/>
      <c r="CD6" s="203"/>
      <c r="CE6" s="205"/>
      <c r="CF6" s="128"/>
      <c r="CG6" s="128"/>
      <c r="CH6" s="128"/>
      <c r="CI6" s="128"/>
      <c r="CJ6" s="128"/>
      <c r="CK6" s="128"/>
      <c r="CL6" s="128"/>
    </row>
    <row r="7" spans="1:96" ht="13.5" thickBot="1" x14ac:dyDescent="0.25">
      <c r="A7" s="387" t="s">
        <v>206</v>
      </c>
      <c r="B7" s="388"/>
      <c r="C7" s="314"/>
      <c r="D7" s="314"/>
      <c r="E7" s="307"/>
      <c r="F7" s="307"/>
    </row>
    <row r="8" spans="1:96" x14ac:dyDescent="0.2">
      <c r="A8" s="310" t="s">
        <v>191</v>
      </c>
      <c r="B8" s="311">
        <f>SUM(A4:C4)</f>
        <v>0</v>
      </c>
      <c r="C8" s="252"/>
      <c r="D8" s="252"/>
      <c r="E8" s="208"/>
      <c r="F8" s="208"/>
      <c r="G8" s="208"/>
      <c r="H8" s="208"/>
      <c r="I8" s="208"/>
      <c r="J8" s="208"/>
      <c r="K8" s="208"/>
      <c r="L8" s="208"/>
      <c r="AM8" s="221"/>
      <c r="AN8" s="221"/>
      <c r="AS8" s="96"/>
      <c r="AT8" s="96"/>
    </row>
    <row r="9" spans="1:96" x14ac:dyDescent="0.2">
      <c r="A9" s="312" t="s">
        <v>193</v>
      </c>
      <c r="B9" s="313">
        <f>SUM(D4:F4)</f>
        <v>0</v>
      </c>
      <c r="C9" s="253"/>
      <c r="D9" s="253"/>
      <c r="E9" s="113"/>
      <c r="F9" s="113"/>
      <c r="G9" s="113"/>
      <c r="H9" s="113"/>
      <c r="I9" s="113"/>
      <c r="J9" s="113"/>
      <c r="K9" s="113"/>
      <c r="L9" s="113"/>
      <c r="AM9" s="221"/>
      <c r="AN9" s="221"/>
      <c r="AS9" s="96"/>
      <c r="AT9" s="96"/>
    </row>
    <row r="10" spans="1:96" x14ac:dyDescent="0.2">
      <c r="A10" s="209" t="s">
        <v>194</v>
      </c>
      <c r="B10" s="214">
        <f>SUM(G4:H4)</f>
        <v>0</v>
      </c>
      <c r="C10" s="253"/>
      <c r="D10" s="253"/>
      <c r="AM10" s="221"/>
      <c r="AN10" s="221"/>
      <c r="AS10" s="96"/>
      <c r="AT10" s="96"/>
    </row>
    <row r="11" spans="1:96" x14ac:dyDescent="0.2">
      <c r="A11" s="209" t="s">
        <v>195</v>
      </c>
      <c r="B11" s="214">
        <f>SUM(I4:J4)</f>
        <v>0</v>
      </c>
      <c r="C11" s="253"/>
      <c r="D11" s="253"/>
      <c r="AM11" s="221"/>
      <c r="AN11" s="221"/>
      <c r="AS11" s="96"/>
      <c r="AT11" s="96"/>
    </row>
    <row r="12" spans="1:96" x14ac:dyDescent="0.2">
      <c r="A12" s="230" t="s">
        <v>192</v>
      </c>
      <c r="B12" s="231">
        <f>SUM(K4:M4)</f>
        <v>0</v>
      </c>
      <c r="C12" s="306"/>
      <c r="D12" s="306"/>
      <c r="AM12" s="221"/>
      <c r="AN12" s="221"/>
      <c r="AS12" s="96"/>
      <c r="AT12" s="96"/>
    </row>
    <row r="13" spans="1:96" x14ac:dyDescent="0.2">
      <c r="A13" s="230" t="s">
        <v>196</v>
      </c>
      <c r="B13" s="231">
        <f>SUM(N4:P4)</f>
        <v>0</v>
      </c>
      <c r="C13" s="306"/>
      <c r="D13" s="306"/>
      <c r="AM13" s="221"/>
      <c r="AN13" s="221"/>
      <c r="AS13" s="96"/>
      <c r="AT13" s="96"/>
    </row>
    <row r="14" spans="1:96" x14ac:dyDescent="0.2">
      <c r="A14" s="230" t="s">
        <v>197</v>
      </c>
      <c r="B14" s="231">
        <f>SUM(Q4:S4)</f>
        <v>0</v>
      </c>
      <c r="C14" s="306"/>
      <c r="D14" s="306"/>
      <c r="AM14" s="221"/>
      <c r="AN14" s="221"/>
      <c r="AS14" s="96"/>
      <c r="AT14" s="96"/>
    </row>
    <row r="15" spans="1:96" x14ac:dyDescent="0.2">
      <c r="A15" s="230" t="s">
        <v>198</v>
      </c>
      <c r="B15" s="231">
        <f>SUM(T4:V4)</f>
        <v>0</v>
      </c>
      <c r="C15" s="306"/>
      <c r="D15" s="306"/>
      <c r="AM15" s="221"/>
      <c r="AN15" s="221"/>
      <c r="AS15" s="96"/>
      <c r="AT15" s="96"/>
    </row>
    <row r="16" spans="1:96" x14ac:dyDescent="0.2">
      <c r="A16" s="209" t="s">
        <v>199</v>
      </c>
      <c r="B16" s="214">
        <f>SUM(W4:X4)</f>
        <v>0</v>
      </c>
      <c r="C16" s="253"/>
      <c r="D16" s="253"/>
      <c r="AM16" s="221"/>
      <c r="AN16" s="221"/>
      <c r="AS16" s="96"/>
      <c r="AT16" s="96"/>
    </row>
    <row r="17" spans="1:46" x14ac:dyDescent="0.2">
      <c r="A17" s="209" t="s">
        <v>200</v>
      </c>
      <c r="B17" s="214">
        <f>SUM(Y4:Z4)</f>
        <v>0</v>
      </c>
      <c r="C17" s="253"/>
      <c r="D17" s="253"/>
      <c r="AM17" s="221"/>
      <c r="AN17" s="221"/>
      <c r="AS17" s="96"/>
      <c r="AT17" s="96"/>
    </row>
    <row r="18" spans="1:46" x14ac:dyDescent="0.2">
      <c r="A18" s="209" t="s">
        <v>201</v>
      </c>
      <c r="B18" s="214">
        <f>SUM(AA4:AB4)</f>
        <v>0</v>
      </c>
      <c r="C18" s="253"/>
      <c r="D18" s="253"/>
      <c r="AM18" s="221"/>
      <c r="AN18" s="221"/>
      <c r="AS18" s="96"/>
      <c r="AT18" s="96"/>
    </row>
    <row r="19" spans="1:46" ht="13.5" thickBot="1" x14ac:dyDescent="0.25">
      <c r="A19" s="210" t="s">
        <v>202</v>
      </c>
      <c r="B19" s="215">
        <f>SUM(AC4:AD4)</f>
        <v>0</v>
      </c>
      <c r="C19" s="253"/>
      <c r="D19" s="253"/>
      <c r="AM19" s="221"/>
      <c r="AN19" s="221"/>
      <c r="AS19" s="96"/>
      <c r="AT19" s="96"/>
    </row>
    <row r="21" spans="1:46" x14ac:dyDescent="0.2">
      <c r="A21" s="96" t="str">
        <f>'Claim Form Summary'!A4</f>
        <v>California LifeLine Service Provider _______________</v>
      </c>
    </row>
    <row r="22" spans="1:46" x14ac:dyDescent="0.2">
      <c r="A22" s="96" t="str">
        <f>'Claim Form Summary'!A5</f>
        <v>CPCN _________</v>
      </c>
    </row>
    <row r="23" spans="1:46" ht="15" x14ac:dyDescent="0.25">
      <c r="A23" s="383" t="str">
        <f>'Claim Form Summary'!A2</f>
        <v>For Period of ______________</v>
      </c>
      <c r="B23" s="384"/>
    </row>
  </sheetData>
  <mergeCells count="3">
    <mergeCell ref="A6:B6"/>
    <mergeCell ref="A7:B7"/>
    <mergeCell ref="A23:B23"/>
  </mergeCells>
  <phoneticPr fontId="8" type="noConversion"/>
  <dataValidations xWindow="952" yWindow="519" count="2">
    <dataValidation allowBlank="1" showInputMessage="1" showErrorMessage="1" prompt="For CPUC Only" sqref="E7:F7 A6:A19 B8:D19" xr:uid="{57119F06-0568-42FB-9DAE-395A98AE51DA}"/>
    <dataValidation allowBlank="1" showInputMessage="1" showErrorMessage="1" prompt="For CPUC Only. " sqref="A3:CR4" xr:uid="{596A0629-8CD1-4503-A03A-4E3EC544ED39}"/>
  </dataValidations>
  <printOptions gridLines="1"/>
  <pageMargins left="0.75" right="0.75" top="1" bottom="1" header="0.5" footer="0.5"/>
  <pageSetup orientation="landscape" r:id="rId1"/>
  <headerFooter alignWithMargins="0"/>
  <ignoredErrors>
    <ignoredError sqref="B10:B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38"/>
  <sheetViews>
    <sheetView workbookViewId="0"/>
  </sheetViews>
  <sheetFormatPr defaultRowHeight="12.75" x14ac:dyDescent="0.2"/>
  <cols>
    <col min="1" max="1" width="14.140625" customWidth="1"/>
    <col min="2" max="5" width="13.85546875" customWidth="1"/>
    <col min="6" max="7" width="16" customWidth="1"/>
    <col min="8" max="9" width="17.28515625" customWidth="1"/>
    <col min="10" max="10" width="11" customWidth="1"/>
  </cols>
  <sheetData>
    <row r="1" spans="1:9" x14ac:dyDescent="0.2">
      <c r="A1" t="str">
        <f>'Claim Form Summary'!A1</f>
        <v>California LifeLine Report and Claim Form for Wireline - Home Broadband Pilot (BB Pilot)2</v>
      </c>
    </row>
    <row r="2" spans="1:9" x14ac:dyDescent="0.2">
      <c r="A2" t="str">
        <f>'Claim Form Summary'!A5</f>
        <v>CPCN _________</v>
      </c>
      <c r="B2" t="str">
        <f>'Claim Form Summary'!A2</f>
        <v>For Period of ______________</v>
      </c>
      <c r="D2" t="str">
        <f>'Claim Form Summary'!A4</f>
        <v>California LifeLine Service Provider _______________</v>
      </c>
    </row>
    <row r="3" spans="1:9" s="6" customFormat="1" ht="15.75" x14ac:dyDescent="0.25">
      <c r="A3" s="7" t="s">
        <v>245</v>
      </c>
    </row>
    <row r="4" spans="1:9" s="6" customFormat="1" x14ac:dyDescent="0.2"/>
    <row r="5" spans="1:9" s="9" customFormat="1" ht="30" x14ac:dyDescent="0.2">
      <c r="A5" s="72" t="s">
        <v>246</v>
      </c>
      <c r="B5" s="72" t="s">
        <v>85</v>
      </c>
      <c r="C5" s="72" t="s">
        <v>295</v>
      </c>
      <c r="D5" s="72" t="s">
        <v>279</v>
      </c>
      <c r="E5" s="337" t="s">
        <v>86</v>
      </c>
      <c r="F5" s="72" t="s">
        <v>174</v>
      </c>
      <c r="G5" s="72" t="s">
        <v>175</v>
      </c>
      <c r="H5" s="72" t="s">
        <v>89</v>
      </c>
      <c r="I5" s="72" t="s">
        <v>90</v>
      </c>
    </row>
    <row r="6" spans="1:9" s="9" customFormat="1" x14ac:dyDescent="0.2">
      <c r="A6" s="55"/>
      <c r="B6" s="73"/>
      <c r="C6" s="334" t="str">
        <f>IF(A6="K","Home BB w/Voice",("Home BB"))</f>
        <v>Home BB</v>
      </c>
      <c r="D6" s="335"/>
      <c r="E6" s="338"/>
      <c r="F6" s="76"/>
      <c r="G6" s="76"/>
      <c r="H6" s="74"/>
      <c r="I6" s="74"/>
    </row>
    <row r="7" spans="1:9" s="9" customFormat="1" x14ac:dyDescent="0.2">
      <c r="A7" s="55"/>
      <c r="B7" s="73"/>
      <c r="C7" s="334" t="str">
        <f t="shared" ref="C7:C18" si="0">IF(A7="K","Home BB w/Voice",("Home BB"))</f>
        <v>Home BB</v>
      </c>
      <c r="D7" s="335"/>
      <c r="E7" s="338"/>
      <c r="F7" s="76"/>
      <c r="G7" s="76"/>
      <c r="H7" s="74"/>
      <c r="I7" s="74"/>
    </row>
    <row r="8" spans="1:9" s="9" customFormat="1" x14ac:dyDescent="0.2">
      <c r="A8" s="55"/>
      <c r="B8" s="73"/>
      <c r="C8" s="334" t="str">
        <f t="shared" si="0"/>
        <v>Home BB</v>
      </c>
      <c r="D8" s="335"/>
      <c r="E8" s="338"/>
      <c r="F8" s="76"/>
      <c r="G8" s="76"/>
      <c r="H8" s="74"/>
      <c r="I8" s="74"/>
    </row>
    <row r="9" spans="1:9" s="9" customFormat="1" x14ac:dyDescent="0.2">
      <c r="A9" s="55"/>
      <c r="B9" s="73"/>
      <c r="C9" s="334" t="str">
        <f t="shared" si="0"/>
        <v>Home BB</v>
      </c>
      <c r="D9" s="335"/>
      <c r="E9" s="338"/>
      <c r="F9" s="76"/>
      <c r="G9" s="76"/>
      <c r="H9" s="74"/>
      <c r="I9" s="74"/>
    </row>
    <row r="10" spans="1:9" s="9" customFormat="1" x14ac:dyDescent="0.2">
      <c r="A10" s="55"/>
      <c r="B10" s="73"/>
      <c r="C10" s="334" t="str">
        <f t="shared" si="0"/>
        <v>Home BB</v>
      </c>
      <c r="D10" s="335"/>
      <c r="E10" s="338"/>
      <c r="F10" s="76"/>
      <c r="G10" s="76"/>
      <c r="H10" s="74"/>
      <c r="I10" s="74"/>
    </row>
    <row r="11" spans="1:9" s="9" customFormat="1" x14ac:dyDescent="0.2">
      <c r="A11" s="55"/>
      <c r="B11" s="73"/>
      <c r="C11" s="334" t="str">
        <f t="shared" si="0"/>
        <v>Home BB</v>
      </c>
      <c r="D11" s="336"/>
      <c r="E11" s="339"/>
      <c r="F11" s="76"/>
      <c r="G11" s="76"/>
      <c r="H11" s="74"/>
      <c r="I11" s="74"/>
    </row>
    <row r="12" spans="1:9" s="9" customFormat="1" x14ac:dyDescent="0.2">
      <c r="A12" s="55"/>
      <c r="B12" s="73"/>
      <c r="C12" s="334" t="str">
        <f t="shared" si="0"/>
        <v>Home BB</v>
      </c>
      <c r="D12" s="336"/>
      <c r="E12" s="339"/>
      <c r="F12" s="76"/>
      <c r="G12" s="76"/>
      <c r="H12" s="74"/>
      <c r="I12" s="74"/>
    </row>
    <row r="13" spans="1:9" s="9" customFormat="1" x14ac:dyDescent="0.2">
      <c r="A13" s="55"/>
      <c r="B13" s="73"/>
      <c r="C13" s="334" t="str">
        <f t="shared" si="0"/>
        <v>Home BB</v>
      </c>
      <c r="D13" s="336"/>
      <c r="E13" s="339"/>
      <c r="F13" s="76"/>
      <c r="G13" s="76"/>
      <c r="H13" s="74"/>
      <c r="I13" s="74"/>
    </row>
    <row r="14" spans="1:9" s="9" customFormat="1" x14ac:dyDescent="0.2">
      <c r="A14" s="55"/>
      <c r="B14" s="73"/>
      <c r="C14" s="334" t="str">
        <f t="shared" si="0"/>
        <v>Home BB</v>
      </c>
      <c r="D14" s="336"/>
      <c r="E14" s="339"/>
      <c r="F14" s="76"/>
      <c r="G14" s="76"/>
      <c r="H14" s="74"/>
      <c r="I14" s="74"/>
    </row>
    <row r="15" spans="1:9" s="9" customFormat="1" x14ac:dyDescent="0.2">
      <c r="A15" s="55"/>
      <c r="B15" s="73"/>
      <c r="C15" s="334" t="str">
        <f t="shared" si="0"/>
        <v>Home BB</v>
      </c>
      <c r="D15" s="336"/>
      <c r="E15" s="339"/>
      <c r="F15" s="76"/>
      <c r="G15" s="76"/>
      <c r="H15" s="74"/>
      <c r="I15" s="74"/>
    </row>
    <row r="16" spans="1:9" s="9" customFormat="1" x14ac:dyDescent="0.2">
      <c r="A16" s="55"/>
      <c r="B16" s="73"/>
      <c r="C16" s="334" t="str">
        <f t="shared" si="0"/>
        <v>Home BB</v>
      </c>
      <c r="D16" s="336"/>
      <c r="E16" s="339"/>
      <c r="F16" s="76"/>
      <c r="G16" s="76"/>
      <c r="H16" s="74"/>
      <c r="I16" s="74"/>
    </row>
    <row r="17" spans="1:14" s="9" customFormat="1" x14ac:dyDescent="0.2">
      <c r="A17" s="55"/>
      <c r="B17" s="73"/>
      <c r="C17" s="334" t="str">
        <f t="shared" si="0"/>
        <v>Home BB</v>
      </c>
      <c r="D17" s="336"/>
      <c r="E17" s="339"/>
      <c r="F17" s="76"/>
      <c r="G17" s="76"/>
      <c r="H17" s="74"/>
      <c r="I17" s="74"/>
    </row>
    <row r="18" spans="1:14" s="6" customFormat="1" x14ac:dyDescent="0.2">
      <c r="A18" s="55"/>
      <c r="B18" s="56"/>
      <c r="C18" s="334" t="str">
        <f t="shared" si="0"/>
        <v>Home BB</v>
      </c>
      <c r="D18" s="336"/>
      <c r="E18" s="339"/>
      <c r="F18" s="76"/>
      <c r="G18" s="76"/>
      <c r="H18" s="57"/>
      <c r="I18" s="58"/>
    </row>
    <row r="19" spans="1:14" s="6" customFormat="1" ht="15" x14ac:dyDescent="0.25">
      <c r="A19" s="389" t="s">
        <v>91</v>
      </c>
      <c r="B19" s="389"/>
      <c r="C19" s="389"/>
      <c r="D19" s="389"/>
      <c r="E19" s="389"/>
      <c r="F19" s="389"/>
      <c r="G19" s="92"/>
      <c r="H19" s="217">
        <f>SUM(H6:H18)</f>
        <v>0</v>
      </c>
      <c r="I19" s="59">
        <f>SUM(I6:I18)</f>
        <v>0</v>
      </c>
    </row>
    <row r="20" spans="1:14" s="6" customFormat="1" x14ac:dyDescent="0.2"/>
    <row r="21" spans="1:14" s="6" customFormat="1" x14ac:dyDescent="0.2"/>
    <row r="22" spans="1:14" s="6" customFormat="1" x14ac:dyDescent="0.2"/>
    <row r="23" spans="1:14" s="6" customFormat="1" x14ac:dyDescent="0.2">
      <c r="A23" s="8" t="s">
        <v>92</v>
      </c>
    </row>
    <row r="24" spans="1:14" s="9" customFormat="1" ht="25.5" x14ac:dyDescent="0.2">
      <c r="A24" s="249" t="s">
        <v>246</v>
      </c>
      <c r="B24" s="249" t="s">
        <v>85</v>
      </c>
      <c r="C24" s="249" t="s">
        <v>295</v>
      </c>
      <c r="D24" s="249" t="s">
        <v>279</v>
      </c>
      <c r="E24" s="249" t="s">
        <v>280</v>
      </c>
      <c r="F24" s="249" t="s">
        <v>87</v>
      </c>
      <c r="G24" s="249" t="s">
        <v>88</v>
      </c>
      <c r="H24" s="249" t="s">
        <v>93</v>
      </c>
      <c r="I24" s="249" t="s">
        <v>94</v>
      </c>
      <c r="L24"/>
      <c r="M24"/>
      <c r="N24"/>
    </row>
    <row r="25" spans="1:14" s="6" customFormat="1" x14ac:dyDescent="0.2">
      <c r="A25" s="55"/>
      <c r="B25" s="75"/>
      <c r="C25" s="334" t="str">
        <f t="shared" ref="C25:C33" si="1">IF(A25="B","Home BB w/Voice",("Home BB"))</f>
        <v>Home BB</v>
      </c>
      <c r="D25" s="335"/>
      <c r="E25" s="76"/>
      <c r="F25" s="76"/>
      <c r="G25" s="76"/>
      <c r="H25" s="77"/>
      <c r="I25" s="77"/>
      <c r="L25"/>
      <c r="M25"/>
      <c r="N25"/>
    </row>
    <row r="26" spans="1:14" s="6" customFormat="1" x14ac:dyDescent="0.2">
      <c r="A26" s="55"/>
      <c r="B26" s="75"/>
      <c r="C26" s="334" t="str">
        <f t="shared" si="1"/>
        <v>Home BB</v>
      </c>
      <c r="D26" s="335"/>
      <c r="E26" s="76"/>
      <c r="F26" s="76"/>
      <c r="G26" s="76"/>
      <c r="H26" s="77"/>
      <c r="I26" s="77"/>
      <c r="L26"/>
      <c r="M26"/>
      <c r="N26"/>
    </row>
    <row r="27" spans="1:14" s="6" customFormat="1" x14ac:dyDescent="0.2">
      <c r="A27" s="55"/>
      <c r="B27" s="75"/>
      <c r="C27" s="334" t="str">
        <f t="shared" si="1"/>
        <v>Home BB</v>
      </c>
      <c r="D27" s="335"/>
      <c r="E27" s="76"/>
      <c r="F27" s="76"/>
      <c r="G27" s="76"/>
      <c r="H27" s="77"/>
      <c r="I27" s="77"/>
      <c r="L27"/>
      <c r="M27"/>
      <c r="N27"/>
    </row>
    <row r="28" spans="1:14" s="6" customFormat="1" x14ac:dyDescent="0.2">
      <c r="A28" s="55"/>
      <c r="B28" s="75"/>
      <c r="C28" s="334" t="str">
        <f t="shared" si="1"/>
        <v>Home BB</v>
      </c>
      <c r="D28" s="335"/>
      <c r="E28" s="76"/>
      <c r="F28" s="76"/>
      <c r="G28" s="76"/>
      <c r="H28" s="77"/>
      <c r="I28" s="77"/>
      <c r="L28"/>
      <c r="M28"/>
      <c r="N28"/>
    </row>
    <row r="29" spans="1:14" s="6" customFormat="1" x14ac:dyDescent="0.2">
      <c r="A29" s="55"/>
      <c r="B29" s="75"/>
      <c r="C29" s="334" t="str">
        <f t="shared" si="1"/>
        <v>Home BB</v>
      </c>
      <c r="D29" s="335"/>
      <c r="E29" s="76"/>
      <c r="F29" s="76"/>
      <c r="G29" s="76"/>
      <c r="H29" s="77"/>
      <c r="I29" s="77"/>
      <c r="L29"/>
      <c r="M29"/>
      <c r="N29"/>
    </row>
    <row r="30" spans="1:14" s="6" customFormat="1" x14ac:dyDescent="0.2">
      <c r="A30" s="55"/>
      <c r="B30" s="75"/>
      <c r="C30" s="334" t="str">
        <f t="shared" si="1"/>
        <v>Home BB</v>
      </c>
      <c r="D30" s="335"/>
      <c r="E30" s="76"/>
      <c r="F30" s="76"/>
      <c r="G30" s="76"/>
      <c r="H30" s="77"/>
      <c r="I30" s="77"/>
      <c r="L30"/>
      <c r="M30"/>
      <c r="N30"/>
    </row>
    <row r="31" spans="1:14" s="6" customFormat="1" x14ac:dyDescent="0.2">
      <c r="A31" s="55"/>
      <c r="B31" s="75"/>
      <c r="C31" s="334" t="str">
        <f t="shared" si="1"/>
        <v>Home BB</v>
      </c>
      <c r="D31" s="335"/>
      <c r="E31" s="76"/>
      <c r="F31" s="76"/>
      <c r="G31" s="76"/>
      <c r="H31" s="77"/>
      <c r="I31" s="77"/>
      <c r="L31"/>
      <c r="M31"/>
      <c r="N31"/>
    </row>
    <row r="32" spans="1:14" s="6" customFormat="1" x14ac:dyDescent="0.2">
      <c r="A32" s="55"/>
      <c r="B32" s="75"/>
      <c r="C32" s="334" t="str">
        <f t="shared" si="1"/>
        <v>Home BB</v>
      </c>
      <c r="D32" s="335"/>
      <c r="E32" s="76"/>
      <c r="F32" s="76"/>
      <c r="G32" s="76"/>
      <c r="H32" s="77"/>
      <c r="I32" s="77"/>
      <c r="L32"/>
      <c r="M32"/>
      <c r="N32"/>
    </row>
    <row r="33" spans="1:14" s="6" customFormat="1" x14ac:dyDescent="0.2">
      <c r="A33" s="55"/>
      <c r="B33" s="75"/>
      <c r="C33" s="334" t="str">
        <f t="shared" si="1"/>
        <v>Home BB</v>
      </c>
      <c r="D33" s="335"/>
      <c r="E33" s="76"/>
      <c r="F33" s="76"/>
      <c r="G33" s="76"/>
      <c r="H33" s="77"/>
      <c r="I33" s="77"/>
      <c r="L33"/>
      <c r="M33"/>
      <c r="N33"/>
    </row>
    <row r="34" spans="1:14" s="6" customFormat="1" x14ac:dyDescent="0.2">
      <c r="L34"/>
      <c r="M34"/>
      <c r="N34"/>
    </row>
    <row r="35" spans="1:14" s="6" customFormat="1" x14ac:dyDescent="0.2"/>
    <row r="36" spans="1:14" s="6" customFormat="1" x14ac:dyDescent="0.2"/>
    <row r="37" spans="1:14" s="6" customFormat="1" x14ac:dyDescent="0.2">
      <c r="A37" s="6" t="s">
        <v>95</v>
      </c>
    </row>
    <row r="38" spans="1:14" ht="15" x14ac:dyDescent="0.2">
      <c r="A38" s="378"/>
      <c r="B38" s="390"/>
      <c r="C38" s="390"/>
      <c r="D38" s="390"/>
      <c r="E38" s="390"/>
      <c r="F38" s="390"/>
      <c r="G38" s="390"/>
      <c r="H38" s="390"/>
      <c r="I38" s="5"/>
      <c r="J38" s="5"/>
    </row>
  </sheetData>
  <mergeCells count="2">
    <mergeCell ref="A19:F19"/>
    <mergeCell ref="A38:H38"/>
  </mergeCells>
  <phoneticPr fontId="8" type="noConversion"/>
  <dataValidations count="4">
    <dataValidation type="list" allowBlank="1" showInputMessage="1" showErrorMessage="1" sqref="F6:G18 F25:G33" xr:uid="{F047FDC6-D4C8-4558-9445-2C36A1108811}">
      <formula1>"Y, N"</formula1>
    </dataValidation>
    <dataValidation type="list" allowBlank="1" showInputMessage="1" showErrorMessage="1" error="Please choose from the drop down list." sqref="D6:D18 D25:D33" xr:uid="{61AD0742-84E4-43B3-B364-D4489624983B}">
      <formula1>"Bundled Voice, Bundled Broadband, Bundled Voice and Broadband"</formula1>
    </dataValidation>
    <dataValidation type="list" allowBlank="1" showInputMessage="1" showErrorMessage="1" sqref="E6:E18 E25:E33" xr:uid="{4D92AFAE-05A4-4B2C-94A3-72EEA153C2D9}">
      <formula1>"C, F"</formula1>
    </dataValidation>
    <dataValidation type="list" allowBlank="1" showInputMessage="1" showErrorMessage="1" sqref="A25:A33 A6:A18" xr:uid="{5F122AC8-5714-4035-B5F8-F941D64A8EEB}">
      <formula1>"J, K"</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4F97-3AEC-427E-A161-F02E4C42A75C}">
  <sheetPr codeName="Sheet4"/>
  <dimension ref="A1:K59"/>
  <sheetViews>
    <sheetView workbookViewId="0">
      <selection activeCell="O23" sqref="O23"/>
    </sheetView>
  </sheetViews>
  <sheetFormatPr defaultRowHeight="12.75" x14ac:dyDescent="0.2"/>
  <cols>
    <col min="1" max="1" width="12.140625" customWidth="1"/>
    <col min="5" max="8" width="12" customWidth="1"/>
    <col min="10" max="10" width="21.42578125" customWidth="1"/>
    <col min="11" max="11" width="21.85546875" customWidth="1"/>
  </cols>
  <sheetData>
    <row r="1" spans="1:11" x14ac:dyDescent="0.2">
      <c r="A1" t="str">
        <f>'Claim Form Summary'!A1</f>
        <v>California LifeLine Report and Claim Form for Wireline - Home Broadband Pilot (BB Pilot)2</v>
      </c>
    </row>
    <row r="2" spans="1:11" x14ac:dyDescent="0.2">
      <c r="A2" t="str">
        <f>'Claim Form Summary'!A5</f>
        <v>CPCN _________</v>
      </c>
      <c r="D2" s="5" t="str">
        <f>'Claim Form Summary'!A2</f>
        <v>For Period of ______________</v>
      </c>
    </row>
    <row r="3" spans="1:11" ht="15.75" x14ac:dyDescent="0.25">
      <c r="A3" s="7" t="s">
        <v>247</v>
      </c>
      <c r="B3" s="41"/>
      <c r="C3" s="41"/>
      <c r="D3" s="41"/>
      <c r="E3" s="41"/>
      <c r="F3" s="41"/>
      <c r="G3" s="41"/>
      <c r="H3" s="41"/>
      <c r="I3" s="5"/>
      <c r="J3" s="6"/>
      <c r="K3" s="5"/>
    </row>
    <row r="4" spans="1:11" ht="13.5" thickBot="1" x14ac:dyDescent="0.25">
      <c r="A4" s="40"/>
      <c r="B4" s="5"/>
      <c r="C4" s="5"/>
      <c r="D4" s="5"/>
      <c r="E4" s="5"/>
      <c r="F4" s="5"/>
      <c r="G4" s="5"/>
      <c r="H4" s="5"/>
      <c r="I4" s="5"/>
      <c r="J4" s="6"/>
      <c r="K4" s="5"/>
    </row>
    <row r="5" spans="1:11" ht="13.5" thickBot="1" x14ac:dyDescent="0.25">
      <c r="A5" s="379" t="s">
        <v>269</v>
      </c>
      <c r="B5" s="379"/>
      <c r="C5" s="379"/>
      <c r="D5" s="379"/>
      <c r="E5" s="379"/>
      <c r="F5" s="379"/>
      <c r="G5" s="379"/>
      <c r="H5" s="379"/>
      <c r="I5" s="379"/>
      <c r="J5" s="379"/>
      <c r="K5" s="379"/>
    </row>
    <row r="6" spans="1:11" ht="13.5" thickBot="1" x14ac:dyDescent="0.25">
      <c r="A6" s="15" t="s">
        <v>96</v>
      </c>
      <c r="B6" s="16" t="s">
        <v>97</v>
      </c>
      <c r="C6" s="16" t="s">
        <v>98</v>
      </c>
      <c r="D6" s="16" t="s">
        <v>99</v>
      </c>
      <c r="E6" s="16" t="s">
        <v>100</v>
      </c>
      <c r="F6" s="16" t="s">
        <v>101</v>
      </c>
      <c r="G6" s="16" t="s">
        <v>102</v>
      </c>
      <c r="H6" s="16" t="s">
        <v>103</v>
      </c>
      <c r="I6" s="16" t="s">
        <v>261</v>
      </c>
      <c r="J6" s="16" t="s">
        <v>284</v>
      </c>
      <c r="K6" s="16" t="s">
        <v>285</v>
      </c>
    </row>
    <row r="7" spans="1:11" ht="53.25" thickBot="1" x14ac:dyDescent="0.25">
      <c r="A7" s="345" t="s">
        <v>107</v>
      </c>
      <c r="B7" s="345" t="s">
        <v>276</v>
      </c>
      <c r="C7" s="344" t="s">
        <v>108</v>
      </c>
      <c r="D7" s="344" t="s">
        <v>297</v>
      </c>
      <c r="E7" s="344" t="s">
        <v>85</v>
      </c>
      <c r="F7" s="344" t="s">
        <v>279</v>
      </c>
      <c r="G7" s="346" t="s">
        <v>262</v>
      </c>
      <c r="H7" s="350" t="s">
        <v>282</v>
      </c>
      <c r="I7" s="344" t="s">
        <v>274</v>
      </c>
      <c r="J7" s="344" t="s">
        <v>260</v>
      </c>
      <c r="K7" s="345" t="s">
        <v>275</v>
      </c>
    </row>
    <row r="8" spans="1:11" ht="13.5" thickBot="1" x14ac:dyDescent="0.25">
      <c r="A8" s="241" t="s">
        <v>263</v>
      </c>
      <c r="B8" s="244" t="s">
        <v>314</v>
      </c>
      <c r="C8" s="254">
        <v>0</v>
      </c>
      <c r="D8" s="254">
        <v>0</v>
      </c>
      <c r="E8" s="342"/>
      <c r="F8" s="347"/>
      <c r="G8" s="290" t="s">
        <v>110</v>
      </c>
      <c r="H8" s="354">
        <v>0</v>
      </c>
      <c r="I8" s="254">
        <f>C8+D8-H8</f>
        <v>0</v>
      </c>
      <c r="J8" s="255">
        <v>20</v>
      </c>
      <c r="K8" s="254">
        <f t="shared" ref="K8:K9" si="0">MIN(I8:J8)</f>
        <v>0</v>
      </c>
    </row>
    <row r="9" spans="1:11" ht="13.5" thickBot="1" x14ac:dyDescent="0.25">
      <c r="A9" s="10"/>
      <c r="B9" s="248" t="s">
        <v>314</v>
      </c>
      <c r="C9" s="355">
        <v>0</v>
      </c>
      <c r="D9" s="355">
        <v>0</v>
      </c>
      <c r="E9" s="343"/>
      <c r="F9" s="348"/>
      <c r="G9" s="295" t="s">
        <v>110</v>
      </c>
      <c r="H9" s="349">
        <v>0</v>
      </c>
      <c r="I9" s="254">
        <f>C9+D9-H9</f>
        <v>0</v>
      </c>
      <c r="J9" s="257">
        <v>20</v>
      </c>
      <c r="K9" s="256">
        <f t="shared" si="0"/>
        <v>0</v>
      </c>
    </row>
    <row r="10" spans="1:11" ht="13.5" thickBot="1" x14ac:dyDescent="0.25">
      <c r="A10" s="238"/>
      <c r="B10" s="9"/>
      <c r="C10" s="38"/>
      <c r="E10" s="91"/>
      <c r="F10" s="91"/>
      <c r="G10" s="91"/>
      <c r="H10" s="91"/>
      <c r="I10" s="38"/>
      <c r="J10" s="38"/>
      <c r="K10" s="38"/>
    </row>
    <row r="11" spans="1:11" ht="13.5" thickBot="1" x14ac:dyDescent="0.25">
      <c r="A11" s="241" t="s">
        <v>264</v>
      </c>
      <c r="B11" s="244" t="s">
        <v>315</v>
      </c>
      <c r="C11" s="254">
        <v>0</v>
      </c>
      <c r="D11" s="254">
        <v>0</v>
      </c>
      <c r="E11" s="246"/>
      <c r="F11" s="347"/>
      <c r="G11" s="290" t="s">
        <v>110</v>
      </c>
      <c r="H11" s="354">
        <v>0</v>
      </c>
      <c r="I11" s="254">
        <f>C11+D11-H11</f>
        <v>0</v>
      </c>
      <c r="J11" s="255">
        <v>30</v>
      </c>
      <c r="K11" s="254">
        <f t="shared" ref="K11:K12" si="1">MIN(I11:J11)</f>
        <v>0</v>
      </c>
    </row>
    <row r="12" spans="1:11" ht="13.5" thickBot="1" x14ac:dyDescent="0.25">
      <c r="A12" s="10"/>
      <c r="B12" s="248" t="s">
        <v>315</v>
      </c>
      <c r="C12" s="355">
        <v>0</v>
      </c>
      <c r="D12" s="355">
        <v>0</v>
      </c>
      <c r="E12" s="243"/>
      <c r="F12" s="348"/>
      <c r="G12" s="291" t="s">
        <v>110</v>
      </c>
      <c r="H12" s="349">
        <v>0</v>
      </c>
      <c r="I12" s="254">
        <f>C12+D12-H12</f>
        <v>0</v>
      </c>
      <c r="J12" s="257">
        <v>30</v>
      </c>
      <c r="K12" s="256">
        <f t="shared" si="1"/>
        <v>0</v>
      </c>
    </row>
    <row r="13" spans="1:11" ht="13.5" thickBot="1" x14ac:dyDescent="0.25">
      <c r="A13" s="238"/>
      <c r="B13" s="9"/>
      <c r="C13" s="38"/>
      <c r="D13" s="38"/>
      <c r="E13" s="91"/>
      <c r="F13" s="91"/>
      <c r="G13" s="91"/>
      <c r="H13" s="91"/>
      <c r="I13" s="38"/>
      <c r="J13" s="38"/>
      <c r="K13" s="38"/>
    </row>
    <row r="14" spans="1:11" ht="13.5" thickBot="1" x14ac:dyDescent="0.25">
      <c r="A14" s="241" t="s">
        <v>248</v>
      </c>
      <c r="B14" s="244" t="s">
        <v>314</v>
      </c>
      <c r="C14" s="254">
        <v>0</v>
      </c>
      <c r="D14" s="254">
        <v>0</v>
      </c>
      <c r="E14" s="246"/>
      <c r="F14" s="347"/>
      <c r="G14" s="292" t="s">
        <v>111</v>
      </c>
      <c r="H14" s="351">
        <v>0</v>
      </c>
      <c r="I14" s="254">
        <f>C14+D14-H14</f>
        <v>0</v>
      </c>
      <c r="J14" s="255">
        <v>20</v>
      </c>
      <c r="K14" s="254">
        <f t="shared" ref="K14:K15" si="2">MIN(I14:J14)</f>
        <v>0</v>
      </c>
    </row>
    <row r="15" spans="1:11" ht="13.5" thickBot="1" x14ac:dyDescent="0.25">
      <c r="A15" s="10"/>
      <c r="B15" s="248" t="s">
        <v>314</v>
      </c>
      <c r="C15" s="355">
        <v>0</v>
      </c>
      <c r="D15" s="355">
        <v>0</v>
      </c>
      <c r="E15" s="243"/>
      <c r="F15" s="348"/>
      <c r="G15" s="293" t="s">
        <v>111</v>
      </c>
      <c r="H15" s="351">
        <v>0</v>
      </c>
      <c r="I15" s="254">
        <f>C15+D15-H15</f>
        <v>0</v>
      </c>
      <c r="J15" s="257">
        <v>20</v>
      </c>
      <c r="K15" s="256">
        <f t="shared" si="2"/>
        <v>0</v>
      </c>
    </row>
    <row r="16" spans="1:11" ht="13.5" thickBot="1" x14ac:dyDescent="0.25">
      <c r="A16" s="238"/>
      <c r="B16" s="9"/>
      <c r="C16" s="38"/>
      <c r="D16" s="38"/>
      <c r="E16" s="91"/>
      <c r="F16" s="91"/>
      <c r="G16" s="91"/>
      <c r="H16" s="91"/>
      <c r="I16" s="38"/>
      <c r="J16" s="38"/>
      <c r="K16" s="38"/>
    </row>
    <row r="17" spans="1:11" ht="13.5" thickBot="1" x14ac:dyDescent="0.25">
      <c r="A17" s="241" t="s">
        <v>256</v>
      </c>
      <c r="B17" s="244" t="s">
        <v>315</v>
      </c>
      <c r="C17" s="254">
        <v>0</v>
      </c>
      <c r="D17" s="254">
        <v>0</v>
      </c>
      <c r="E17" s="246"/>
      <c r="F17" s="347"/>
      <c r="G17" s="292" t="s">
        <v>111</v>
      </c>
      <c r="H17" s="351">
        <v>0</v>
      </c>
      <c r="I17" s="254">
        <f>C17+D17-H17</f>
        <v>0</v>
      </c>
      <c r="J17" s="255">
        <v>30</v>
      </c>
      <c r="K17" s="254">
        <f t="shared" ref="K17:K18" si="3">MIN(I17:J17)</f>
        <v>0</v>
      </c>
    </row>
    <row r="18" spans="1:11" ht="13.5" thickBot="1" x14ac:dyDescent="0.25">
      <c r="A18" s="10"/>
      <c r="B18" s="248" t="s">
        <v>315</v>
      </c>
      <c r="C18" s="355">
        <v>0</v>
      </c>
      <c r="D18" s="355">
        <v>0</v>
      </c>
      <c r="E18" s="243"/>
      <c r="F18" s="348"/>
      <c r="G18" s="293" t="s">
        <v>111</v>
      </c>
      <c r="H18" s="351">
        <v>0</v>
      </c>
      <c r="I18" s="254">
        <f>C18+D18-H18</f>
        <v>0</v>
      </c>
      <c r="J18" s="257">
        <v>30</v>
      </c>
      <c r="K18" s="256">
        <f t="shared" si="3"/>
        <v>0</v>
      </c>
    </row>
    <row r="19" spans="1:11" x14ac:dyDescent="0.2">
      <c r="A19" s="9"/>
      <c r="B19" s="6"/>
      <c r="C19" s="6"/>
      <c r="D19" s="6"/>
      <c r="E19" s="6"/>
      <c r="F19" s="6"/>
      <c r="G19" s="6"/>
      <c r="H19" s="6"/>
      <c r="I19" s="6"/>
      <c r="J19" s="6"/>
      <c r="K19" s="6"/>
    </row>
    <row r="20" spans="1:11" ht="13.5" thickBot="1" x14ac:dyDescent="0.25">
      <c r="A20" s="9"/>
      <c r="B20" s="6"/>
      <c r="C20" s="6"/>
      <c r="D20" s="6"/>
      <c r="E20" s="6"/>
      <c r="F20" s="6"/>
      <c r="G20" s="6"/>
      <c r="H20" s="6"/>
      <c r="I20" s="6"/>
      <c r="J20" s="6"/>
      <c r="K20" s="6"/>
    </row>
    <row r="21" spans="1:11" ht="13.5" thickBot="1" x14ac:dyDescent="0.25">
      <c r="A21" s="379" t="s">
        <v>112</v>
      </c>
      <c r="B21" s="379"/>
      <c r="C21" s="379"/>
      <c r="D21" s="379"/>
      <c r="E21" s="379"/>
      <c r="F21" s="379"/>
      <c r="G21" s="379"/>
      <c r="H21" s="379"/>
      <c r="I21" s="379"/>
      <c r="J21" s="379"/>
      <c r="K21" s="379"/>
    </row>
    <row r="22" spans="1:11" ht="13.5" thickBot="1" x14ac:dyDescent="0.25">
      <c r="A22" s="15" t="s">
        <v>96</v>
      </c>
      <c r="B22" s="16" t="s">
        <v>97</v>
      </c>
      <c r="C22" s="16" t="s">
        <v>98</v>
      </c>
      <c r="D22" s="16" t="s">
        <v>99</v>
      </c>
      <c r="E22" s="16" t="s">
        <v>100</v>
      </c>
      <c r="F22" s="16" t="s">
        <v>101</v>
      </c>
      <c r="G22" s="16" t="s">
        <v>102</v>
      </c>
      <c r="H22" s="16" t="s">
        <v>103</v>
      </c>
      <c r="I22" s="16" t="s">
        <v>261</v>
      </c>
      <c r="J22" s="16" t="s">
        <v>284</v>
      </c>
      <c r="K22" s="16" t="s">
        <v>285</v>
      </c>
    </row>
    <row r="23" spans="1:11" ht="51.75" thickBot="1" x14ac:dyDescent="0.25">
      <c r="A23" s="13" t="s">
        <v>107</v>
      </c>
      <c r="B23" s="13" t="s">
        <v>276</v>
      </c>
      <c r="C23" s="17" t="s">
        <v>108</v>
      </c>
      <c r="D23" s="17" t="s">
        <v>109</v>
      </c>
      <c r="E23" s="17" t="s">
        <v>85</v>
      </c>
      <c r="F23" s="17" t="s">
        <v>279</v>
      </c>
      <c r="G23" s="250" t="s">
        <v>262</v>
      </c>
      <c r="H23" s="341" t="s">
        <v>283</v>
      </c>
      <c r="I23" s="17" t="s">
        <v>274</v>
      </c>
      <c r="J23" s="17" t="s">
        <v>260</v>
      </c>
      <c r="K23" s="13" t="s">
        <v>275</v>
      </c>
    </row>
    <row r="24" spans="1:11" ht="13.5" thickBot="1" x14ac:dyDescent="0.25">
      <c r="A24" s="258" t="s">
        <v>265</v>
      </c>
      <c r="B24" s="244" t="s">
        <v>314</v>
      </c>
      <c r="C24" s="254">
        <v>0</v>
      </c>
      <c r="D24" s="254">
        <v>0</v>
      </c>
      <c r="E24" s="246"/>
      <c r="F24" s="347"/>
      <c r="G24" s="290" t="s">
        <v>110</v>
      </c>
      <c r="H24" s="354">
        <v>0</v>
      </c>
      <c r="I24" s="254">
        <f>C24+D24-H24</f>
        <v>0</v>
      </c>
      <c r="J24" s="247">
        <v>20</v>
      </c>
      <c r="K24" s="247">
        <f t="shared" ref="K24:K25" si="4">MIN(I24:J24)</f>
        <v>0</v>
      </c>
    </row>
    <row r="25" spans="1:11" ht="13.5" thickBot="1" x14ac:dyDescent="0.25">
      <c r="A25" s="10"/>
      <c r="B25" s="248" t="s">
        <v>314</v>
      </c>
      <c r="C25" s="355">
        <v>0</v>
      </c>
      <c r="D25" s="355">
        <v>0</v>
      </c>
      <c r="E25" s="243"/>
      <c r="F25" s="348"/>
      <c r="G25" s="291" t="s">
        <v>110</v>
      </c>
      <c r="H25" s="349">
        <v>0</v>
      </c>
      <c r="I25" s="254">
        <f>C25+D25-H25</f>
        <v>0</v>
      </c>
      <c r="J25" s="242">
        <v>20</v>
      </c>
      <c r="K25" s="242">
        <f t="shared" si="4"/>
        <v>0</v>
      </c>
    </row>
    <row r="26" spans="1:11" ht="13.5" thickBot="1" x14ac:dyDescent="0.25">
      <c r="A26" s="6"/>
      <c r="B26" s="9"/>
      <c r="C26" s="49"/>
      <c r="D26" s="49"/>
      <c r="E26" s="239"/>
      <c r="F26" s="239"/>
      <c r="G26" s="239"/>
      <c r="H26" s="239"/>
      <c r="I26" s="240"/>
      <c r="J26" s="240"/>
      <c r="K26" s="240"/>
    </row>
    <row r="27" spans="1:11" ht="13.5" thickBot="1" x14ac:dyDescent="0.25">
      <c r="A27" s="241" t="s">
        <v>266</v>
      </c>
      <c r="B27" s="244" t="s">
        <v>315</v>
      </c>
      <c r="C27" s="254">
        <v>0</v>
      </c>
      <c r="D27" s="254">
        <v>0</v>
      </c>
      <c r="E27" s="246"/>
      <c r="F27" s="347"/>
      <c r="G27" s="294" t="s">
        <v>110</v>
      </c>
      <c r="H27" s="352">
        <v>0</v>
      </c>
      <c r="I27" s="254">
        <f>C27+D27-H27</f>
        <v>0</v>
      </c>
      <c r="J27" s="247">
        <v>30</v>
      </c>
      <c r="K27" s="245">
        <f t="shared" ref="K27:K28" si="5">MIN(I27:J27)</f>
        <v>0</v>
      </c>
    </row>
    <row r="28" spans="1:11" ht="13.5" thickBot="1" x14ac:dyDescent="0.25">
      <c r="A28" s="10"/>
      <c r="B28" s="248" t="s">
        <v>315</v>
      </c>
      <c r="C28" s="355">
        <v>0</v>
      </c>
      <c r="D28" s="355">
        <v>0</v>
      </c>
      <c r="E28" s="243"/>
      <c r="F28" s="348"/>
      <c r="G28" s="295" t="s">
        <v>110</v>
      </c>
      <c r="H28" s="349">
        <v>0</v>
      </c>
      <c r="I28" s="254">
        <f>C28+D28-H28</f>
        <v>0</v>
      </c>
      <c r="J28" s="242">
        <v>30</v>
      </c>
      <c r="K28" s="18">
        <f t="shared" si="5"/>
        <v>0</v>
      </c>
    </row>
    <row r="29" spans="1:11" ht="13.5" thickBot="1" x14ac:dyDescent="0.25">
      <c r="A29" s="238"/>
      <c r="B29" s="9"/>
      <c r="C29" s="38"/>
      <c r="D29" s="38"/>
      <c r="E29" s="91"/>
      <c r="F29" s="91"/>
      <c r="G29" s="91"/>
      <c r="H29" s="91"/>
      <c r="I29" s="38"/>
      <c r="J29" s="38"/>
      <c r="K29" s="38"/>
    </row>
    <row r="30" spans="1:11" ht="13.5" thickBot="1" x14ac:dyDescent="0.25">
      <c r="A30" s="258" t="s">
        <v>249</v>
      </c>
      <c r="B30" s="244" t="s">
        <v>314</v>
      </c>
      <c r="C30" s="254">
        <v>0</v>
      </c>
      <c r="D30" s="254">
        <v>0</v>
      </c>
      <c r="E30" s="246"/>
      <c r="F30" s="347"/>
      <c r="G30" s="296" t="s">
        <v>111</v>
      </c>
      <c r="H30" s="351">
        <v>0</v>
      </c>
      <c r="I30" s="254">
        <f>C30+D30-H30</f>
        <v>0</v>
      </c>
      <c r="J30" s="247">
        <v>20</v>
      </c>
      <c r="K30" s="247">
        <f t="shared" ref="K30:K31" si="6">MIN(I30:J30)</f>
        <v>0</v>
      </c>
    </row>
    <row r="31" spans="1:11" ht="13.5" thickBot="1" x14ac:dyDescent="0.25">
      <c r="A31" s="10"/>
      <c r="B31" s="248" t="s">
        <v>314</v>
      </c>
      <c r="C31" s="355">
        <v>0</v>
      </c>
      <c r="D31" s="355">
        <v>0</v>
      </c>
      <c r="E31" s="243"/>
      <c r="F31" s="348"/>
      <c r="G31" s="297" t="s">
        <v>111</v>
      </c>
      <c r="H31" s="351">
        <v>0</v>
      </c>
      <c r="I31" s="254">
        <f>C31+D31-H31</f>
        <v>0</v>
      </c>
      <c r="J31" s="242">
        <v>20</v>
      </c>
      <c r="K31" s="242">
        <f t="shared" si="6"/>
        <v>0</v>
      </c>
    </row>
    <row r="32" spans="1:11" ht="13.5" thickBot="1" x14ac:dyDescent="0.25">
      <c r="A32" s="6"/>
      <c r="B32" s="9"/>
      <c r="C32" s="49"/>
      <c r="D32" s="49"/>
      <c r="E32" s="239"/>
      <c r="F32" s="239"/>
      <c r="G32" s="239"/>
      <c r="H32" s="239"/>
      <c r="I32" s="240"/>
      <c r="J32" s="240"/>
      <c r="K32" s="240"/>
    </row>
    <row r="33" spans="1:11" ht="13.5" thickBot="1" x14ac:dyDescent="0.25">
      <c r="A33" s="241" t="s">
        <v>257</v>
      </c>
      <c r="B33" s="244" t="s">
        <v>315</v>
      </c>
      <c r="C33" s="254">
        <v>0</v>
      </c>
      <c r="D33" s="254">
        <v>0</v>
      </c>
      <c r="E33" s="246"/>
      <c r="F33" s="347"/>
      <c r="G33" s="296" t="s">
        <v>111</v>
      </c>
      <c r="H33" s="351">
        <v>0</v>
      </c>
      <c r="I33" s="254">
        <f>C33+D33-H33</f>
        <v>0</v>
      </c>
      <c r="J33" s="247">
        <v>30</v>
      </c>
      <c r="K33" s="245">
        <f t="shared" ref="K33:K34" si="7">MIN(I33:J33)</f>
        <v>0</v>
      </c>
    </row>
    <row r="34" spans="1:11" ht="13.5" thickBot="1" x14ac:dyDescent="0.25">
      <c r="A34" s="10"/>
      <c r="B34" s="248" t="s">
        <v>315</v>
      </c>
      <c r="C34" s="355">
        <v>0</v>
      </c>
      <c r="D34" s="355">
        <v>0</v>
      </c>
      <c r="E34" s="243"/>
      <c r="F34" s="348"/>
      <c r="G34" s="297" t="s">
        <v>111</v>
      </c>
      <c r="H34" s="351">
        <v>0</v>
      </c>
      <c r="I34" s="254">
        <f>C34+D34-H34</f>
        <v>0</v>
      </c>
      <c r="J34" s="242">
        <v>30</v>
      </c>
      <c r="K34" s="18">
        <f t="shared" si="7"/>
        <v>0</v>
      </c>
    </row>
    <row r="35" spans="1:11" x14ac:dyDescent="0.2">
      <c r="A35" s="9"/>
      <c r="B35" s="6"/>
      <c r="C35" s="6"/>
      <c r="D35" s="6"/>
      <c r="E35" s="6"/>
      <c r="F35" s="6"/>
      <c r="G35" s="6"/>
      <c r="H35" s="6"/>
      <c r="I35" s="6"/>
      <c r="J35" s="6"/>
      <c r="K35" s="6"/>
    </row>
    <row r="36" spans="1:11" ht="13.5" thickBot="1" x14ac:dyDescent="0.25">
      <c r="A36" s="9"/>
      <c r="B36" s="6"/>
      <c r="C36" s="6"/>
      <c r="D36" s="6"/>
      <c r="E36" s="6"/>
      <c r="F36" s="6"/>
      <c r="G36" s="6"/>
      <c r="H36" s="6"/>
      <c r="I36" s="6"/>
      <c r="J36" s="6"/>
      <c r="K36" s="6"/>
    </row>
    <row r="37" spans="1:11" ht="13.5" thickBot="1" x14ac:dyDescent="0.25">
      <c r="A37" s="379" t="s">
        <v>268</v>
      </c>
      <c r="B37" s="379"/>
      <c r="C37" s="379"/>
      <c r="D37" s="379"/>
      <c r="E37" s="379"/>
      <c r="F37" s="379"/>
      <c r="G37" s="379"/>
      <c r="H37" s="379"/>
      <c r="I37" s="379"/>
      <c r="J37" s="379"/>
      <c r="K37" s="379"/>
    </row>
    <row r="38" spans="1:11" ht="13.5" thickBot="1" x14ac:dyDescent="0.25">
      <c r="A38" s="15" t="s">
        <v>96</v>
      </c>
      <c r="B38" s="16" t="s">
        <v>97</v>
      </c>
      <c r="C38" s="16" t="s">
        <v>98</v>
      </c>
      <c r="D38" s="16" t="s">
        <v>99</v>
      </c>
      <c r="E38" s="16" t="s">
        <v>100</v>
      </c>
      <c r="F38" s="16" t="s">
        <v>101</v>
      </c>
      <c r="G38" s="16" t="s">
        <v>102</v>
      </c>
      <c r="H38" s="16" t="s">
        <v>103</v>
      </c>
      <c r="I38" s="16" t="s">
        <v>261</v>
      </c>
      <c r="J38" s="16" t="s">
        <v>284</v>
      </c>
      <c r="K38" s="16" t="s">
        <v>285</v>
      </c>
    </row>
    <row r="39" spans="1:11" ht="53.25" thickBot="1" x14ac:dyDescent="0.25">
      <c r="A39" s="13" t="s">
        <v>107</v>
      </c>
      <c r="B39" s="13" t="s">
        <v>276</v>
      </c>
      <c r="C39" s="17" t="s">
        <v>108</v>
      </c>
      <c r="D39" s="17" t="s">
        <v>109</v>
      </c>
      <c r="E39" s="17" t="s">
        <v>85</v>
      </c>
      <c r="F39" s="17" t="s">
        <v>279</v>
      </c>
      <c r="G39" s="250" t="s">
        <v>262</v>
      </c>
      <c r="H39" s="346" t="s">
        <v>282</v>
      </c>
      <c r="I39" s="17" t="s">
        <v>274</v>
      </c>
      <c r="J39" s="17" t="s">
        <v>260</v>
      </c>
      <c r="K39" s="13" t="s">
        <v>275</v>
      </c>
    </row>
    <row r="40" spans="1:11" ht="13.5" thickBot="1" x14ac:dyDescent="0.25">
      <c r="A40" s="258" t="s">
        <v>250</v>
      </c>
      <c r="B40" s="244" t="s">
        <v>314</v>
      </c>
      <c r="C40" s="254">
        <v>0</v>
      </c>
      <c r="D40" s="254">
        <v>0</v>
      </c>
      <c r="E40" s="246"/>
      <c r="F40" s="347"/>
      <c r="G40" s="296" t="s">
        <v>111</v>
      </c>
      <c r="H40" s="351">
        <v>0</v>
      </c>
      <c r="I40" s="254">
        <f>C40+D40-H40</f>
        <v>0</v>
      </c>
      <c r="J40" s="247">
        <v>20</v>
      </c>
      <c r="K40" s="247">
        <f>MIN(I40:J40)</f>
        <v>0</v>
      </c>
    </row>
    <row r="41" spans="1:11" ht="13.5" thickBot="1" x14ac:dyDescent="0.25">
      <c r="A41" s="10"/>
      <c r="B41" s="248" t="s">
        <v>314</v>
      </c>
      <c r="C41" s="355">
        <v>0</v>
      </c>
      <c r="D41" s="355">
        <v>0</v>
      </c>
      <c r="E41" s="243"/>
      <c r="F41" s="348"/>
      <c r="G41" s="297" t="s">
        <v>111</v>
      </c>
      <c r="H41" s="351">
        <v>0</v>
      </c>
      <c r="I41" s="254">
        <f>C41+D41-H41</f>
        <v>0</v>
      </c>
      <c r="J41" s="242">
        <v>20</v>
      </c>
      <c r="K41" s="242">
        <f t="shared" ref="K41" si="8">MIN(I41:J41)</f>
        <v>0</v>
      </c>
    </row>
    <row r="42" spans="1:11" ht="13.5" thickBot="1" x14ac:dyDescent="0.25">
      <c r="A42" s="9"/>
      <c r="B42" s="9"/>
      <c r="C42" s="6"/>
      <c r="D42" s="6"/>
      <c r="E42" s="6"/>
      <c r="F42" s="6"/>
      <c r="G42" s="6"/>
      <c r="H42" s="6"/>
      <c r="I42" s="6"/>
      <c r="J42" s="6"/>
      <c r="K42" s="6"/>
    </row>
    <row r="43" spans="1:11" ht="13.5" thickBot="1" x14ac:dyDescent="0.25">
      <c r="A43" s="241" t="s">
        <v>258</v>
      </c>
      <c r="B43" s="244" t="s">
        <v>315</v>
      </c>
      <c r="C43" s="254">
        <v>0</v>
      </c>
      <c r="D43" s="254">
        <v>0</v>
      </c>
      <c r="E43" s="246"/>
      <c r="F43" s="347"/>
      <c r="G43" s="296" t="s">
        <v>111</v>
      </c>
      <c r="H43" s="351">
        <v>0</v>
      </c>
      <c r="I43" s="254">
        <f>C43+D43-H43</f>
        <v>0</v>
      </c>
      <c r="J43" s="247">
        <v>30</v>
      </c>
      <c r="K43" s="245">
        <f t="shared" ref="K43:K44" si="9">MIN(I43:J43)</f>
        <v>0</v>
      </c>
    </row>
    <row r="44" spans="1:11" ht="13.5" thickBot="1" x14ac:dyDescent="0.25">
      <c r="A44" s="10"/>
      <c r="B44" s="248" t="s">
        <v>315</v>
      </c>
      <c r="C44" s="355">
        <v>0</v>
      </c>
      <c r="D44" s="355">
        <v>0</v>
      </c>
      <c r="E44" s="243"/>
      <c r="F44" s="348"/>
      <c r="G44" s="297" t="s">
        <v>111</v>
      </c>
      <c r="H44" s="351">
        <v>0</v>
      </c>
      <c r="I44" s="254">
        <v>0</v>
      </c>
      <c r="J44" s="242">
        <v>30</v>
      </c>
      <c r="K44" s="18">
        <f t="shared" si="9"/>
        <v>0</v>
      </c>
    </row>
    <row r="45" spans="1:11" x14ac:dyDescent="0.2">
      <c r="A45" s="9"/>
      <c r="B45" s="6"/>
      <c r="C45" s="6"/>
      <c r="D45" s="6"/>
      <c r="E45" s="6"/>
      <c r="F45" s="6"/>
      <c r="G45" s="6"/>
      <c r="H45" s="6"/>
      <c r="I45" s="6"/>
      <c r="J45" s="6"/>
      <c r="K45" s="6"/>
    </row>
    <row r="46" spans="1:11" ht="13.5" thickBot="1" x14ac:dyDescent="0.25">
      <c r="A46" s="9"/>
      <c r="B46" s="6"/>
      <c r="C46" s="6"/>
      <c r="D46" s="6"/>
      <c r="E46" s="6"/>
      <c r="F46" s="6"/>
      <c r="G46" s="6"/>
      <c r="H46" s="6"/>
      <c r="I46" s="6"/>
      <c r="J46" s="6"/>
      <c r="K46" s="6"/>
    </row>
    <row r="47" spans="1:11" ht="13.5" thickBot="1" x14ac:dyDescent="0.25">
      <c r="A47" s="379" t="s">
        <v>113</v>
      </c>
      <c r="B47" s="379"/>
      <c r="C47" s="379"/>
      <c r="D47" s="379"/>
      <c r="E47" s="379"/>
      <c r="F47" s="379"/>
      <c r="G47" s="379"/>
      <c r="H47" s="379"/>
      <c r="I47" s="379"/>
      <c r="J47" s="379"/>
      <c r="K47" s="379"/>
    </row>
    <row r="48" spans="1:11" ht="13.5" thickBot="1" x14ac:dyDescent="0.25">
      <c r="A48" s="15" t="s">
        <v>96</v>
      </c>
      <c r="B48" s="16" t="s">
        <v>97</v>
      </c>
      <c r="C48" s="16" t="s">
        <v>98</v>
      </c>
      <c r="D48" s="16" t="s">
        <v>99</v>
      </c>
      <c r="E48" s="16" t="s">
        <v>100</v>
      </c>
      <c r="F48" s="16" t="s">
        <v>101</v>
      </c>
      <c r="G48" s="16" t="s">
        <v>102</v>
      </c>
      <c r="H48" s="16" t="s">
        <v>103</v>
      </c>
      <c r="I48" s="16" t="s">
        <v>261</v>
      </c>
      <c r="J48" s="16" t="s">
        <v>284</v>
      </c>
      <c r="K48" s="16" t="s">
        <v>285</v>
      </c>
    </row>
    <row r="49" spans="1:11" ht="53.25" thickBot="1" x14ac:dyDescent="0.25">
      <c r="A49" s="13" t="s">
        <v>107</v>
      </c>
      <c r="B49" s="13" t="s">
        <v>276</v>
      </c>
      <c r="C49" s="17" t="s">
        <v>108</v>
      </c>
      <c r="D49" s="17" t="s">
        <v>109</v>
      </c>
      <c r="E49" s="17" t="s">
        <v>85</v>
      </c>
      <c r="F49" s="17" t="s">
        <v>279</v>
      </c>
      <c r="G49" s="250" t="s">
        <v>262</v>
      </c>
      <c r="H49" s="346" t="s">
        <v>282</v>
      </c>
      <c r="I49" s="17" t="s">
        <v>274</v>
      </c>
      <c r="J49" s="17" t="s">
        <v>260</v>
      </c>
      <c r="K49" s="13" t="s">
        <v>275</v>
      </c>
    </row>
    <row r="50" spans="1:11" ht="13.5" thickBot="1" x14ac:dyDescent="0.25">
      <c r="A50" s="258" t="s">
        <v>251</v>
      </c>
      <c r="B50" s="244" t="s">
        <v>314</v>
      </c>
      <c r="C50" s="254">
        <v>0</v>
      </c>
      <c r="D50" s="254">
        <v>0</v>
      </c>
      <c r="E50" s="246"/>
      <c r="F50" s="347"/>
      <c r="G50" s="296" t="s">
        <v>111</v>
      </c>
      <c r="H50" s="351">
        <v>0</v>
      </c>
      <c r="I50" s="254">
        <f>C50+D50-H50</f>
        <v>0</v>
      </c>
      <c r="J50" s="247">
        <v>20</v>
      </c>
      <c r="K50" s="247">
        <f>MIN(I50:J50)</f>
        <v>0</v>
      </c>
    </row>
    <row r="51" spans="1:11" ht="13.5" thickBot="1" x14ac:dyDescent="0.25">
      <c r="A51" s="10"/>
      <c r="B51" s="248" t="s">
        <v>314</v>
      </c>
      <c r="C51" s="355">
        <v>0</v>
      </c>
      <c r="D51" s="355">
        <v>0</v>
      </c>
      <c r="E51" s="243"/>
      <c r="F51" s="348"/>
      <c r="G51" s="297" t="s">
        <v>111</v>
      </c>
      <c r="H51" s="351">
        <v>0</v>
      </c>
      <c r="I51" s="254">
        <f>C51+D51-H51</f>
        <v>0</v>
      </c>
      <c r="J51" s="242">
        <v>20</v>
      </c>
      <c r="K51" s="242">
        <f t="shared" ref="K51" si="10">MIN(I51:J51)</f>
        <v>0</v>
      </c>
    </row>
    <row r="52" spans="1:11" ht="13.5" thickBot="1" x14ac:dyDescent="0.25">
      <c r="A52" s="9"/>
      <c r="B52" s="9"/>
      <c r="C52" s="6"/>
      <c r="D52" s="6"/>
      <c r="E52" s="6"/>
      <c r="F52" s="6"/>
      <c r="G52" s="6"/>
      <c r="H52" s="6"/>
      <c r="I52" s="6"/>
      <c r="J52" s="6"/>
      <c r="K52" s="6"/>
    </row>
    <row r="53" spans="1:11" ht="13.5" thickBot="1" x14ac:dyDescent="0.25">
      <c r="A53" s="241" t="s">
        <v>259</v>
      </c>
      <c r="B53" s="244" t="s">
        <v>315</v>
      </c>
      <c r="C53" s="254">
        <v>0</v>
      </c>
      <c r="D53" s="254">
        <v>0</v>
      </c>
      <c r="E53" s="246"/>
      <c r="F53" s="347"/>
      <c r="G53" s="296" t="s">
        <v>111</v>
      </c>
      <c r="H53" s="351">
        <v>0</v>
      </c>
      <c r="I53" s="254">
        <f>C53+D53-H53</f>
        <v>0</v>
      </c>
      <c r="J53" s="247">
        <v>30</v>
      </c>
      <c r="K53" s="245">
        <f t="shared" ref="K53:K54" si="11">MIN(I53:J53)</f>
        <v>0</v>
      </c>
    </row>
    <row r="54" spans="1:11" ht="13.5" thickBot="1" x14ac:dyDescent="0.25">
      <c r="A54" s="10"/>
      <c r="B54" s="248" t="s">
        <v>315</v>
      </c>
      <c r="C54" s="355">
        <v>0</v>
      </c>
      <c r="D54" s="355">
        <v>0</v>
      </c>
      <c r="E54" s="243"/>
      <c r="F54" s="348"/>
      <c r="G54" s="297" t="s">
        <v>111</v>
      </c>
      <c r="H54" s="351">
        <v>0</v>
      </c>
      <c r="I54" s="254">
        <f>C54+D54-H54</f>
        <v>0</v>
      </c>
      <c r="J54" s="242">
        <v>30</v>
      </c>
      <c r="K54" s="18">
        <f t="shared" si="11"/>
        <v>0</v>
      </c>
    </row>
    <row r="55" spans="1:11" x14ac:dyDescent="0.2">
      <c r="A55" s="9"/>
      <c r="B55" s="6"/>
      <c r="C55" s="6"/>
      <c r="D55" s="6"/>
      <c r="E55" s="6"/>
      <c r="F55" s="6"/>
      <c r="G55" s="6"/>
      <c r="H55" s="6"/>
      <c r="I55" s="6"/>
      <c r="J55" s="6"/>
      <c r="K55" s="6"/>
    </row>
    <row r="56" spans="1:11" x14ac:dyDescent="0.2">
      <c r="A56" s="11" t="s">
        <v>114</v>
      </c>
      <c r="B56" s="6"/>
      <c r="C56" s="6"/>
      <c r="D56" s="6"/>
      <c r="E56" s="6"/>
      <c r="F56" s="6"/>
      <c r="G56" s="6"/>
      <c r="H56" s="6"/>
      <c r="I56" s="6"/>
      <c r="J56" s="6"/>
      <c r="K56" s="6"/>
    </row>
    <row r="57" spans="1:11" ht="15" x14ac:dyDescent="0.2">
      <c r="A57" s="6" t="s">
        <v>115</v>
      </c>
      <c r="B57" s="6"/>
      <c r="C57" s="6"/>
      <c r="D57" s="6"/>
      <c r="E57" s="6"/>
      <c r="F57" s="6"/>
      <c r="G57" s="6"/>
      <c r="H57" s="6"/>
      <c r="I57" s="6"/>
      <c r="J57" s="6"/>
      <c r="K57" s="6"/>
    </row>
    <row r="58" spans="1:11" ht="48" customHeight="1" x14ac:dyDescent="0.2">
      <c r="A58" s="377" t="s">
        <v>252</v>
      </c>
      <c r="B58" s="377"/>
      <c r="C58" s="377"/>
      <c r="D58" s="377"/>
      <c r="E58" s="377"/>
      <c r="F58" s="377"/>
      <c r="G58" s="377"/>
      <c r="H58" s="377"/>
      <c r="I58" s="377"/>
      <c r="J58" s="377"/>
      <c r="K58" s="377"/>
    </row>
    <row r="59" spans="1:11" ht="15" x14ac:dyDescent="0.2">
      <c r="A59" s="378"/>
      <c r="B59" s="378"/>
      <c r="C59" s="378"/>
      <c r="D59" s="378"/>
      <c r="E59" s="378"/>
      <c r="F59" s="378"/>
      <c r="G59" s="378"/>
      <c r="H59" s="378"/>
      <c r="I59" s="378"/>
      <c r="J59" s="378"/>
      <c r="K59" s="378"/>
    </row>
  </sheetData>
  <sheetProtection insertRows="0"/>
  <mergeCells count="6">
    <mergeCell ref="A58:K58"/>
    <mergeCell ref="A59:K59"/>
    <mergeCell ref="A5:K5"/>
    <mergeCell ref="A21:K21"/>
    <mergeCell ref="A37:K37"/>
    <mergeCell ref="A47:K47"/>
  </mergeCells>
  <dataValidations count="20">
    <dataValidation type="list" showDropDown="1" showInputMessage="1" showErrorMessage="1" prompt="Do not change the Line Numbers" sqref="A30" xr:uid="{716989E3-D3DC-4D2C-A0C9-DAE8136A58E8}">
      <formula1>"2.1 BB"</formula1>
    </dataValidation>
    <dataValidation type="list" operator="equal" showDropDown="1" showInputMessage="1" showErrorMessage="1" prompt="Do not change the Line Numbers" sqref="A14" xr:uid="{AC0EB4C4-C669-4257-905B-4A7870CDF946}">
      <formula1>"2 BB"</formula1>
    </dataValidation>
    <dataValidation type="list" showDropDown="1" showInputMessage="1" showErrorMessage="1" prompt="Do not change the Line Numbers" sqref="A40" xr:uid="{2169D011-C36E-45A8-94C2-A3AE588C4EC8}">
      <formula1>"2.2 BB"</formula1>
    </dataValidation>
    <dataValidation type="list" showDropDown="1" showInputMessage="1" showErrorMessage="1" prompt="Do not change the Line Numbers" sqref="A50" xr:uid="{1E7C4000-8052-40D8-99CD-AA3A15C64476}">
      <formula1>"2.3 BB"</formula1>
    </dataValidation>
    <dataValidation type="decimal" allowBlank="1" showInputMessage="1" showErrorMessage="1" error="Maximum SSA = $17.90_x000a_" sqref="J32 J16 J10 J13 J26" xr:uid="{D14DBD35-DD66-4EE0-A263-10AD3DA7AC13}">
      <formula1>0</formula1>
      <formula2>17.9</formula2>
    </dataValidation>
    <dataValidation type="list" operator="equal" showDropDown="1" showInputMessage="1" showErrorMessage="1" prompt="Do not change the Line Numbers" sqref="A17" xr:uid="{7D2A0B52-F592-4AEA-A899-229E717E0F2C}">
      <formula1>"2 BB w/Voice"</formula1>
    </dataValidation>
    <dataValidation type="decimal" allowBlank="1" showInputMessage="1" showErrorMessage="1" error="Maximum SSA for BB w/Voice= $30.00_x000a_" sqref="J17:J18 J33:J34 J43:J44 J53:J54 J11:J12 J27:J28" xr:uid="{26400396-4C32-48A8-91E9-3F4CB6D7B0B3}">
      <formula1>0</formula1>
      <formula2>30</formula2>
    </dataValidation>
    <dataValidation type="decimal" allowBlank="1" showInputMessage="1" showErrorMessage="1" error="Maximum SSA for BB= $20.00_x000a_" sqref="J14:J15 J30:J31 J40:J41 J50:J51 J24:J25 J8:J9" xr:uid="{3DD22035-5EEA-4EF3-AA7E-86724D12FDE7}">
      <formula1>0</formula1>
      <formula2>20</formula2>
    </dataValidation>
    <dataValidation type="list" operator="equal" showDropDown="1" showInputMessage="1" showErrorMessage="1" prompt="Do not change the Line Numbers" sqref="A33" xr:uid="{4ED78348-57CF-455C-82FE-2C289CF5663E}">
      <formula1>"2.1 BB w/Voice"</formula1>
    </dataValidation>
    <dataValidation type="list" operator="equal" showDropDown="1" showInputMessage="1" showErrorMessage="1" prompt="Do not change the Line Numbers" sqref="A43" xr:uid="{5D340830-8C80-42BC-8CCA-4BFE1ACF1331}">
      <formula1>"2.2 BB w/Voice"</formula1>
    </dataValidation>
    <dataValidation type="list" operator="equal" showDropDown="1" showInputMessage="1" showErrorMessage="1" prompt="Do not change the Line Numbers" sqref="A53" xr:uid="{45D5A2B6-247E-4A97-9A90-825F2F364C91}">
      <formula1>"2.3 BB w/Voice"</formula1>
    </dataValidation>
    <dataValidation type="list" operator="equal" showDropDown="1" showInputMessage="1" showErrorMessage="1" prompt="Do not change the Line Numbers" sqref="A8" xr:uid="{D94ABCD6-4814-46AC-820F-98C365A288D8}">
      <formula1>"1 BB"</formula1>
    </dataValidation>
    <dataValidation type="list" operator="equal" showDropDown="1" showInputMessage="1" showErrorMessage="1" prompt="Do not change the Line Numbers" sqref="A11" xr:uid="{8488BA64-5034-4A67-A31E-F0C5532C7691}">
      <formula1>"1 BB w/Voice"</formula1>
    </dataValidation>
    <dataValidation type="list" showDropDown="1" showInputMessage="1" showErrorMessage="1" prompt="Do not change the Line Numbers" sqref="A24" xr:uid="{80B6CC36-7C86-47B4-9B4C-A03B1932CF69}">
      <formula1>"1.1 BB"</formula1>
    </dataValidation>
    <dataValidation type="list" operator="equal" showDropDown="1" showInputMessage="1" showErrorMessage="1" prompt="Do not change the Line Numbers" sqref="A27" xr:uid="{CDB21618-0ABB-4411-A0E2-3FC6CF8F41B2}">
      <formula1>"1.1 BB w/Voice"</formula1>
    </dataValidation>
    <dataValidation type="list" allowBlank="1" showInputMessage="1" showErrorMessage="1" error="Please choose from the drop down list." sqref="F9 F12 F15 F18 F25 F28 F31 F34 F41 F44 F51 F54" xr:uid="{C72CA00B-7353-405D-8B9B-F0D6C330D8C9}">
      <formula1>"Bundled Voice, Bundled Broadband, Bundled Voice and Broadband"</formula1>
    </dataValidation>
    <dataValidation type="decimal" allowBlank="1" showInputMessage="1" showErrorMessage="1" error="Federal reimbursment is up to $9.25." sqref="H11:H12 H24:H25 H27:H28 H8:H9" xr:uid="{5E49AF1A-6525-4398-8DCE-A56CD9602F0F}">
      <formula1>0</formula1>
      <formula2>9.25</formula2>
    </dataValidation>
    <dataValidation type="decimal" operator="equal" allowBlank="1" showInputMessage="1" showErrorMessage="1" errorTitle="Funding Type C" error="Funding Type C does not receive federal support." sqref="H14:H15 H17:H18 H30:H31 H33:H34 H40:H41 H43:H44 H50:H51 H53:H54" xr:uid="{0F0FD06D-3531-47AC-8DD6-12DD465218F0}">
      <formula1>0</formula1>
    </dataValidation>
    <dataValidation type="whole" allowBlank="1" showInputMessage="1" showErrorMessage="1" error="EUCL is only a rate for voice." sqref="D14:D15 D24:D25 D30:D31 D40:D41 D50:D51 D8:D9" xr:uid="{835A19E6-A960-4B02-A6DF-2C016895FAE8}">
      <formula1>0</formula1>
      <formula2>0</formula2>
    </dataValidation>
    <dataValidation type="list" allowBlank="1" showInputMessage="1" showErrorMessage="1" error="Please choose from the drop down list." sqref="F8 F11 F14 F17 F24 F27 F30 F33 F40 F43 F50 F53" xr:uid="{273F012A-3DEB-471B-A630-42FDBDD5AA85}">
      <formula1>"Bundled Voice, Broadband, Bundled Broadband, Bundled Voice and Broadband"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78"/>
  <sheetViews>
    <sheetView workbookViewId="0">
      <selection activeCell="H7" sqref="H7"/>
    </sheetView>
  </sheetViews>
  <sheetFormatPr defaultColWidth="9.140625" defaultRowHeight="12.75" x14ac:dyDescent="0.2"/>
  <cols>
    <col min="1" max="1" width="14.140625" style="141" customWidth="1"/>
    <col min="2" max="4" width="30.28515625" style="141" customWidth="1"/>
    <col min="5" max="5" width="17.85546875" style="141" customWidth="1"/>
    <col min="6" max="6" width="16.5703125" style="145" customWidth="1"/>
    <col min="7" max="7" width="18" style="146" customWidth="1"/>
    <col min="8" max="8" width="21.7109375" style="144" customWidth="1"/>
    <col min="9" max="16384" width="9.140625" style="141"/>
  </cols>
  <sheetData>
    <row r="1" spans="1:8" x14ac:dyDescent="0.2">
      <c r="A1" s="141" t="str">
        <f>'Claim Form Summary'!A1</f>
        <v>California LifeLine Report and Claim Form for Wireline - Home Broadband Pilot (BB Pilot)2</v>
      </c>
    </row>
    <row r="2" spans="1:8" s="96" customFormat="1" x14ac:dyDescent="0.2">
      <c r="A2" s="96" t="str">
        <f>'Claim Form Summary'!A5</f>
        <v>CPCN _________</v>
      </c>
      <c r="B2" s="128" t="str">
        <f>'Claim Form Summary'!A2</f>
        <v>For Period of ______________</v>
      </c>
      <c r="C2" s="128"/>
      <c r="D2" s="128"/>
      <c r="E2" s="128" t="str">
        <f>'Claim Form Summary'!A4</f>
        <v>California LifeLine Service Provider _______________</v>
      </c>
    </row>
    <row r="3" spans="1:8" ht="15.75" x14ac:dyDescent="0.25">
      <c r="A3" s="139" t="s">
        <v>271</v>
      </c>
      <c r="B3" s="140"/>
      <c r="C3" s="140"/>
      <c r="D3" s="140"/>
      <c r="F3" s="142"/>
      <c r="G3" s="143"/>
    </row>
    <row r="4" spans="1:8" ht="13.5" thickBot="1" x14ac:dyDescent="0.25"/>
    <row r="5" spans="1:8" s="149" customFormat="1" ht="39" thickBot="1" x14ac:dyDescent="0.25">
      <c r="A5" s="147" t="s">
        <v>107</v>
      </c>
      <c r="B5" s="147" t="s">
        <v>116</v>
      </c>
      <c r="C5" s="353" t="s">
        <v>286</v>
      </c>
      <c r="D5" s="353" t="s">
        <v>279</v>
      </c>
      <c r="E5" s="147" t="s">
        <v>85</v>
      </c>
      <c r="F5" s="148" t="s">
        <v>117</v>
      </c>
      <c r="G5" s="147" t="s">
        <v>118</v>
      </c>
      <c r="H5" s="148" t="s">
        <v>119</v>
      </c>
    </row>
    <row r="6" spans="1:8" s="149" customFormat="1" ht="13.5" thickBot="1" x14ac:dyDescent="0.25">
      <c r="A6" s="273" t="s">
        <v>185</v>
      </c>
      <c r="B6" s="274"/>
      <c r="C6" s="274"/>
      <c r="D6" s="367"/>
      <c r="E6" s="274"/>
      <c r="F6" s="274"/>
      <c r="G6" s="274"/>
      <c r="H6" s="275"/>
    </row>
    <row r="7" spans="1:8" s="149" customFormat="1" x14ac:dyDescent="0.2">
      <c r="A7" s="368" t="s">
        <v>263</v>
      </c>
      <c r="B7" s="369" t="s">
        <v>120</v>
      </c>
      <c r="C7" s="370" t="s">
        <v>287</v>
      </c>
      <c r="D7" s="375"/>
      <c r="E7" s="371"/>
      <c r="F7" s="372">
        <v>0</v>
      </c>
      <c r="G7" s="373"/>
      <c r="H7" s="374">
        <f>F7*G7</f>
        <v>0</v>
      </c>
    </row>
    <row r="8" spans="1:8" s="149" customFormat="1" ht="13.5" thickBot="1" x14ac:dyDescent="0.25">
      <c r="A8" s="270"/>
      <c r="B8" s="151"/>
      <c r="C8" s="366"/>
      <c r="D8" s="376"/>
      <c r="E8" s="272"/>
      <c r="F8" s="357">
        <v>0</v>
      </c>
      <c r="G8" s="263"/>
      <c r="H8" s="268">
        <f>F8*G8</f>
        <v>0</v>
      </c>
    </row>
    <row r="9" spans="1:8" s="149" customFormat="1" ht="13.5" thickTop="1" x14ac:dyDescent="0.2">
      <c r="A9" s="162"/>
      <c r="B9" s="152" t="s">
        <v>189</v>
      </c>
      <c r="C9" s="152"/>
      <c r="D9" s="265"/>
      <c r="E9" s="153"/>
      <c r="F9" s="154"/>
      <c r="G9" s="155"/>
      <c r="H9" s="227">
        <f>ROUND(SUM(H7:H8),2)</f>
        <v>0</v>
      </c>
    </row>
    <row r="10" spans="1:8" s="149" customFormat="1" ht="13.5" thickBot="1" x14ac:dyDescent="0.25">
      <c r="A10" s="163"/>
      <c r="B10" s="156"/>
      <c r="C10" s="156"/>
      <c r="D10" s="156"/>
      <c r="E10" s="157"/>
      <c r="F10" s="158"/>
      <c r="G10" s="159"/>
      <c r="H10" s="167"/>
    </row>
    <row r="11" spans="1:8" s="149" customFormat="1" x14ac:dyDescent="0.2">
      <c r="A11" s="269" t="s">
        <v>264</v>
      </c>
      <c r="B11" s="150" t="s">
        <v>120</v>
      </c>
      <c r="C11" s="150" t="s">
        <v>288</v>
      </c>
      <c r="D11" s="375"/>
      <c r="E11" s="271"/>
      <c r="F11" s="356">
        <v>0</v>
      </c>
      <c r="G11" s="266"/>
      <c r="H11" s="267">
        <f>F11*G11</f>
        <v>0</v>
      </c>
    </row>
    <row r="12" spans="1:8" s="149" customFormat="1" ht="13.5" thickBot="1" x14ac:dyDescent="0.25">
      <c r="A12" s="270"/>
      <c r="B12" s="151"/>
      <c r="C12" s="151"/>
      <c r="D12" s="376"/>
      <c r="E12" s="272"/>
      <c r="F12" s="357">
        <v>0</v>
      </c>
      <c r="G12" s="263"/>
      <c r="H12" s="268">
        <f>F12*G12</f>
        <v>0</v>
      </c>
    </row>
    <row r="13" spans="1:8" s="149" customFormat="1" ht="13.5" thickTop="1" x14ac:dyDescent="0.2">
      <c r="A13" s="162"/>
      <c r="B13" s="152" t="s">
        <v>189</v>
      </c>
      <c r="C13" s="152"/>
      <c r="D13" s="152"/>
      <c r="E13" s="153"/>
      <c r="F13" s="154"/>
      <c r="G13" s="155"/>
      <c r="H13" s="227">
        <f>ROUND(SUM(H11:H12),2)</f>
        <v>0</v>
      </c>
    </row>
    <row r="14" spans="1:8" s="149" customFormat="1" ht="13.5" thickBot="1" x14ac:dyDescent="0.25">
      <c r="A14" s="163"/>
      <c r="B14" s="156"/>
      <c r="C14" s="156"/>
      <c r="D14" s="156"/>
      <c r="E14" s="157"/>
      <c r="F14" s="158"/>
      <c r="G14" s="159"/>
      <c r="H14" s="167"/>
    </row>
    <row r="15" spans="1:8" s="149" customFormat="1" ht="13.5" thickBot="1" x14ac:dyDescent="0.25">
      <c r="A15" s="391" t="s">
        <v>91</v>
      </c>
      <c r="B15" s="392"/>
      <c r="C15" s="392"/>
      <c r="D15" s="392"/>
      <c r="E15" s="392"/>
      <c r="F15" s="392"/>
      <c r="G15" s="392"/>
      <c r="H15" s="172">
        <f>ROUND(SUM(H9,H13),2)</f>
        <v>0</v>
      </c>
    </row>
    <row r="16" spans="1:8" s="149" customFormat="1" x14ac:dyDescent="0.2">
      <c r="A16" s="156"/>
      <c r="B16" s="156"/>
      <c r="C16" s="156"/>
      <c r="D16" s="156"/>
      <c r="E16" s="157"/>
      <c r="F16" s="158"/>
      <c r="G16" s="159"/>
      <c r="H16" s="161"/>
    </row>
    <row r="17" spans="1:8" s="149" customFormat="1" ht="13.5" thickBot="1" x14ac:dyDescent="0.25">
      <c r="A17" s="156"/>
      <c r="B17" s="156"/>
      <c r="C17" s="156"/>
      <c r="D17" s="156"/>
      <c r="E17" s="157"/>
      <c r="F17" s="158"/>
      <c r="G17" s="159"/>
      <c r="H17" s="161"/>
    </row>
    <row r="18" spans="1:8" s="149" customFormat="1" ht="13.5" thickBot="1" x14ac:dyDescent="0.25">
      <c r="A18" s="276" t="s">
        <v>267</v>
      </c>
      <c r="B18" s="277"/>
      <c r="C18" s="277"/>
      <c r="D18" s="277"/>
      <c r="E18" s="277"/>
      <c r="F18" s="277"/>
      <c r="G18" s="277"/>
      <c r="H18" s="278"/>
    </row>
    <row r="19" spans="1:8" s="149" customFormat="1" x14ac:dyDescent="0.2">
      <c r="A19" s="269" t="s">
        <v>265</v>
      </c>
      <c r="B19" s="150" t="s">
        <v>121</v>
      </c>
      <c r="C19" s="150" t="s">
        <v>287</v>
      </c>
      <c r="D19" s="375"/>
      <c r="E19" s="271"/>
      <c r="F19" s="356">
        <v>0</v>
      </c>
      <c r="G19" s="266"/>
      <c r="H19" s="267">
        <f>F19*G19</f>
        <v>0</v>
      </c>
    </row>
    <row r="20" spans="1:8" s="149" customFormat="1" ht="13.5" thickBot="1" x14ac:dyDescent="0.25">
      <c r="A20" s="270"/>
      <c r="B20" s="151"/>
      <c r="C20" s="151"/>
      <c r="D20" s="376"/>
      <c r="E20" s="272"/>
      <c r="F20" s="357">
        <v>0</v>
      </c>
      <c r="G20" s="263"/>
      <c r="H20" s="268">
        <f>F20*G20</f>
        <v>0</v>
      </c>
    </row>
    <row r="21" spans="1:8" s="149" customFormat="1" ht="13.5" thickTop="1" x14ac:dyDescent="0.2">
      <c r="A21" s="162"/>
      <c r="B21" s="152" t="s">
        <v>189</v>
      </c>
      <c r="C21" s="152"/>
      <c r="D21" s="152"/>
      <c r="E21" s="153"/>
      <c r="F21" s="154"/>
      <c r="G21" s="155"/>
      <c r="H21" s="227">
        <f>ROUND(SUM(H19:H20),2)</f>
        <v>0</v>
      </c>
    </row>
    <row r="22" spans="1:8" s="149" customFormat="1" ht="13.5" thickBot="1" x14ac:dyDescent="0.25">
      <c r="A22" s="163"/>
      <c r="B22" s="156"/>
      <c r="C22" s="156"/>
      <c r="D22" s="156"/>
      <c r="E22" s="157"/>
      <c r="F22" s="158"/>
      <c r="G22" s="159"/>
      <c r="H22" s="237"/>
    </row>
    <row r="23" spans="1:8" s="149" customFormat="1" x14ac:dyDescent="0.2">
      <c r="A23" s="269" t="s">
        <v>266</v>
      </c>
      <c r="B23" s="150" t="s">
        <v>121</v>
      </c>
      <c r="C23" s="150" t="s">
        <v>288</v>
      </c>
      <c r="D23" s="375"/>
      <c r="E23" s="271"/>
      <c r="F23" s="356">
        <v>0</v>
      </c>
      <c r="G23" s="266"/>
      <c r="H23" s="267">
        <f>F23*G23</f>
        <v>0</v>
      </c>
    </row>
    <row r="24" spans="1:8" s="149" customFormat="1" ht="13.5" thickBot="1" x14ac:dyDescent="0.25">
      <c r="A24" s="270"/>
      <c r="B24" s="151"/>
      <c r="C24" s="151"/>
      <c r="D24" s="376"/>
      <c r="E24" s="272"/>
      <c r="F24" s="357">
        <v>0</v>
      </c>
      <c r="G24" s="263"/>
      <c r="H24" s="268">
        <f>F24*G24</f>
        <v>0</v>
      </c>
    </row>
    <row r="25" spans="1:8" s="149" customFormat="1" ht="13.5" thickTop="1" x14ac:dyDescent="0.2">
      <c r="A25" s="162"/>
      <c r="B25" s="152" t="s">
        <v>189</v>
      </c>
      <c r="C25" s="152"/>
      <c r="D25" s="152"/>
      <c r="E25" s="153"/>
      <c r="F25" s="154"/>
      <c r="G25" s="155"/>
      <c r="H25" s="227">
        <f>ROUND(SUM(H23:H24),2)</f>
        <v>0</v>
      </c>
    </row>
    <row r="26" spans="1:8" s="149" customFormat="1" ht="13.5" thickBot="1" x14ac:dyDescent="0.25">
      <c r="A26" s="163"/>
      <c r="B26" s="156"/>
      <c r="C26" s="156"/>
      <c r="D26" s="156"/>
      <c r="E26" s="157"/>
      <c r="F26" s="158"/>
      <c r="G26" s="159"/>
      <c r="H26" s="237"/>
    </row>
    <row r="27" spans="1:8" s="149" customFormat="1" ht="13.5" thickBot="1" x14ac:dyDescent="0.25">
      <c r="A27" s="391" t="s">
        <v>91</v>
      </c>
      <c r="B27" s="392"/>
      <c r="C27" s="392"/>
      <c r="D27" s="392"/>
      <c r="E27" s="392"/>
      <c r="F27" s="392"/>
      <c r="G27" s="392"/>
      <c r="H27" s="172">
        <f>ROUND(SUM(H21,H25),2)</f>
        <v>0</v>
      </c>
    </row>
    <row r="28" spans="1:8" s="149" customFormat="1" x14ac:dyDescent="0.2">
      <c r="A28" s="156"/>
      <c r="B28" s="156"/>
      <c r="C28" s="156"/>
      <c r="D28" s="156"/>
      <c r="E28" s="157"/>
      <c r="F28" s="158"/>
      <c r="G28" s="159"/>
      <c r="H28" s="161"/>
    </row>
    <row r="29" spans="1:8" s="149" customFormat="1" ht="13.5" thickBot="1" x14ac:dyDescent="0.25">
      <c r="A29" s="156"/>
      <c r="B29" s="156"/>
      <c r="C29" s="156"/>
      <c r="D29" s="156"/>
      <c r="E29" s="157"/>
      <c r="F29" s="158"/>
      <c r="G29" s="159"/>
      <c r="H29" s="161"/>
    </row>
    <row r="30" spans="1:8" s="149" customFormat="1" ht="12.75" customHeight="1" thickBot="1" x14ac:dyDescent="0.25">
      <c r="A30" s="279" t="s">
        <v>270</v>
      </c>
      <c r="B30" s="280"/>
      <c r="C30" s="288"/>
      <c r="D30" s="288"/>
      <c r="E30" s="281"/>
      <c r="F30" s="281"/>
      <c r="G30" s="281"/>
      <c r="H30" s="282"/>
    </row>
    <row r="31" spans="1:8" x14ac:dyDescent="0.2">
      <c r="A31" s="269" t="s">
        <v>248</v>
      </c>
      <c r="B31" s="150" t="s">
        <v>120</v>
      </c>
      <c r="C31" s="150" t="s">
        <v>287</v>
      </c>
      <c r="D31" s="375"/>
      <c r="E31" s="271"/>
      <c r="F31" s="356">
        <v>0</v>
      </c>
      <c r="G31" s="266"/>
      <c r="H31" s="267">
        <f>F31*G31</f>
        <v>0</v>
      </c>
    </row>
    <row r="32" spans="1:8" ht="13.5" thickBot="1" x14ac:dyDescent="0.25">
      <c r="A32" s="270"/>
      <c r="B32" s="151"/>
      <c r="C32" s="151"/>
      <c r="D32" s="376"/>
      <c r="E32" s="272"/>
      <c r="F32" s="357">
        <v>0</v>
      </c>
      <c r="G32" s="263"/>
      <c r="H32" s="268">
        <f>F32*G32</f>
        <v>0</v>
      </c>
    </row>
    <row r="33" spans="1:19" ht="13.5" thickTop="1" x14ac:dyDescent="0.2">
      <c r="A33" s="162"/>
      <c r="B33" s="152" t="s">
        <v>189</v>
      </c>
      <c r="C33" s="152"/>
      <c r="D33" s="152"/>
      <c r="E33" s="153"/>
      <c r="F33" s="154"/>
      <c r="G33" s="155"/>
      <c r="H33" s="227">
        <f>ROUND(SUM(H31:H32),2)</f>
        <v>0</v>
      </c>
    </row>
    <row r="34" spans="1:19" ht="13.5" thickBot="1" x14ac:dyDescent="0.25">
      <c r="A34" s="163"/>
      <c r="B34" s="156"/>
      <c r="C34" s="156"/>
      <c r="D34" s="156"/>
      <c r="E34" s="157"/>
      <c r="F34" s="158"/>
      <c r="G34" s="159"/>
      <c r="H34" s="167"/>
    </row>
    <row r="35" spans="1:19" x14ac:dyDescent="0.2">
      <c r="A35" s="269" t="s">
        <v>256</v>
      </c>
      <c r="B35" s="150" t="s">
        <v>120</v>
      </c>
      <c r="C35" s="150" t="s">
        <v>288</v>
      </c>
      <c r="D35" s="375"/>
      <c r="E35" s="271"/>
      <c r="F35" s="356">
        <v>0</v>
      </c>
      <c r="G35" s="266"/>
      <c r="H35" s="267">
        <f>F35*G35</f>
        <v>0</v>
      </c>
    </row>
    <row r="36" spans="1:19" ht="13.5" thickBot="1" x14ac:dyDescent="0.25">
      <c r="A36" s="270"/>
      <c r="B36" s="151"/>
      <c r="C36" s="151"/>
      <c r="D36" s="376"/>
      <c r="E36" s="272"/>
      <c r="F36" s="357">
        <v>0</v>
      </c>
      <c r="G36" s="263"/>
      <c r="H36" s="268">
        <f>F36*G36</f>
        <v>0</v>
      </c>
    </row>
    <row r="37" spans="1:19" ht="13.5" thickTop="1" x14ac:dyDescent="0.2">
      <c r="A37" s="162"/>
      <c r="B37" s="152" t="s">
        <v>189</v>
      </c>
      <c r="C37" s="152"/>
      <c r="D37" s="152"/>
      <c r="E37" s="153"/>
      <c r="F37" s="154"/>
      <c r="G37" s="155"/>
      <c r="H37" s="227">
        <f>ROUND(SUM(H35:H36),2)</f>
        <v>0</v>
      </c>
    </row>
    <row r="38" spans="1:19" ht="13.5" thickBot="1" x14ac:dyDescent="0.25">
      <c r="A38" s="163"/>
      <c r="B38" s="156"/>
      <c r="C38" s="156"/>
      <c r="D38" s="156"/>
      <c r="E38" s="157"/>
      <c r="F38" s="158"/>
      <c r="G38" s="159"/>
      <c r="H38" s="167"/>
    </row>
    <row r="39" spans="1:19" ht="13.5" thickBot="1" x14ac:dyDescent="0.25">
      <c r="A39" s="391" t="s">
        <v>91</v>
      </c>
      <c r="B39" s="392"/>
      <c r="C39" s="392"/>
      <c r="D39" s="392"/>
      <c r="E39" s="392"/>
      <c r="F39" s="392"/>
      <c r="G39" s="392"/>
      <c r="H39" s="172">
        <f>ROUND(SUM(H33,H37),2)</f>
        <v>0</v>
      </c>
    </row>
    <row r="40" spans="1:19" x14ac:dyDescent="0.2">
      <c r="A40" s="156"/>
      <c r="B40" s="156"/>
      <c r="C40" s="156"/>
      <c r="D40" s="156"/>
      <c r="E40" s="157"/>
      <c r="F40" s="158"/>
      <c r="G40" s="159"/>
      <c r="H40" s="161"/>
    </row>
    <row r="41" spans="1:19" ht="13.5" thickBot="1" x14ac:dyDescent="0.25">
      <c r="A41" s="156"/>
      <c r="B41" s="156"/>
      <c r="C41" s="156"/>
      <c r="D41" s="156"/>
      <c r="E41" s="157"/>
      <c r="F41" s="158"/>
      <c r="G41" s="159"/>
      <c r="H41" s="161"/>
    </row>
    <row r="42" spans="1:19" ht="13.5" thickBot="1" x14ac:dyDescent="0.25">
      <c r="A42" s="283" t="s">
        <v>186</v>
      </c>
      <c r="B42" s="284"/>
      <c r="C42" s="284"/>
      <c r="D42" s="284"/>
      <c r="E42" s="284"/>
      <c r="F42" s="284"/>
      <c r="G42" s="284"/>
      <c r="H42" s="285"/>
      <c r="I42" s="166"/>
      <c r="J42" s="166"/>
    </row>
    <row r="43" spans="1:19" x14ac:dyDescent="0.2">
      <c r="A43" s="269" t="s">
        <v>249</v>
      </c>
      <c r="B43" s="150" t="s">
        <v>121</v>
      </c>
      <c r="C43" s="150" t="s">
        <v>287</v>
      </c>
      <c r="D43" s="375"/>
      <c r="E43" s="271"/>
      <c r="F43" s="356">
        <v>0</v>
      </c>
      <c r="G43" s="266"/>
      <c r="H43" s="267">
        <f>F43*G43</f>
        <v>0</v>
      </c>
      <c r="I43" s="165"/>
      <c r="J43" s="165"/>
      <c r="K43" s="165"/>
      <c r="L43" s="165"/>
      <c r="M43" s="165"/>
      <c r="N43" s="165"/>
      <c r="O43" s="165"/>
      <c r="P43" s="165"/>
      <c r="Q43" s="165"/>
      <c r="R43" s="165"/>
      <c r="S43" s="165"/>
    </row>
    <row r="44" spans="1:19" ht="13.5" thickBot="1" x14ac:dyDescent="0.25">
      <c r="A44" s="270"/>
      <c r="B44" s="151"/>
      <c r="C44" s="151"/>
      <c r="D44" s="376"/>
      <c r="E44" s="272"/>
      <c r="F44" s="357">
        <v>0</v>
      </c>
      <c r="G44" s="263"/>
      <c r="H44" s="268">
        <f>F44*G44</f>
        <v>0</v>
      </c>
      <c r="I44" s="165"/>
      <c r="J44" s="165"/>
      <c r="K44" s="165"/>
      <c r="L44" s="165"/>
      <c r="M44" s="165"/>
      <c r="N44" s="165"/>
      <c r="O44" s="165"/>
      <c r="P44" s="165"/>
      <c r="Q44" s="165"/>
      <c r="R44" s="165"/>
      <c r="S44" s="165"/>
    </row>
    <row r="45" spans="1:19" ht="13.5" thickTop="1" x14ac:dyDescent="0.2">
      <c r="A45" s="162"/>
      <c r="B45" s="152" t="s">
        <v>189</v>
      </c>
      <c r="C45" s="152"/>
      <c r="D45" s="152"/>
      <c r="E45" s="153"/>
      <c r="F45" s="154"/>
      <c r="G45" s="155"/>
      <c r="H45" s="227">
        <f>ROUND(SUM(H43:H44),2)</f>
        <v>0</v>
      </c>
      <c r="I45" s="165"/>
      <c r="J45" s="165"/>
      <c r="K45" s="165"/>
      <c r="L45" s="165"/>
      <c r="M45" s="165"/>
      <c r="N45" s="165"/>
      <c r="O45" s="165"/>
      <c r="P45" s="165"/>
      <c r="Q45" s="165"/>
      <c r="R45" s="165"/>
      <c r="S45" s="165"/>
    </row>
    <row r="46" spans="1:19" ht="13.5" thickBot="1" x14ac:dyDescent="0.25">
      <c r="A46" s="163"/>
      <c r="B46" s="156"/>
      <c r="C46" s="156"/>
      <c r="D46" s="156"/>
      <c r="E46" s="157"/>
      <c r="F46" s="158"/>
      <c r="G46" s="159"/>
      <c r="H46" s="237"/>
      <c r="I46" s="165"/>
      <c r="J46" s="165"/>
      <c r="K46" s="165"/>
      <c r="L46" s="165"/>
      <c r="M46" s="165"/>
      <c r="N46" s="165"/>
      <c r="O46" s="165"/>
      <c r="P46" s="165"/>
      <c r="Q46" s="165"/>
      <c r="R46" s="165"/>
      <c r="S46" s="165"/>
    </row>
    <row r="47" spans="1:19" x14ac:dyDescent="0.2">
      <c r="A47" s="269" t="s">
        <v>257</v>
      </c>
      <c r="B47" s="150" t="s">
        <v>121</v>
      </c>
      <c r="C47" s="150" t="s">
        <v>288</v>
      </c>
      <c r="D47" s="375"/>
      <c r="E47" s="271"/>
      <c r="F47" s="356">
        <v>0</v>
      </c>
      <c r="G47" s="266"/>
      <c r="H47" s="267">
        <f>F47*G47</f>
        <v>0</v>
      </c>
      <c r="I47" s="165"/>
      <c r="J47" s="165"/>
      <c r="K47" s="165"/>
      <c r="L47" s="165"/>
      <c r="M47" s="165"/>
      <c r="N47" s="165"/>
      <c r="O47" s="165"/>
      <c r="P47" s="165"/>
      <c r="Q47" s="165"/>
      <c r="R47" s="165"/>
      <c r="S47" s="165"/>
    </row>
    <row r="48" spans="1:19" ht="13.5" thickBot="1" x14ac:dyDescent="0.25">
      <c r="A48" s="270"/>
      <c r="B48" s="151"/>
      <c r="C48" s="151"/>
      <c r="D48" s="376"/>
      <c r="E48" s="272"/>
      <c r="F48" s="357">
        <v>0</v>
      </c>
      <c r="G48" s="263"/>
      <c r="H48" s="268">
        <f>F48*G48</f>
        <v>0</v>
      </c>
      <c r="I48" s="165"/>
      <c r="J48" s="165"/>
      <c r="K48" s="165"/>
      <c r="L48" s="165"/>
      <c r="M48" s="165"/>
      <c r="N48" s="165"/>
      <c r="O48" s="165"/>
      <c r="P48" s="165"/>
      <c r="Q48" s="165"/>
      <c r="R48" s="165"/>
      <c r="S48" s="165"/>
    </row>
    <row r="49" spans="1:19" ht="13.5" thickTop="1" x14ac:dyDescent="0.2">
      <c r="A49" s="162"/>
      <c r="B49" s="152" t="s">
        <v>189</v>
      </c>
      <c r="C49" s="152"/>
      <c r="D49" s="152"/>
      <c r="E49" s="153"/>
      <c r="F49" s="154"/>
      <c r="G49" s="155"/>
      <c r="H49" s="227">
        <f>ROUND(SUM(H47:H48),2)</f>
        <v>0</v>
      </c>
      <c r="I49" s="165"/>
      <c r="J49" s="165"/>
      <c r="K49" s="165"/>
      <c r="L49" s="165"/>
      <c r="M49" s="165"/>
      <c r="N49" s="165"/>
      <c r="O49" s="165"/>
      <c r="P49" s="165"/>
      <c r="Q49" s="165"/>
      <c r="R49" s="165"/>
      <c r="S49" s="165"/>
    </row>
    <row r="50" spans="1:19" ht="13.5" thickBot="1" x14ac:dyDescent="0.25">
      <c r="A50" s="163"/>
      <c r="B50" s="156"/>
      <c r="C50" s="156"/>
      <c r="D50" s="156"/>
      <c r="E50" s="157"/>
      <c r="F50" s="158"/>
      <c r="G50" s="159"/>
      <c r="H50" s="237"/>
      <c r="I50" s="165"/>
      <c r="J50" s="165"/>
      <c r="K50" s="165"/>
      <c r="L50" s="165"/>
      <c r="M50" s="165"/>
      <c r="N50" s="165"/>
      <c r="O50" s="165"/>
      <c r="P50" s="165"/>
      <c r="Q50" s="165"/>
      <c r="R50" s="165"/>
      <c r="S50" s="165"/>
    </row>
    <row r="51" spans="1:19" ht="13.5" thickBot="1" x14ac:dyDescent="0.25">
      <c r="A51" s="391" t="s">
        <v>91</v>
      </c>
      <c r="B51" s="392"/>
      <c r="C51" s="392"/>
      <c r="D51" s="392"/>
      <c r="E51" s="392"/>
      <c r="F51" s="392"/>
      <c r="G51" s="392"/>
      <c r="H51" s="172">
        <f>ROUND(SUM(H45,H49),2)</f>
        <v>0</v>
      </c>
      <c r="I51" s="165"/>
      <c r="J51" s="165"/>
      <c r="K51" s="165"/>
      <c r="L51" s="165"/>
      <c r="M51" s="165"/>
      <c r="N51" s="165"/>
      <c r="O51" s="165"/>
      <c r="P51" s="165"/>
      <c r="Q51" s="165"/>
      <c r="R51" s="165"/>
      <c r="S51" s="165"/>
    </row>
    <row r="52" spans="1:19" x14ac:dyDescent="0.2">
      <c r="E52" s="160"/>
      <c r="F52" s="158"/>
      <c r="G52" s="159"/>
      <c r="H52" s="161"/>
      <c r="I52" s="165"/>
      <c r="J52" s="165"/>
      <c r="K52" s="165"/>
      <c r="L52" s="165"/>
      <c r="M52" s="165"/>
      <c r="N52" s="165"/>
      <c r="O52" s="165"/>
      <c r="P52" s="165"/>
      <c r="Q52" s="165"/>
      <c r="R52" s="165"/>
      <c r="S52" s="165"/>
    </row>
    <row r="53" spans="1:19" ht="13.5" thickBot="1" x14ac:dyDescent="0.25">
      <c r="E53" s="160"/>
      <c r="F53" s="158"/>
      <c r="G53" s="159"/>
      <c r="H53" s="161"/>
      <c r="I53" s="165"/>
      <c r="J53" s="165"/>
      <c r="K53" s="165"/>
      <c r="L53" s="165"/>
      <c r="M53" s="165"/>
      <c r="N53" s="165"/>
      <c r="O53" s="165"/>
      <c r="P53" s="165"/>
      <c r="Q53" s="165"/>
      <c r="R53" s="165"/>
      <c r="S53" s="165"/>
    </row>
    <row r="54" spans="1:19" ht="13.5" thickBot="1" x14ac:dyDescent="0.25">
      <c r="A54" s="286" t="s">
        <v>187</v>
      </c>
      <c r="B54" s="281"/>
      <c r="C54" s="281"/>
      <c r="D54" s="281"/>
      <c r="E54" s="281"/>
      <c r="F54" s="281"/>
      <c r="G54" s="281"/>
      <c r="H54" s="282"/>
      <c r="I54" s="165"/>
      <c r="J54" s="165"/>
      <c r="K54" s="165"/>
      <c r="L54" s="165"/>
      <c r="M54" s="165"/>
      <c r="N54" s="165"/>
      <c r="O54" s="165"/>
      <c r="P54" s="165"/>
      <c r="Q54" s="165"/>
      <c r="R54" s="165"/>
      <c r="S54" s="165"/>
    </row>
    <row r="55" spans="1:19" x14ac:dyDescent="0.2">
      <c r="A55" s="269" t="s">
        <v>250</v>
      </c>
      <c r="B55" s="150" t="s">
        <v>122</v>
      </c>
      <c r="C55" s="150" t="s">
        <v>287</v>
      </c>
      <c r="D55" s="375"/>
      <c r="E55" s="271"/>
      <c r="F55" s="356">
        <v>0</v>
      </c>
      <c r="G55" s="266"/>
      <c r="H55" s="267">
        <f>F55*G55</f>
        <v>0</v>
      </c>
      <c r="I55" s="165"/>
      <c r="J55" s="165"/>
      <c r="K55" s="165"/>
      <c r="L55" s="165"/>
      <c r="M55" s="165"/>
      <c r="N55" s="165"/>
      <c r="O55" s="165"/>
      <c r="P55" s="165"/>
      <c r="Q55" s="165"/>
      <c r="R55" s="165"/>
      <c r="S55" s="165"/>
    </row>
    <row r="56" spans="1:19" ht="13.5" thickBot="1" x14ac:dyDescent="0.25">
      <c r="A56" s="270"/>
      <c r="B56" s="151"/>
      <c r="C56" s="151"/>
      <c r="D56" s="376"/>
      <c r="E56" s="272"/>
      <c r="F56" s="357">
        <v>0</v>
      </c>
      <c r="G56" s="263"/>
      <c r="H56" s="268">
        <f>F56*G56</f>
        <v>0</v>
      </c>
      <c r="I56" s="165"/>
      <c r="J56" s="165"/>
      <c r="K56" s="165"/>
      <c r="L56" s="165"/>
      <c r="M56" s="165"/>
      <c r="N56" s="165"/>
      <c r="O56" s="165"/>
      <c r="P56" s="165"/>
      <c r="Q56" s="165"/>
      <c r="R56" s="165"/>
      <c r="S56" s="165"/>
    </row>
    <row r="57" spans="1:19" ht="13.5" thickTop="1" x14ac:dyDescent="0.2">
      <c r="A57" s="162"/>
      <c r="B57" s="152" t="s">
        <v>189</v>
      </c>
      <c r="C57" s="152"/>
      <c r="D57" s="152"/>
      <c r="E57" s="153"/>
      <c r="F57" s="154"/>
      <c r="G57" s="155"/>
      <c r="H57" s="227">
        <f>ROUND(SUM(H55:H56),2)</f>
        <v>0</v>
      </c>
      <c r="I57" s="165"/>
      <c r="J57" s="165"/>
      <c r="K57" s="165"/>
      <c r="L57" s="165"/>
      <c r="M57" s="165"/>
      <c r="N57" s="165"/>
      <c r="O57" s="165"/>
      <c r="P57" s="165"/>
      <c r="Q57" s="165"/>
      <c r="R57" s="165"/>
      <c r="S57" s="165"/>
    </row>
    <row r="58" spans="1:19" ht="13.5" thickBot="1" x14ac:dyDescent="0.25">
      <c r="A58" s="163"/>
      <c r="B58" s="156"/>
      <c r="C58" s="156"/>
      <c r="D58" s="156"/>
      <c r="E58" s="157"/>
      <c r="F58" s="158"/>
      <c r="G58" s="159"/>
      <c r="H58" s="164"/>
      <c r="I58" s="165"/>
      <c r="J58" s="165"/>
      <c r="K58" s="165"/>
      <c r="L58" s="165"/>
      <c r="M58" s="165"/>
      <c r="N58" s="165"/>
      <c r="O58" s="165"/>
      <c r="P58" s="165"/>
      <c r="Q58" s="165"/>
      <c r="R58" s="165"/>
      <c r="S58" s="165"/>
    </row>
    <row r="59" spans="1:19" x14ac:dyDescent="0.2">
      <c r="A59" s="269" t="s">
        <v>258</v>
      </c>
      <c r="B59" s="150" t="s">
        <v>122</v>
      </c>
      <c r="C59" s="150" t="s">
        <v>288</v>
      </c>
      <c r="D59" s="375"/>
      <c r="E59" s="271"/>
      <c r="F59" s="356">
        <v>0</v>
      </c>
      <c r="G59" s="266"/>
      <c r="H59" s="267">
        <f>F59*G59</f>
        <v>0</v>
      </c>
      <c r="I59" s="165"/>
      <c r="J59" s="165"/>
      <c r="K59" s="165"/>
      <c r="L59" s="165"/>
      <c r="M59" s="165"/>
      <c r="N59" s="165"/>
      <c r="O59" s="165"/>
      <c r="P59" s="165"/>
      <c r="Q59" s="165"/>
      <c r="R59" s="165"/>
      <c r="S59" s="165"/>
    </row>
    <row r="60" spans="1:19" ht="13.5" thickBot="1" x14ac:dyDescent="0.25">
      <c r="A60" s="270"/>
      <c r="B60" s="151"/>
      <c r="C60" s="151"/>
      <c r="D60" s="376"/>
      <c r="E60" s="272"/>
      <c r="F60" s="357">
        <v>0</v>
      </c>
      <c r="G60" s="263"/>
      <c r="H60" s="268">
        <f>F60*G60</f>
        <v>0</v>
      </c>
      <c r="I60" s="165"/>
      <c r="J60" s="165"/>
      <c r="K60" s="165"/>
      <c r="L60" s="165"/>
      <c r="M60" s="165"/>
      <c r="N60" s="165"/>
      <c r="O60" s="165"/>
      <c r="P60" s="165"/>
      <c r="Q60" s="165"/>
      <c r="R60" s="165"/>
      <c r="S60" s="165"/>
    </row>
    <row r="61" spans="1:19" ht="13.5" thickTop="1" x14ac:dyDescent="0.2">
      <c r="A61" s="162"/>
      <c r="B61" s="152" t="s">
        <v>189</v>
      </c>
      <c r="C61" s="152"/>
      <c r="D61" s="152"/>
      <c r="E61" s="153"/>
      <c r="F61" s="154"/>
      <c r="G61" s="155"/>
      <c r="H61" s="227">
        <f>ROUND(SUM(H59:H60),2)</f>
        <v>0</v>
      </c>
      <c r="I61" s="165"/>
      <c r="J61" s="165"/>
      <c r="K61" s="165"/>
      <c r="L61" s="165"/>
      <c r="M61" s="165"/>
      <c r="N61" s="165"/>
      <c r="O61" s="165"/>
      <c r="P61" s="165"/>
      <c r="Q61" s="165"/>
      <c r="R61" s="165"/>
      <c r="S61" s="165"/>
    </row>
    <row r="62" spans="1:19" ht="13.5" thickBot="1" x14ac:dyDescent="0.25">
      <c r="A62" s="163"/>
      <c r="B62" s="156"/>
      <c r="C62" s="156"/>
      <c r="D62" s="156"/>
      <c r="E62" s="157"/>
      <c r="F62" s="158"/>
      <c r="G62" s="159"/>
      <c r="H62" s="164"/>
      <c r="I62" s="165"/>
      <c r="J62" s="165"/>
      <c r="K62" s="165"/>
      <c r="L62" s="165"/>
      <c r="M62" s="165"/>
      <c r="N62" s="165"/>
      <c r="O62" s="165"/>
      <c r="P62" s="165"/>
      <c r="Q62" s="165"/>
      <c r="R62" s="165"/>
      <c r="S62" s="165"/>
    </row>
    <row r="63" spans="1:19" ht="13.5" thickBot="1" x14ac:dyDescent="0.25">
      <c r="A63" s="391" t="s">
        <v>91</v>
      </c>
      <c r="B63" s="392"/>
      <c r="C63" s="392"/>
      <c r="D63" s="392"/>
      <c r="E63" s="392"/>
      <c r="F63" s="392"/>
      <c r="G63" s="392"/>
      <c r="H63" s="172">
        <f>ROUND(SUM(H57,H61),2)</f>
        <v>0</v>
      </c>
      <c r="I63" s="165"/>
      <c r="J63" s="165"/>
      <c r="K63" s="165"/>
      <c r="L63" s="165"/>
      <c r="M63" s="165"/>
      <c r="N63" s="165"/>
      <c r="O63" s="165"/>
      <c r="P63" s="165"/>
      <c r="Q63" s="165"/>
      <c r="R63" s="165"/>
      <c r="S63" s="165"/>
    </row>
    <row r="64" spans="1:19" x14ac:dyDescent="0.2">
      <c r="E64" s="160"/>
      <c r="F64" s="158"/>
      <c r="G64" s="159"/>
      <c r="H64" s="161"/>
      <c r="I64" s="165"/>
      <c r="J64" s="165"/>
      <c r="K64" s="165"/>
      <c r="L64" s="165"/>
      <c r="M64" s="165"/>
      <c r="N64" s="165"/>
      <c r="O64" s="165"/>
      <c r="P64" s="165"/>
      <c r="Q64" s="165"/>
      <c r="R64" s="165"/>
      <c r="S64" s="165"/>
    </row>
    <row r="65" spans="1:19" ht="13.5" thickBot="1" x14ac:dyDescent="0.25">
      <c r="E65" s="160"/>
      <c r="F65" s="158"/>
      <c r="G65" s="159"/>
      <c r="H65" s="161"/>
      <c r="I65" s="165"/>
      <c r="J65" s="165"/>
      <c r="K65" s="165"/>
      <c r="L65" s="165"/>
      <c r="M65" s="165"/>
      <c r="N65" s="165"/>
      <c r="O65" s="165"/>
      <c r="P65" s="165"/>
      <c r="Q65" s="165"/>
      <c r="R65" s="165"/>
      <c r="S65" s="165"/>
    </row>
    <row r="66" spans="1:19" ht="13.5" thickBot="1" x14ac:dyDescent="0.25">
      <c r="A66" s="287" t="s">
        <v>188</v>
      </c>
      <c r="B66" s="288"/>
      <c r="C66" s="288"/>
      <c r="D66" s="288"/>
      <c r="E66" s="288"/>
      <c r="F66" s="288"/>
      <c r="G66" s="288"/>
      <c r="H66" s="289"/>
      <c r="I66" s="165"/>
      <c r="J66" s="165"/>
      <c r="K66" s="165"/>
      <c r="L66" s="165"/>
      <c r="M66" s="165"/>
      <c r="N66" s="165"/>
      <c r="O66" s="165"/>
      <c r="P66" s="165"/>
      <c r="Q66" s="165"/>
      <c r="R66" s="165"/>
      <c r="S66" s="165"/>
    </row>
    <row r="67" spans="1:19" x14ac:dyDescent="0.2">
      <c r="A67" s="269" t="s">
        <v>251</v>
      </c>
      <c r="B67" s="150" t="s">
        <v>123</v>
      </c>
      <c r="C67" s="150">
        <v>5</v>
      </c>
      <c r="D67" s="375"/>
      <c r="E67" s="271"/>
      <c r="F67" s="356">
        <v>0</v>
      </c>
      <c r="G67" s="266"/>
      <c r="H67" s="267">
        <f>F67*G67</f>
        <v>0</v>
      </c>
      <c r="I67" s="165"/>
      <c r="J67" s="165"/>
      <c r="K67" s="165"/>
      <c r="L67" s="165"/>
      <c r="M67" s="165"/>
      <c r="N67" s="165"/>
      <c r="O67" s="165"/>
      <c r="P67" s="165"/>
      <c r="Q67" s="165"/>
      <c r="R67" s="165"/>
      <c r="S67" s="165"/>
    </row>
    <row r="68" spans="1:19" ht="13.5" thickBot="1" x14ac:dyDescent="0.25">
      <c r="A68" s="270"/>
      <c r="B68" s="151"/>
      <c r="C68" s="151" t="s">
        <v>287</v>
      </c>
      <c r="D68" s="376"/>
      <c r="E68" s="272"/>
      <c r="F68" s="357">
        <v>0</v>
      </c>
      <c r="G68" s="263"/>
      <c r="H68" s="268">
        <f>F68*G68</f>
        <v>0</v>
      </c>
      <c r="I68" s="165"/>
      <c r="J68" s="165"/>
      <c r="K68" s="165"/>
      <c r="L68" s="165"/>
      <c r="M68" s="165"/>
      <c r="N68" s="165"/>
      <c r="O68" s="165"/>
      <c r="P68" s="165"/>
      <c r="Q68" s="165"/>
      <c r="R68" s="165"/>
      <c r="S68" s="165"/>
    </row>
    <row r="69" spans="1:19" ht="13.5" thickTop="1" x14ac:dyDescent="0.2">
      <c r="A69" s="264"/>
      <c r="B69" s="265" t="s">
        <v>189</v>
      </c>
      <c r="C69" s="265"/>
      <c r="D69" s="265"/>
      <c r="E69" s="259"/>
      <c r="F69" s="260"/>
      <c r="G69" s="261"/>
      <c r="H69" s="262">
        <f>ROUND(SUM(H67:H68),2)</f>
        <v>0</v>
      </c>
      <c r="I69" s="165"/>
      <c r="J69" s="165"/>
      <c r="K69" s="165"/>
      <c r="L69" s="165"/>
      <c r="M69" s="165"/>
      <c r="N69" s="165"/>
      <c r="O69" s="165"/>
      <c r="P69" s="165"/>
      <c r="Q69" s="165"/>
      <c r="R69" s="165"/>
      <c r="S69" s="165"/>
    </row>
    <row r="70" spans="1:19" ht="13.5" thickBot="1" x14ac:dyDescent="0.25">
      <c r="A70" s="163"/>
      <c r="B70" s="156"/>
      <c r="C70" s="156"/>
      <c r="D70" s="156"/>
      <c r="E70" s="157"/>
      <c r="F70" s="158"/>
      <c r="G70" s="159"/>
      <c r="H70" s="167"/>
      <c r="I70" s="165"/>
      <c r="J70" s="165"/>
      <c r="K70" s="165"/>
      <c r="L70" s="165"/>
      <c r="M70" s="165"/>
      <c r="N70" s="165"/>
      <c r="O70" s="165"/>
      <c r="P70" s="165"/>
      <c r="Q70" s="165"/>
      <c r="R70" s="165"/>
      <c r="S70" s="165"/>
    </row>
    <row r="71" spans="1:19" x14ac:dyDescent="0.2">
      <c r="A71" s="269" t="s">
        <v>259</v>
      </c>
      <c r="B71" s="150" t="s">
        <v>123</v>
      </c>
      <c r="C71" s="150" t="s">
        <v>288</v>
      </c>
      <c r="D71" s="375"/>
      <c r="E71" s="271"/>
      <c r="F71" s="356">
        <v>0</v>
      </c>
      <c r="G71" s="266"/>
      <c r="H71" s="267">
        <f>F71*G71</f>
        <v>0</v>
      </c>
      <c r="I71" s="165"/>
      <c r="J71" s="165"/>
      <c r="K71" s="165"/>
      <c r="L71" s="165"/>
      <c r="M71" s="165"/>
      <c r="N71" s="165"/>
      <c r="O71" s="165"/>
      <c r="P71" s="165"/>
      <c r="Q71" s="165"/>
      <c r="R71" s="165"/>
      <c r="S71" s="165"/>
    </row>
    <row r="72" spans="1:19" ht="13.5" thickBot="1" x14ac:dyDescent="0.25">
      <c r="A72" s="270"/>
      <c r="B72" s="151"/>
      <c r="C72" s="151"/>
      <c r="D72" s="376"/>
      <c r="E72" s="272"/>
      <c r="F72" s="357">
        <v>0</v>
      </c>
      <c r="G72" s="263"/>
      <c r="H72" s="268">
        <f>F72*G72</f>
        <v>0</v>
      </c>
      <c r="I72" s="165"/>
      <c r="J72" s="165"/>
      <c r="K72" s="165"/>
      <c r="L72" s="165"/>
      <c r="M72" s="165"/>
      <c r="N72" s="165"/>
      <c r="O72" s="165"/>
      <c r="P72" s="165"/>
      <c r="Q72" s="165"/>
      <c r="R72" s="165"/>
      <c r="S72" s="165"/>
    </row>
    <row r="73" spans="1:19" ht="13.5" thickTop="1" x14ac:dyDescent="0.2">
      <c r="A73" s="264"/>
      <c r="B73" s="265" t="s">
        <v>189</v>
      </c>
      <c r="C73" s="265"/>
      <c r="D73" s="265"/>
      <c r="E73" s="259"/>
      <c r="F73" s="260"/>
      <c r="G73" s="261"/>
      <c r="H73" s="262">
        <f>ROUND(SUM(H71:H72),2)</f>
        <v>0</v>
      </c>
      <c r="I73" s="165"/>
      <c r="J73" s="165"/>
      <c r="K73" s="165"/>
      <c r="L73" s="165"/>
      <c r="M73" s="165"/>
      <c r="N73" s="165"/>
      <c r="O73" s="165"/>
      <c r="P73" s="165"/>
      <c r="Q73" s="165"/>
      <c r="R73" s="165"/>
      <c r="S73" s="165"/>
    </row>
    <row r="74" spans="1:19" ht="13.5" thickBot="1" x14ac:dyDescent="0.25">
      <c r="A74" s="163"/>
      <c r="B74" s="156"/>
      <c r="C74" s="156"/>
      <c r="D74" s="156"/>
      <c r="E74" s="157"/>
      <c r="F74" s="158"/>
      <c r="G74" s="159"/>
      <c r="H74" s="164"/>
      <c r="I74" s="165"/>
      <c r="J74" s="165"/>
      <c r="K74" s="165"/>
      <c r="L74" s="165"/>
      <c r="M74" s="165"/>
      <c r="N74" s="165"/>
      <c r="O74" s="165"/>
      <c r="P74" s="165"/>
      <c r="Q74" s="165"/>
      <c r="R74" s="165"/>
      <c r="S74" s="165"/>
    </row>
    <row r="75" spans="1:19" ht="13.5" thickBot="1" x14ac:dyDescent="0.25">
      <c r="A75" s="391" t="s">
        <v>91</v>
      </c>
      <c r="B75" s="392"/>
      <c r="C75" s="392"/>
      <c r="D75" s="392"/>
      <c r="E75" s="392"/>
      <c r="F75" s="392"/>
      <c r="G75" s="392"/>
      <c r="H75" s="172">
        <f>ROUND(SUM(H69,H73),2)</f>
        <v>0</v>
      </c>
      <c r="I75" s="165"/>
      <c r="J75" s="165"/>
      <c r="K75" s="165"/>
      <c r="L75" s="165"/>
      <c r="M75" s="165"/>
      <c r="N75" s="165"/>
      <c r="O75" s="165"/>
      <c r="P75" s="165"/>
      <c r="Q75" s="165"/>
      <c r="R75" s="165"/>
      <c r="S75" s="165"/>
    </row>
    <row r="76" spans="1:19" x14ac:dyDescent="0.2">
      <c r="E76" s="127"/>
      <c r="F76" s="168"/>
      <c r="G76" s="159"/>
      <c r="H76" s="161"/>
      <c r="I76" s="165"/>
      <c r="J76" s="165"/>
      <c r="K76" s="165"/>
      <c r="L76" s="165"/>
      <c r="M76" s="165"/>
      <c r="N76" s="165"/>
      <c r="O76" s="165"/>
      <c r="P76" s="165"/>
      <c r="Q76" s="165"/>
      <c r="R76" s="165"/>
      <c r="S76" s="165"/>
    </row>
    <row r="77" spans="1:19" x14ac:dyDescent="0.2">
      <c r="A77" s="171" t="s">
        <v>95</v>
      </c>
    </row>
    <row r="78" spans="1:19" x14ac:dyDescent="0.2">
      <c r="A78" s="393"/>
      <c r="B78" s="393"/>
      <c r="C78" s="393"/>
      <c r="D78" s="393"/>
      <c r="E78" s="393"/>
    </row>
  </sheetData>
  <sheetProtection formatCells="0" formatColumns="0" formatRows="0" insertColumns="0" insertRows="0" deleteColumns="0" deleteRows="0"/>
  <mergeCells count="7">
    <mergeCell ref="A15:G15"/>
    <mergeCell ref="A27:G27"/>
    <mergeCell ref="A78:E78"/>
    <mergeCell ref="A51:G51"/>
    <mergeCell ref="A63:G63"/>
    <mergeCell ref="A75:G75"/>
    <mergeCell ref="A39:G39"/>
  </mergeCells>
  <phoneticPr fontId="8" type="noConversion"/>
  <dataValidations xWindow="51" yWindow="703" count="18">
    <dataValidation type="list" showDropDown="1" showInputMessage="1" showErrorMessage="1" error="Do not change Service Description " prompt="Do not change Service Description " sqref="B7 B35 B11 B31" xr:uid="{1C59133E-2035-4357-9BE2-51599FF6AC99}">
      <formula1>"Flat Rate"</formula1>
    </dataValidation>
    <dataValidation type="list" showDropDown="1" showInputMessage="1" showErrorMessage="1" error="Do not change Service Description" prompt="Do not change Service Description" sqref="B19 B47 B23 B43" xr:uid="{30DD17F3-7BA3-4B73-9FD9-6066B96D2F8B}">
      <formula1>"Flat Rate (Tribal)"</formula1>
    </dataValidation>
    <dataValidation type="list" showDropDown="1" showInputMessage="1" showErrorMessage="1" error="Do not change Service Description" prompt="Do not change Service Description" sqref="B55 B59" xr:uid="{E13BEAA4-B82A-40FA-9390-1F677AB9E778}">
      <formula1>"Flat Rate (TTY)"</formula1>
    </dataValidation>
    <dataValidation type="list" showDropDown="1" showInputMessage="1" showErrorMessage="1" error="Do not change Service Description" prompt="Do not change Service Description" sqref="B67 B71" xr:uid="{635A1576-804D-4AF0-BA8F-6042FE5DDD2F}">
      <formula1>"Flat Rate (TTY and Tribal)"</formula1>
    </dataValidation>
    <dataValidation type="list" showDropDown="1" showInputMessage="1" showErrorMessage="1" prompt="Do not change Claim Form Line #" sqref="A31" xr:uid="{9483F3EE-D7F9-4F0B-8751-A6B60DB33907}">
      <formula1>"2 BB"</formula1>
    </dataValidation>
    <dataValidation type="list" showDropDown="1" showInputMessage="1" showErrorMessage="1" prompt="Do not change Claim Form Line #" sqref="A43" xr:uid="{4287A3D5-7873-4A98-8724-33023F1A4E56}">
      <formula1>"2.1 BB"</formula1>
    </dataValidation>
    <dataValidation type="list" showDropDown="1" showInputMessage="1" showErrorMessage="1" prompt="Do not change Claim Form Line #" sqref="A55" xr:uid="{BAE5D3E8-5F5E-4E75-8826-FAC62434A967}">
      <formula1>"2.2 BB"</formula1>
    </dataValidation>
    <dataValidation type="list" showDropDown="1" showInputMessage="1" showErrorMessage="1" prompt="Do not change Claim Form Line #" sqref="A67" xr:uid="{E0258729-4316-4A5B-8394-AF28039B37EA}">
      <formula1>"2.3 BB"</formula1>
    </dataValidation>
    <dataValidation type="list" showDropDown="1" showInputMessage="1" showErrorMessage="1" prompt="Do not change Claim Form Line #" sqref="A35" xr:uid="{C283D612-F2B5-4433-9E31-4F76B3682BEE}">
      <formula1>"2 BB w/Voice"</formula1>
    </dataValidation>
    <dataValidation type="list" showDropDown="1" showInputMessage="1" showErrorMessage="1" prompt="Do not change Claim Form Line #" sqref="A47" xr:uid="{06CB115D-B608-4BBB-AB8F-A62F8FD7C8E7}">
      <formula1>"2.1 BB w/Voice"</formula1>
    </dataValidation>
    <dataValidation type="list" showDropDown="1" showInputMessage="1" showErrorMessage="1" prompt="Do not change Claim Form Line #" sqref="A59" xr:uid="{81D6D710-1643-4408-A59B-721FFCA442B1}">
      <formula1>"2.2 BB w/Voice"</formula1>
    </dataValidation>
    <dataValidation type="list" showDropDown="1" showInputMessage="1" showErrorMessage="1" prompt="Do not change Claim Form Line #" sqref="A71" xr:uid="{DA04C9B3-98C1-43FC-8D85-ECE73400E9C4}">
      <formula1>"2.3 BB w/Voice"</formula1>
    </dataValidation>
    <dataValidation type="list" showDropDown="1" showInputMessage="1" showErrorMessage="1" prompt="Do not change Claim Form Line #" sqref="A7" xr:uid="{614AC568-EFC5-46B9-A2F1-F736A217141F}">
      <formula1>"1 BB"</formula1>
    </dataValidation>
    <dataValidation type="list" showDropDown="1" showInputMessage="1" showErrorMessage="1" prompt="Do not change Claim Form Line #" sqref="A11" xr:uid="{5F19D71A-A7C3-49EE-AC88-6239AB5DA880}">
      <formula1>"1 BB w/Voice"</formula1>
    </dataValidation>
    <dataValidation type="list" showDropDown="1" showInputMessage="1" showErrorMessage="1" prompt="Do not change Claim Form Line #" sqref="A19" xr:uid="{E05DFA55-06F7-4618-8EC2-5D18A35C366C}">
      <formula1>"1.1 BB"</formula1>
    </dataValidation>
    <dataValidation type="list" showDropDown="1" showInputMessage="1" showErrorMessage="1" prompt="Do not change Claim Form Line #" sqref="A23" xr:uid="{504334D7-3D3B-4EC7-A4FF-36441AC82632}">
      <formula1>"1.1 BB w/Voice"</formula1>
    </dataValidation>
    <dataValidation type="list" showDropDown="1" showInputMessage="1" showErrorMessage="1" errorTitle="BB" error="Claim Form Line # 1l corresponds to BB" sqref="C11 C23 C35 C47 C59 C71" xr:uid="{2EE662F3-C274-44B6-9983-2BE3B8DD1EC6}">
      <formula1>"Home BB w/Voice"</formula1>
    </dataValidation>
    <dataValidation type="list" allowBlank="1" showInputMessage="1" showErrorMessage="1" error="Please choose from the drop down list." sqref="D7:D8 D11:D12 D19:D20 D23:D24 D31:D32 D35:D36 D43:D44 D47:D48 D55:D56 D59:D60 D67:D68 D71:D72" xr:uid="{30800847-05A2-4934-BB9E-A3AECF6EE387}">
      <formula1>"Bundled Voice, Broadband, Bundled Broadband, Bundled Voice and Broadband"</formula1>
    </dataValidation>
  </dataValidations>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60"/>
  <sheetViews>
    <sheetView workbookViewId="0">
      <pane ySplit="7" topLeftCell="A8" activePane="bottomLeft" state="frozen"/>
      <selection pane="bottomLeft" activeCell="J3" sqref="J3"/>
    </sheetView>
  </sheetViews>
  <sheetFormatPr defaultRowHeight="12.75" x14ac:dyDescent="0.2"/>
  <cols>
    <col min="1" max="1" width="11.5703125" customWidth="1"/>
    <col min="2" max="3" width="28.42578125" style="2" customWidth="1"/>
    <col min="4" max="4" width="13.85546875" style="2" bestFit="1" customWidth="1"/>
    <col min="5" max="6" width="18.5703125" customWidth="1"/>
    <col min="7" max="7" width="16.85546875" customWidth="1"/>
    <col min="8" max="8" width="18.7109375" customWidth="1"/>
    <col min="9" max="9" width="17.7109375" customWidth="1"/>
    <col min="10" max="10" width="13.28515625" customWidth="1"/>
    <col min="11" max="11" width="14.140625" customWidth="1"/>
  </cols>
  <sheetData>
    <row r="1" spans="1:14" x14ac:dyDescent="0.2">
      <c r="A1" t="str">
        <f>'Claim Form Summary'!A1</f>
        <v>California LifeLine Report and Claim Form for Wireline - Home Broadband Pilot (BB Pilot)2</v>
      </c>
    </row>
    <row r="2" spans="1:14" x14ac:dyDescent="0.2">
      <c r="A2" t="str">
        <f>'Claim Form Summary'!A5</f>
        <v>CPCN _________</v>
      </c>
      <c r="B2"/>
      <c r="C2" t="str">
        <f>'Claim Form Summary'!A2</f>
        <v>For Period of ______________</v>
      </c>
      <c r="D2" s="5" t="str">
        <f>'Claim Form Summary'!A4</f>
        <v>California LifeLine Service Provider _______________</v>
      </c>
    </row>
    <row r="3" spans="1:14" ht="15.75" x14ac:dyDescent="0.25">
      <c r="A3" s="14" t="s">
        <v>253</v>
      </c>
      <c r="B3" s="5"/>
      <c r="C3" s="5"/>
      <c r="D3" s="5"/>
      <c r="E3" s="5"/>
      <c r="F3" s="5"/>
      <c r="G3" s="5"/>
      <c r="H3" s="5"/>
      <c r="I3" s="5"/>
      <c r="J3" s="5"/>
      <c r="K3" s="5"/>
      <c r="L3" s="5"/>
      <c r="M3" s="5"/>
      <c r="N3" s="5"/>
    </row>
    <row r="4" spans="1:14" ht="15.75" x14ac:dyDescent="0.25">
      <c r="A4" s="1"/>
      <c r="B4" s="40"/>
      <c r="C4" s="40"/>
      <c r="D4" s="40"/>
      <c r="E4" s="5"/>
      <c r="F4" s="5"/>
      <c r="G4" s="5"/>
      <c r="H4" s="5"/>
      <c r="I4" s="5"/>
      <c r="J4" s="5"/>
      <c r="K4" s="5"/>
      <c r="L4" s="5"/>
      <c r="M4" s="5"/>
      <c r="N4" s="5"/>
    </row>
    <row r="5" spans="1:14" ht="13.5" thickBot="1" x14ac:dyDescent="0.25">
      <c r="A5" s="397"/>
      <c r="B5" s="398"/>
      <c r="C5" s="398"/>
      <c r="D5" s="398"/>
      <c r="E5" s="398"/>
      <c r="F5" s="398"/>
      <c r="G5" s="398"/>
      <c r="H5" s="398"/>
      <c r="I5" s="398"/>
      <c r="J5" s="398"/>
      <c r="K5" s="78"/>
      <c r="L5" s="5"/>
      <c r="M5" s="5"/>
      <c r="N5" s="5"/>
    </row>
    <row r="6" spans="1:14" ht="13.5" thickBot="1" x14ac:dyDescent="0.25">
      <c r="A6" s="45" t="s">
        <v>96</v>
      </c>
      <c r="B6" s="45" t="s">
        <v>97</v>
      </c>
      <c r="C6" s="45" t="s">
        <v>98</v>
      </c>
      <c r="D6" s="45" t="s">
        <v>99</v>
      </c>
      <c r="E6" s="45" t="s">
        <v>100</v>
      </c>
      <c r="F6" s="45" t="s">
        <v>101</v>
      </c>
      <c r="G6" s="45" t="s">
        <v>103</v>
      </c>
      <c r="H6" s="45" t="s">
        <v>104</v>
      </c>
      <c r="I6" s="45" t="s">
        <v>105</v>
      </c>
      <c r="J6" s="45" t="s">
        <v>106</v>
      </c>
      <c r="K6" s="45" t="s">
        <v>124</v>
      </c>
      <c r="L6" s="5"/>
      <c r="M6" s="5"/>
      <c r="N6" s="5"/>
    </row>
    <row r="7" spans="1:14" ht="51.75" thickBot="1" x14ac:dyDescent="0.25">
      <c r="A7" s="43" t="s">
        <v>107</v>
      </c>
      <c r="B7" s="65" t="s">
        <v>116</v>
      </c>
      <c r="C7" s="65" t="s">
        <v>125</v>
      </c>
      <c r="D7" s="44" t="s">
        <v>86</v>
      </c>
      <c r="E7" s="44" t="s">
        <v>126</v>
      </c>
      <c r="F7" s="44" t="s">
        <v>127</v>
      </c>
      <c r="G7" s="44" t="s">
        <v>273</v>
      </c>
      <c r="H7" s="44" t="s">
        <v>128</v>
      </c>
      <c r="I7" s="44" t="s">
        <v>218</v>
      </c>
      <c r="J7" s="44" t="s">
        <v>129</v>
      </c>
      <c r="K7" s="44" t="s">
        <v>130</v>
      </c>
      <c r="L7" s="5"/>
      <c r="M7" s="5"/>
      <c r="N7" s="5"/>
    </row>
    <row r="8" spans="1:14" ht="13.5" thickBot="1" x14ac:dyDescent="0.25">
      <c r="A8" s="79">
        <v>5</v>
      </c>
      <c r="B8" s="363" t="s">
        <v>131</v>
      </c>
      <c r="C8" s="80"/>
      <c r="D8" s="298" t="s">
        <v>110</v>
      </c>
      <c r="E8" s="302"/>
      <c r="F8" s="302"/>
      <c r="G8" s="303">
        <f>E8-F8</f>
        <v>0</v>
      </c>
      <c r="H8" s="303">
        <v>39</v>
      </c>
      <c r="I8" s="303">
        <f>MIN(G8:H8)</f>
        <v>0</v>
      </c>
      <c r="J8" s="63"/>
      <c r="K8" s="304">
        <f>I8*J8</f>
        <v>0</v>
      </c>
      <c r="L8" s="5"/>
      <c r="M8" s="5"/>
      <c r="N8" s="5"/>
    </row>
    <row r="9" spans="1:14" ht="13.5" thickBot="1" x14ac:dyDescent="0.25">
      <c r="A9" s="50"/>
      <c r="B9" s="61"/>
      <c r="C9" s="62"/>
      <c r="D9" s="299" t="s">
        <v>110</v>
      </c>
      <c r="E9" s="302"/>
      <c r="F9" s="302"/>
      <c r="G9" s="303">
        <f>E9-F9</f>
        <v>0</v>
      </c>
      <c r="H9" s="303">
        <v>39</v>
      </c>
      <c r="I9" s="303">
        <f t="shared" ref="I9:I53" si="0">MIN(G9:H9)</f>
        <v>0</v>
      </c>
      <c r="J9" s="63"/>
      <c r="K9" s="304">
        <f t="shared" ref="K9:K53" si="1">I9*J9</f>
        <v>0</v>
      </c>
      <c r="L9" s="5"/>
      <c r="M9" s="5"/>
      <c r="N9" s="5"/>
    </row>
    <row r="10" spans="1:14" ht="13.5" thickBot="1" x14ac:dyDescent="0.25">
      <c r="A10" s="52"/>
      <c r="B10" s="394" t="s">
        <v>91</v>
      </c>
      <c r="C10" s="395"/>
      <c r="D10" s="396"/>
      <c r="E10" s="81"/>
      <c r="F10" s="69"/>
      <c r="G10" s="82"/>
      <c r="H10" s="82"/>
      <c r="I10" s="82"/>
      <c r="J10" s="219">
        <f>SUM(J8:J9)</f>
        <v>0</v>
      </c>
      <c r="K10" s="305">
        <f>SUM(K8:K9)</f>
        <v>0</v>
      </c>
      <c r="L10" s="5"/>
      <c r="M10" s="5"/>
      <c r="N10" s="5"/>
    </row>
    <row r="11" spans="1:14" ht="20.100000000000001" customHeight="1" thickBot="1" x14ac:dyDescent="0.25">
      <c r="A11" s="83"/>
      <c r="B11" s="78"/>
      <c r="C11" s="78"/>
      <c r="D11" s="84"/>
      <c r="E11" s="64"/>
      <c r="F11" s="66"/>
      <c r="G11" s="67"/>
      <c r="H11" s="67"/>
      <c r="I11" s="67"/>
      <c r="J11" s="68"/>
      <c r="K11" s="51"/>
      <c r="L11" s="5"/>
      <c r="M11" s="5"/>
      <c r="N11" s="5"/>
    </row>
    <row r="12" spans="1:14" ht="13.5" thickBot="1" x14ac:dyDescent="0.25">
      <c r="A12" s="79">
        <v>5.0999999999999996</v>
      </c>
      <c r="B12" s="364" t="s">
        <v>132</v>
      </c>
      <c r="C12" s="85"/>
      <c r="D12" s="298" t="s">
        <v>110</v>
      </c>
      <c r="E12" s="302"/>
      <c r="F12" s="302"/>
      <c r="G12" s="303">
        <f>E12-F12</f>
        <v>0</v>
      </c>
      <c r="H12" s="303">
        <v>39</v>
      </c>
      <c r="I12" s="303">
        <f t="shared" si="0"/>
        <v>0</v>
      </c>
      <c r="J12" s="63"/>
      <c r="K12" s="304">
        <f t="shared" si="1"/>
        <v>0</v>
      </c>
      <c r="L12" s="5"/>
      <c r="M12" s="5"/>
      <c r="N12" s="5"/>
    </row>
    <row r="13" spans="1:14" ht="13.5" thickBot="1" x14ac:dyDescent="0.25">
      <c r="A13" s="50"/>
      <c r="B13" s="60"/>
      <c r="C13" s="62"/>
      <c r="D13" s="299" t="s">
        <v>110</v>
      </c>
      <c r="E13" s="302"/>
      <c r="F13" s="302"/>
      <c r="G13" s="303">
        <f>E13-F13</f>
        <v>0</v>
      </c>
      <c r="H13" s="303">
        <v>39</v>
      </c>
      <c r="I13" s="303">
        <f t="shared" ref="I13" si="2">MIN(G13:H13)</f>
        <v>0</v>
      </c>
      <c r="J13" s="63"/>
      <c r="K13" s="304">
        <f t="shared" ref="K13" si="3">I13*J13</f>
        <v>0</v>
      </c>
      <c r="L13" s="5"/>
      <c r="M13" s="5"/>
      <c r="N13" s="5"/>
    </row>
    <row r="14" spans="1:14" ht="13.5" thickBot="1" x14ac:dyDescent="0.25">
      <c r="A14" s="52"/>
      <c r="B14" s="394" t="s">
        <v>91</v>
      </c>
      <c r="C14" s="395"/>
      <c r="D14" s="396"/>
      <c r="E14" s="81"/>
      <c r="F14" s="69"/>
      <c r="G14" s="82"/>
      <c r="H14" s="82"/>
      <c r="I14" s="82"/>
      <c r="J14" s="219">
        <f>SUM(J12:J13)</f>
        <v>0</v>
      </c>
      <c r="K14" s="305">
        <f>SUM(K12:K13)</f>
        <v>0</v>
      </c>
      <c r="L14" s="5"/>
      <c r="M14" s="5"/>
      <c r="N14" s="5"/>
    </row>
    <row r="15" spans="1:14" ht="20.100000000000001" customHeight="1" thickBot="1" x14ac:dyDescent="0.25">
      <c r="A15" s="86"/>
      <c r="B15" s="87"/>
      <c r="C15" s="87"/>
      <c r="D15" s="93"/>
      <c r="E15" s="69"/>
      <c r="F15" s="69"/>
      <c r="G15" s="70"/>
      <c r="H15" s="70"/>
      <c r="I15" s="70"/>
      <c r="J15" s="71"/>
      <c r="K15" s="53"/>
      <c r="L15" s="5"/>
      <c r="M15" s="5"/>
      <c r="N15" s="5"/>
    </row>
    <row r="16" spans="1:14" ht="13.5" thickBot="1" x14ac:dyDescent="0.25">
      <c r="A16" s="79">
        <v>6</v>
      </c>
      <c r="B16" s="364" t="s">
        <v>133</v>
      </c>
      <c r="C16" s="85"/>
      <c r="D16" s="300" t="s">
        <v>111</v>
      </c>
      <c r="E16" s="302"/>
      <c r="F16" s="302"/>
      <c r="G16" s="303">
        <f>E16-F16</f>
        <v>0</v>
      </c>
      <c r="H16" s="303">
        <v>39</v>
      </c>
      <c r="I16" s="303">
        <f t="shared" si="0"/>
        <v>0</v>
      </c>
      <c r="J16" s="63"/>
      <c r="K16" s="304">
        <f t="shared" si="1"/>
        <v>0</v>
      </c>
      <c r="L16" s="5"/>
      <c r="M16" s="5"/>
      <c r="N16" s="5"/>
    </row>
    <row r="17" spans="1:14" ht="13.5" thickBot="1" x14ac:dyDescent="0.25">
      <c r="A17" s="50"/>
      <c r="B17" s="60"/>
      <c r="C17" s="62"/>
      <c r="D17" s="301" t="s">
        <v>111</v>
      </c>
      <c r="E17" s="302"/>
      <c r="F17" s="302"/>
      <c r="G17" s="303">
        <f>E17-F17</f>
        <v>0</v>
      </c>
      <c r="H17" s="303">
        <v>39</v>
      </c>
      <c r="I17" s="303">
        <f t="shared" ref="I17" si="4">MIN(G17:H17)</f>
        <v>0</v>
      </c>
      <c r="J17" s="63"/>
      <c r="K17" s="304">
        <f t="shared" ref="K17" si="5">I17*J17</f>
        <v>0</v>
      </c>
      <c r="L17" s="5"/>
      <c r="M17" s="5"/>
      <c r="N17" s="5"/>
    </row>
    <row r="18" spans="1:14" ht="13.5" thickBot="1" x14ac:dyDescent="0.25">
      <c r="B18" s="394" t="s">
        <v>91</v>
      </c>
      <c r="C18" s="395"/>
      <c r="D18" s="396"/>
      <c r="E18" s="81"/>
      <c r="F18" s="69"/>
      <c r="G18" s="82"/>
      <c r="H18" s="82"/>
      <c r="I18" s="82"/>
      <c r="J18" s="219">
        <f>SUM(J16:J17)</f>
        <v>0</v>
      </c>
      <c r="K18" s="305">
        <f>SUM(K16:K17)</f>
        <v>0</v>
      </c>
      <c r="L18" s="5"/>
      <c r="M18" s="5"/>
      <c r="N18" s="5"/>
    </row>
    <row r="19" spans="1:14" ht="20.100000000000001" customHeight="1" thickBot="1" x14ac:dyDescent="0.25">
      <c r="B19" s="78"/>
      <c r="C19" s="78"/>
      <c r="D19" s="84"/>
      <c r="E19" s="64"/>
      <c r="F19" s="66"/>
      <c r="G19" s="67"/>
      <c r="H19" s="67"/>
      <c r="I19" s="67"/>
      <c r="J19" s="68"/>
      <c r="K19" s="51"/>
      <c r="L19" s="5"/>
      <c r="M19" s="5"/>
      <c r="N19" s="5"/>
    </row>
    <row r="20" spans="1:14" ht="13.5" thickBot="1" x14ac:dyDescent="0.25">
      <c r="A20" s="79">
        <v>6.1</v>
      </c>
      <c r="B20" s="364" t="s">
        <v>219</v>
      </c>
      <c r="C20" s="85"/>
      <c r="D20" s="300" t="s">
        <v>111</v>
      </c>
      <c r="E20" s="302"/>
      <c r="F20" s="302"/>
      <c r="G20" s="303">
        <f t="shared" ref="G20:G21" si="6">E20-F20</f>
        <v>0</v>
      </c>
      <c r="H20" s="303">
        <v>39</v>
      </c>
      <c r="I20" s="303">
        <f t="shared" si="0"/>
        <v>0</v>
      </c>
      <c r="J20" s="63"/>
      <c r="K20" s="304">
        <f t="shared" si="1"/>
        <v>0</v>
      </c>
      <c r="L20" s="5"/>
      <c r="M20" s="5"/>
      <c r="N20" s="5"/>
    </row>
    <row r="21" spans="1:14" ht="13.5" thickBot="1" x14ac:dyDescent="0.25">
      <c r="A21" s="50"/>
      <c r="B21" s="60"/>
      <c r="C21" s="62"/>
      <c r="D21" s="301" t="s">
        <v>111</v>
      </c>
      <c r="E21" s="302"/>
      <c r="F21" s="302"/>
      <c r="G21" s="303">
        <f t="shared" si="6"/>
        <v>0</v>
      </c>
      <c r="H21" s="303">
        <v>39</v>
      </c>
      <c r="I21" s="303">
        <f t="shared" si="0"/>
        <v>0</v>
      </c>
      <c r="J21" s="63"/>
      <c r="K21" s="304">
        <f t="shared" si="1"/>
        <v>0</v>
      </c>
      <c r="L21" s="5"/>
      <c r="M21" s="5"/>
      <c r="N21" s="5"/>
    </row>
    <row r="22" spans="1:14" ht="13.5" thickBot="1" x14ac:dyDescent="0.25">
      <c r="A22" s="52"/>
      <c r="B22" s="394" t="s">
        <v>91</v>
      </c>
      <c r="C22" s="395"/>
      <c r="D22" s="396"/>
      <c r="E22" s="81"/>
      <c r="F22" s="69"/>
      <c r="G22" s="82"/>
      <c r="H22" s="82"/>
      <c r="I22" s="82"/>
      <c r="J22" s="219">
        <f>SUM(J20:J21)</f>
        <v>0</v>
      </c>
      <c r="K22" s="305">
        <f>SUM(K20:K21)</f>
        <v>0</v>
      </c>
      <c r="L22" s="5"/>
      <c r="M22" s="5"/>
      <c r="N22" s="5"/>
    </row>
    <row r="23" spans="1:14" ht="20.100000000000001" customHeight="1" thickBot="1" x14ac:dyDescent="0.25">
      <c r="A23" s="83"/>
      <c r="B23" s="78"/>
      <c r="C23" s="78"/>
      <c r="D23" s="84"/>
      <c r="E23" s="64"/>
      <c r="F23" s="66"/>
      <c r="G23" s="67"/>
      <c r="H23" s="67"/>
      <c r="I23" s="67"/>
      <c r="J23" s="68"/>
      <c r="K23" s="51"/>
      <c r="L23" s="5"/>
      <c r="M23" s="5"/>
      <c r="N23" s="5"/>
    </row>
    <row r="24" spans="1:14" ht="13.5" thickBot="1" x14ac:dyDescent="0.25">
      <c r="A24" s="79">
        <v>6.2</v>
      </c>
      <c r="B24" s="364" t="s">
        <v>134</v>
      </c>
      <c r="C24" s="85"/>
      <c r="D24" s="300" t="s">
        <v>111</v>
      </c>
      <c r="E24" s="302"/>
      <c r="F24" s="302"/>
      <c r="G24" s="303">
        <f t="shared" ref="G24:G25" si="7">E24-F24</f>
        <v>0</v>
      </c>
      <c r="H24" s="303">
        <v>39</v>
      </c>
      <c r="I24" s="303">
        <f t="shared" si="0"/>
        <v>0</v>
      </c>
      <c r="J24" s="63"/>
      <c r="K24" s="304">
        <f t="shared" si="1"/>
        <v>0</v>
      </c>
      <c r="L24" s="5"/>
      <c r="M24" s="5"/>
      <c r="N24" s="5"/>
    </row>
    <row r="25" spans="1:14" ht="13.5" thickBot="1" x14ac:dyDescent="0.25">
      <c r="A25" s="50"/>
      <c r="B25" s="60"/>
      <c r="C25" s="62"/>
      <c r="D25" s="301" t="s">
        <v>111</v>
      </c>
      <c r="E25" s="302"/>
      <c r="F25" s="302"/>
      <c r="G25" s="303">
        <f t="shared" si="7"/>
        <v>0</v>
      </c>
      <c r="H25" s="303">
        <v>39</v>
      </c>
      <c r="I25" s="303">
        <f t="shared" ref="I25" si="8">MIN(G25:H25)</f>
        <v>0</v>
      </c>
      <c r="J25" s="63"/>
      <c r="K25" s="304">
        <f t="shared" ref="K25" si="9">I25*J25</f>
        <v>0</v>
      </c>
      <c r="L25" s="5"/>
      <c r="M25" s="5"/>
      <c r="N25" s="5"/>
    </row>
    <row r="26" spans="1:14" ht="13.5" thickBot="1" x14ac:dyDescent="0.25">
      <c r="A26" s="52"/>
      <c r="B26" s="394" t="s">
        <v>91</v>
      </c>
      <c r="C26" s="395"/>
      <c r="D26" s="396"/>
      <c r="E26" s="81"/>
      <c r="F26" s="69"/>
      <c r="G26" s="82"/>
      <c r="H26" s="82"/>
      <c r="I26" s="82"/>
      <c r="J26" s="219">
        <f>SUM(J24:J25)</f>
        <v>0</v>
      </c>
      <c r="K26" s="305">
        <f>SUM(K24:K25)</f>
        <v>0</v>
      </c>
      <c r="L26" s="5"/>
      <c r="M26" s="5"/>
      <c r="N26" s="5"/>
    </row>
    <row r="27" spans="1:14" ht="20.100000000000001" customHeight="1" thickBot="1" x14ac:dyDescent="0.25">
      <c r="A27" s="83"/>
      <c r="B27" s="78"/>
      <c r="C27" s="78"/>
      <c r="D27" s="84"/>
      <c r="E27" s="64"/>
      <c r="F27" s="66"/>
      <c r="G27" s="67"/>
      <c r="H27" s="67"/>
      <c r="I27" s="67"/>
      <c r="J27" s="68"/>
      <c r="K27" s="51"/>
      <c r="L27" s="5"/>
      <c r="M27" s="5"/>
      <c r="N27" s="5"/>
    </row>
    <row r="28" spans="1:14" ht="13.5" thickBot="1" x14ac:dyDescent="0.25">
      <c r="A28" s="79">
        <v>6.3</v>
      </c>
      <c r="B28" s="364" t="s">
        <v>135</v>
      </c>
      <c r="C28" s="85"/>
      <c r="D28" s="300" t="s">
        <v>111</v>
      </c>
      <c r="E28" s="302"/>
      <c r="F28" s="302"/>
      <c r="G28" s="303">
        <f t="shared" ref="G28:G29" si="10">E28-F28</f>
        <v>0</v>
      </c>
      <c r="H28" s="303">
        <v>39</v>
      </c>
      <c r="I28" s="303">
        <f t="shared" si="0"/>
        <v>0</v>
      </c>
      <c r="J28" s="63"/>
      <c r="K28" s="304">
        <f t="shared" si="1"/>
        <v>0</v>
      </c>
      <c r="L28" s="5"/>
      <c r="M28" s="5"/>
      <c r="N28" s="5"/>
    </row>
    <row r="29" spans="1:14" ht="13.5" thickBot="1" x14ac:dyDescent="0.25">
      <c r="A29" s="50"/>
      <c r="B29" s="60"/>
      <c r="C29" s="62"/>
      <c r="D29" s="301" t="s">
        <v>111</v>
      </c>
      <c r="E29" s="302"/>
      <c r="F29" s="302"/>
      <c r="G29" s="303">
        <f t="shared" si="10"/>
        <v>0</v>
      </c>
      <c r="H29" s="303">
        <v>39</v>
      </c>
      <c r="I29" s="303">
        <f t="shared" si="0"/>
        <v>0</v>
      </c>
      <c r="J29" s="63"/>
      <c r="K29" s="304">
        <f t="shared" si="1"/>
        <v>0</v>
      </c>
      <c r="L29" s="5"/>
      <c r="M29" s="5"/>
      <c r="N29" s="5"/>
    </row>
    <row r="30" spans="1:14" ht="13.5" thickBot="1" x14ac:dyDescent="0.25">
      <c r="A30" s="52"/>
      <c r="B30" s="394" t="s">
        <v>91</v>
      </c>
      <c r="C30" s="395"/>
      <c r="D30" s="396"/>
      <c r="E30" s="81"/>
      <c r="F30" s="69"/>
      <c r="G30" s="82"/>
      <c r="H30" s="82"/>
      <c r="I30" s="82"/>
      <c r="J30" s="219">
        <f>SUM(J28:J29)</f>
        <v>0</v>
      </c>
      <c r="K30" s="305">
        <f>SUM(K28:K29)</f>
        <v>0</v>
      </c>
      <c r="L30" s="5"/>
      <c r="M30" s="5"/>
      <c r="N30" s="5"/>
    </row>
    <row r="31" spans="1:14" ht="20.100000000000001" customHeight="1" thickBot="1" x14ac:dyDescent="0.25">
      <c r="A31" s="83"/>
      <c r="B31" s="78"/>
      <c r="C31" s="78"/>
      <c r="D31" s="84"/>
      <c r="E31" s="64"/>
      <c r="F31" s="66"/>
      <c r="G31" s="67"/>
      <c r="H31" s="67"/>
      <c r="I31" s="67"/>
      <c r="J31" s="68"/>
      <c r="K31" s="51"/>
      <c r="L31" s="5"/>
      <c r="M31" s="5"/>
      <c r="N31" s="5"/>
    </row>
    <row r="32" spans="1:14" s="42" customFormat="1" ht="13.5" thickBot="1" x14ac:dyDescent="0.25">
      <c r="A32" s="79">
        <v>7</v>
      </c>
      <c r="B32" s="364" t="s">
        <v>136</v>
      </c>
      <c r="C32" s="85"/>
      <c r="D32" s="298" t="s">
        <v>110</v>
      </c>
      <c r="E32" s="302"/>
      <c r="F32" s="302"/>
      <c r="G32" s="303">
        <f t="shared" ref="G32:G33" si="11">E32-F32</f>
        <v>0</v>
      </c>
      <c r="H32" s="303">
        <v>39</v>
      </c>
      <c r="I32" s="303">
        <f t="shared" si="0"/>
        <v>0</v>
      </c>
      <c r="J32" s="63"/>
      <c r="K32" s="304">
        <f t="shared" si="1"/>
        <v>0</v>
      </c>
      <c r="L32" s="5"/>
      <c r="M32" s="5"/>
      <c r="N32" s="5"/>
    </row>
    <row r="33" spans="1:14" ht="13.5" thickBot="1" x14ac:dyDescent="0.25">
      <c r="A33" s="50"/>
      <c r="B33" s="60"/>
      <c r="C33" s="62"/>
      <c r="D33" s="299" t="s">
        <v>110</v>
      </c>
      <c r="E33" s="302"/>
      <c r="F33" s="302"/>
      <c r="G33" s="303">
        <f t="shared" si="11"/>
        <v>0</v>
      </c>
      <c r="H33" s="303">
        <v>39</v>
      </c>
      <c r="I33" s="303">
        <f t="shared" ref="I33" si="12">MIN(G33:H33)</f>
        <v>0</v>
      </c>
      <c r="J33" s="63"/>
      <c r="K33" s="304">
        <f t="shared" ref="K33" si="13">I33*J33</f>
        <v>0</v>
      </c>
      <c r="L33" s="5"/>
      <c r="M33" s="5"/>
      <c r="N33" s="5"/>
    </row>
    <row r="34" spans="1:14" ht="13.5" thickBot="1" x14ac:dyDescent="0.25">
      <c r="A34" s="52"/>
      <c r="B34" s="394" t="s">
        <v>91</v>
      </c>
      <c r="C34" s="395"/>
      <c r="D34" s="396"/>
      <c r="E34" s="81"/>
      <c r="F34" s="69"/>
      <c r="G34" s="82"/>
      <c r="H34" s="82"/>
      <c r="I34" s="82"/>
      <c r="J34" s="219">
        <f>SUM(J32:J33)</f>
        <v>0</v>
      </c>
      <c r="K34" s="305">
        <f>SUM(K32:K33)</f>
        <v>0</v>
      </c>
      <c r="L34" s="5"/>
      <c r="M34" s="5"/>
      <c r="N34" s="5"/>
    </row>
    <row r="35" spans="1:14" ht="20.100000000000001" customHeight="1" thickBot="1" x14ac:dyDescent="0.25">
      <c r="A35" s="83"/>
      <c r="B35" s="78"/>
      <c r="C35" s="78"/>
      <c r="D35" s="84"/>
      <c r="E35" s="64"/>
      <c r="F35" s="66"/>
      <c r="G35" s="67"/>
      <c r="H35" s="67"/>
      <c r="I35" s="67"/>
      <c r="J35" s="68"/>
      <c r="K35" s="51"/>
      <c r="L35" s="5"/>
      <c r="M35" s="5"/>
      <c r="N35" s="5"/>
    </row>
    <row r="36" spans="1:14" s="42" customFormat="1" ht="13.5" thickBot="1" x14ac:dyDescent="0.25">
      <c r="A36" s="79">
        <v>7.1</v>
      </c>
      <c r="B36" s="364" t="s">
        <v>137</v>
      </c>
      <c r="C36" s="85"/>
      <c r="D36" s="298" t="s">
        <v>110</v>
      </c>
      <c r="E36" s="302"/>
      <c r="F36" s="302"/>
      <c r="G36" s="303">
        <f t="shared" ref="G36:G37" si="14">E36-F36</f>
        <v>0</v>
      </c>
      <c r="H36" s="303">
        <v>39</v>
      </c>
      <c r="I36" s="303">
        <f t="shared" si="0"/>
        <v>0</v>
      </c>
      <c r="J36" s="63"/>
      <c r="K36" s="304">
        <f t="shared" si="1"/>
        <v>0</v>
      </c>
      <c r="L36" s="5"/>
      <c r="M36" s="5"/>
      <c r="N36" s="5"/>
    </row>
    <row r="37" spans="1:14" ht="13.5" thickBot="1" x14ac:dyDescent="0.25">
      <c r="A37" s="50"/>
      <c r="B37" s="60"/>
      <c r="C37" s="62"/>
      <c r="D37" s="299" t="s">
        <v>110</v>
      </c>
      <c r="E37" s="302"/>
      <c r="F37" s="302"/>
      <c r="G37" s="303">
        <f t="shared" si="14"/>
        <v>0</v>
      </c>
      <c r="H37" s="303">
        <v>39</v>
      </c>
      <c r="I37" s="303">
        <f t="shared" si="0"/>
        <v>0</v>
      </c>
      <c r="J37" s="63"/>
      <c r="K37" s="304">
        <f t="shared" si="1"/>
        <v>0</v>
      </c>
      <c r="L37" s="5"/>
      <c r="M37" s="5"/>
      <c r="N37" s="5"/>
    </row>
    <row r="38" spans="1:14" ht="13.5" thickBot="1" x14ac:dyDescent="0.25">
      <c r="A38" s="52"/>
      <c r="B38" s="394" t="s">
        <v>91</v>
      </c>
      <c r="C38" s="395"/>
      <c r="D38" s="396"/>
      <c r="E38" s="81"/>
      <c r="F38" s="69"/>
      <c r="G38" s="82"/>
      <c r="H38" s="82"/>
      <c r="I38" s="82"/>
      <c r="J38" s="219">
        <f>SUM(J36:J37)</f>
        <v>0</v>
      </c>
      <c r="K38" s="305">
        <f>SUM(K36:K37)</f>
        <v>0</v>
      </c>
      <c r="L38" s="5"/>
      <c r="M38" s="5"/>
      <c r="N38" s="5"/>
    </row>
    <row r="39" spans="1:14" ht="20.100000000000001" customHeight="1" thickBot="1" x14ac:dyDescent="0.25">
      <c r="A39" s="83"/>
      <c r="B39" s="78"/>
      <c r="C39" s="78"/>
      <c r="D39" s="84"/>
      <c r="E39" s="64"/>
      <c r="F39" s="66"/>
      <c r="G39" s="67"/>
      <c r="H39" s="67"/>
      <c r="I39" s="67"/>
      <c r="J39" s="68"/>
      <c r="K39" s="51"/>
      <c r="L39" s="5"/>
      <c r="M39" s="5"/>
      <c r="N39" s="5"/>
    </row>
    <row r="40" spans="1:14" ht="13.5" thickBot="1" x14ac:dyDescent="0.25">
      <c r="A40" s="79">
        <v>8</v>
      </c>
      <c r="B40" s="364" t="s">
        <v>138</v>
      </c>
      <c r="C40" s="85"/>
      <c r="D40" s="300" t="s">
        <v>111</v>
      </c>
      <c r="E40" s="302"/>
      <c r="F40" s="302"/>
      <c r="G40" s="303">
        <f t="shared" ref="G40:G41" si="15">E40-F40</f>
        <v>0</v>
      </c>
      <c r="H40" s="303">
        <v>39</v>
      </c>
      <c r="I40" s="303">
        <f t="shared" si="0"/>
        <v>0</v>
      </c>
      <c r="J40" s="63"/>
      <c r="K40" s="304">
        <f t="shared" si="1"/>
        <v>0</v>
      </c>
      <c r="L40" s="5"/>
      <c r="M40" s="5"/>
      <c r="N40" s="5"/>
    </row>
    <row r="41" spans="1:14" ht="13.5" thickBot="1" x14ac:dyDescent="0.25">
      <c r="A41" s="50"/>
      <c r="B41" s="60"/>
      <c r="C41" s="62"/>
      <c r="D41" s="301" t="s">
        <v>111</v>
      </c>
      <c r="E41" s="302"/>
      <c r="F41" s="302"/>
      <c r="G41" s="303">
        <f t="shared" si="15"/>
        <v>0</v>
      </c>
      <c r="H41" s="303">
        <v>39</v>
      </c>
      <c r="I41" s="303">
        <f t="shared" ref="I41" si="16">MIN(G41:H41)</f>
        <v>0</v>
      </c>
      <c r="J41" s="63"/>
      <c r="K41" s="304">
        <f t="shared" ref="K41" si="17">I41*J41</f>
        <v>0</v>
      </c>
      <c r="L41" s="5"/>
      <c r="M41" s="5"/>
      <c r="N41" s="5"/>
    </row>
    <row r="42" spans="1:14" ht="13.5" thickBot="1" x14ac:dyDescent="0.25">
      <c r="A42" s="52"/>
      <c r="B42" s="394" t="s">
        <v>91</v>
      </c>
      <c r="C42" s="395"/>
      <c r="D42" s="396"/>
      <c r="E42" s="81"/>
      <c r="F42" s="69"/>
      <c r="G42" s="82"/>
      <c r="H42" s="82"/>
      <c r="I42" s="82"/>
      <c r="J42" s="219">
        <f>SUM(J40:J41)</f>
        <v>0</v>
      </c>
      <c r="K42" s="305">
        <f>SUM(K40:K41)</f>
        <v>0</v>
      </c>
      <c r="L42" s="5"/>
      <c r="M42" s="5"/>
      <c r="N42" s="5"/>
    </row>
    <row r="43" spans="1:14" ht="20.100000000000001" customHeight="1" thickBot="1" x14ac:dyDescent="0.25">
      <c r="A43" s="83"/>
      <c r="B43" s="78"/>
      <c r="C43" s="78"/>
      <c r="D43" s="84"/>
      <c r="E43" s="64"/>
      <c r="F43" s="66"/>
      <c r="G43" s="67"/>
      <c r="H43" s="67"/>
      <c r="I43" s="67"/>
      <c r="J43" s="68"/>
      <c r="K43" s="51"/>
      <c r="L43" s="5"/>
      <c r="M43" s="5"/>
      <c r="N43" s="5"/>
    </row>
    <row r="44" spans="1:14" ht="13.5" thickBot="1" x14ac:dyDescent="0.25">
      <c r="A44" s="79">
        <v>8.1</v>
      </c>
      <c r="B44" s="364" t="s">
        <v>139</v>
      </c>
      <c r="C44" s="85"/>
      <c r="D44" s="300" t="s">
        <v>111</v>
      </c>
      <c r="E44" s="302"/>
      <c r="F44" s="302"/>
      <c r="G44" s="303">
        <f t="shared" ref="G44:G45" si="18">E44-F44</f>
        <v>0</v>
      </c>
      <c r="H44" s="303">
        <v>39</v>
      </c>
      <c r="I44" s="303">
        <f t="shared" si="0"/>
        <v>0</v>
      </c>
      <c r="J44" s="63"/>
      <c r="K44" s="304">
        <f t="shared" si="1"/>
        <v>0</v>
      </c>
      <c r="L44" s="5"/>
      <c r="M44" s="5"/>
      <c r="N44" s="5"/>
    </row>
    <row r="45" spans="1:14" ht="13.5" thickBot="1" x14ac:dyDescent="0.25">
      <c r="A45" s="50"/>
      <c r="B45" s="60"/>
      <c r="C45" s="62"/>
      <c r="D45" s="301" t="s">
        <v>111</v>
      </c>
      <c r="E45" s="302"/>
      <c r="F45" s="302"/>
      <c r="G45" s="303">
        <f t="shared" si="18"/>
        <v>0</v>
      </c>
      <c r="H45" s="303">
        <v>39</v>
      </c>
      <c r="I45" s="303">
        <f t="shared" si="0"/>
        <v>0</v>
      </c>
      <c r="J45" s="63"/>
      <c r="K45" s="304">
        <f t="shared" si="1"/>
        <v>0</v>
      </c>
      <c r="L45" s="5"/>
      <c r="M45" s="5"/>
      <c r="N45" s="5"/>
    </row>
    <row r="46" spans="1:14" ht="13.5" thickBot="1" x14ac:dyDescent="0.25">
      <c r="A46" s="52"/>
      <c r="B46" s="394" t="s">
        <v>91</v>
      </c>
      <c r="C46" s="395"/>
      <c r="D46" s="396"/>
      <c r="E46" s="81"/>
      <c r="F46" s="69"/>
      <c r="G46" s="82"/>
      <c r="H46" s="82"/>
      <c r="I46" s="82"/>
      <c r="J46" s="219">
        <f>SUM(J44:J45)</f>
        <v>0</v>
      </c>
      <c r="K46" s="305">
        <f>SUM(K44:K45)</f>
        <v>0</v>
      </c>
      <c r="L46" s="5"/>
      <c r="M46" s="5"/>
      <c r="N46" s="5"/>
    </row>
    <row r="47" spans="1:14" ht="20.100000000000001" customHeight="1" thickBot="1" x14ac:dyDescent="0.25">
      <c r="A47" s="83"/>
      <c r="B47" s="78"/>
      <c r="C47" s="78"/>
      <c r="D47" s="84"/>
      <c r="E47" s="64"/>
      <c r="F47" s="66"/>
      <c r="G47" s="67"/>
      <c r="H47" s="67"/>
      <c r="I47" s="67"/>
      <c r="J47" s="68"/>
      <c r="K47" s="51"/>
      <c r="L47" s="5"/>
      <c r="M47" s="5"/>
      <c r="N47" s="5"/>
    </row>
    <row r="48" spans="1:14" ht="13.5" thickBot="1" x14ac:dyDescent="0.25">
      <c r="A48" s="79">
        <v>8.1999999999999993</v>
      </c>
      <c r="B48" s="364" t="s">
        <v>140</v>
      </c>
      <c r="C48" s="85"/>
      <c r="D48" s="300" t="s">
        <v>111</v>
      </c>
      <c r="E48" s="302"/>
      <c r="F48" s="302"/>
      <c r="G48" s="303">
        <f t="shared" ref="G48:G49" si="19">E48-F48</f>
        <v>0</v>
      </c>
      <c r="H48" s="303">
        <v>39</v>
      </c>
      <c r="I48" s="303">
        <f t="shared" si="0"/>
        <v>0</v>
      </c>
      <c r="J48" s="63"/>
      <c r="K48" s="304">
        <f t="shared" si="1"/>
        <v>0</v>
      </c>
      <c r="L48" s="5"/>
      <c r="M48" s="5"/>
      <c r="N48" s="5"/>
    </row>
    <row r="49" spans="1:14" ht="13.5" thickBot="1" x14ac:dyDescent="0.25">
      <c r="A49" s="50"/>
      <c r="B49" s="60"/>
      <c r="C49" s="62"/>
      <c r="D49" s="301" t="s">
        <v>111</v>
      </c>
      <c r="E49" s="302"/>
      <c r="F49" s="302"/>
      <c r="G49" s="303">
        <f t="shared" si="19"/>
        <v>0</v>
      </c>
      <c r="H49" s="303">
        <v>39</v>
      </c>
      <c r="I49" s="303">
        <f t="shared" ref="I49" si="20">MIN(G49:H49)</f>
        <v>0</v>
      </c>
      <c r="J49" s="63"/>
      <c r="K49" s="304">
        <f t="shared" ref="K49" si="21">I49*J49</f>
        <v>0</v>
      </c>
      <c r="L49" s="5"/>
      <c r="M49" s="5"/>
      <c r="N49" s="5"/>
    </row>
    <row r="50" spans="1:14" ht="13.5" thickBot="1" x14ac:dyDescent="0.25">
      <c r="A50" s="52"/>
      <c r="B50" s="394" t="s">
        <v>91</v>
      </c>
      <c r="C50" s="395"/>
      <c r="D50" s="396"/>
      <c r="E50" s="81"/>
      <c r="F50" s="69"/>
      <c r="G50" s="82"/>
      <c r="H50" s="82"/>
      <c r="I50" s="82"/>
      <c r="J50" s="219">
        <f>SUM(J48:J49)</f>
        <v>0</v>
      </c>
      <c r="K50" s="305">
        <f>SUM(K48:K49)</f>
        <v>0</v>
      </c>
      <c r="L50" s="5"/>
      <c r="M50" s="5"/>
      <c r="N50" s="5"/>
    </row>
    <row r="51" spans="1:14" ht="20.100000000000001" customHeight="1" thickBot="1" x14ac:dyDescent="0.25">
      <c r="A51" s="83"/>
      <c r="B51" s="78"/>
      <c r="C51" s="78"/>
      <c r="D51" s="84"/>
      <c r="E51" s="64"/>
      <c r="F51" s="66"/>
      <c r="G51" s="67"/>
      <c r="H51" s="67"/>
      <c r="I51" s="67"/>
      <c r="J51" s="68"/>
      <c r="K51" s="51"/>
      <c r="L51" s="5"/>
      <c r="M51" s="5"/>
      <c r="N51" s="5"/>
    </row>
    <row r="52" spans="1:14" ht="13.5" thickBot="1" x14ac:dyDescent="0.25">
      <c r="A52" s="79">
        <v>8.3000000000000007</v>
      </c>
      <c r="B52" s="364" t="s">
        <v>141</v>
      </c>
      <c r="C52" s="85"/>
      <c r="D52" s="300" t="s">
        <v>111</v>
      </c>
      <c r="E52" s="302"/>
      <c r="F52" s="302"/>
      <c r="G52" s="303">
        <f t="shared" ref="G52:G53" si="22">E52-F52</f>
        <v>0</v>
      </c>
      <c r="H52" s="303">
        <v>39</v>
      </c>
      <c r="I52" s="303">
        <f t="shared" si="0"/>
        <v>0</v>
      </c>
      <c r="J52" s="63"/>
      <c r="K52" s="304">
        <f t="shared" si="1"/>
        <v>0</v>
      </c>
      <c r="L52" s="5"/>
      <c r="M52" s="5"/>
      <c r="N52" s="5"/>
    </row>
    <row r="53" spans="1:14" ht="13.5" thickBot="1" x14ac:dyDescent="0.25">
      <c r="A53" s="50"/>
      <c r="B53" s="60"/>
      <c r="C53" s="62"/>
      <c r="D53" s="301" t="s">
        <v>111</v>
      </c>
      <c r="E53" s="302"/>
      <c r="F53" s="302"/>
      <c r="G53" s="303">
        <f t="shared" si="22"/>
        <v>0</v>
      </c>
      <c r="H53" s="303">
        <v>39</v>
      </c>
      <c r="I53" s="303">
        <f t="shared" si="0"/>
        <v>0</v>
      </c>
      <c r="J53" s="63"/>
      <c r="K53" s="304">
        <f t="shared" si="1"/>
        <v>0</v>
      </c>
      <c r="L53" s="5"/>
      <c r="M53" s="5"/>
      <c r="N53" s="5"/>
    </row>
    <row r="54" spans="1:14" ht="13.5" thickBot="1" x14ac:dyDescent="0.25">
      <c r="A54" s="52"/>
      <c r="B54" s="394" t="s">
        <v>91</v>
      </c>
      <c r="C54" s="395"/>
      <c r="D54" s="396"/>
      <c r="E54" s="88"/>
      <c r="F54" s="89"/>
      <c r="G54" s="87"/>
      <c r="H54" s="87"/>
      <c r="I54" s="87"/>
      <c r="J54" s="220">
        <f>SUM(J52:J53)</f>
        <v>0</v>
      </c>
      <c r="K54" s="305">
        <f>SUM(K52:K53)</f>
        <v>0</v>
      </c>
      <c r="L54" s="5"/>
      <c r="M54" s="5"/>
      <c r="N54" s="5"/>
    </row>
    <row r="55" spans="1:14" ht="15" x14ac:dyDescent="0.25">
      <c r="A55" s="54"/>
      <c r="B55" s="40"/>
      <c r="C55" s="40"/>
      <c r="D55" s="40"/>
      <c r="E55" s="5"/>
      <c r="F55" s="5"/>
      <c r="G55" s="5"/>
      <c r="H55" s="5"/>
      <c r="I55" s="5"/>
      <c r="J55" s="5"/>
      <c r="K55" s="5"/>
      <c r="L55" s="5"/>
      <c r="M55" s="5"/>
      <c r="N55" s="5"/>
    </row>
    <row r="56" spans="1:14" x14ac:dyDescent="0.2">
      <c r="A56" s="5"/>
      <c r="B56" s="40"/>
      <c r="C56" s="40"/>
      <c r="D56" s="40"/>
      <c r="E56" s="5"/>
      <c r="F56" s="5"/>
      <c r="G56" s="5"/>
      <c r="H56" s="5"/>
      <c r="I56" s="5"/>
      <c r="J56" s="5"/>
      <c r="K56" s="5"/>
      <c r="L56" s="5"/>
      <c r="M56" s="5"/>
      <c r="N56" s="5"/>
    </row>
    <row r="57" spans="1:14" x14ac:dyDescent="0.2">
      <c r="A57" s="6" t="s">
        <v>95</v>
      </c>
      <c r="B57" s="40"/>
      <c r="C57" s="40"/>
      <c r="D57" s="40"/>
      <c r="E57" s="5"/>
      <c r="F57" s="5"/>
      <c r="G57" s="5"/>
      <c r="H57" s="5"/>
      <c r="I57" s="5"/>
      <c r="J57" s="5"/>
      <c r="K57" s="5"/>
      <c r="L57" s="5"/>
      <c r="M57" s="5"/>
      <c r="N57" s="5"/>
    </row>
    <row r="58" spans="1:14" x14ac:dyDescent="0.2">
      <c r="A58" s="5"/>
      <c r="B58" s="40"/>
      <c r="C58" s="40"/>
      <c r="D58" s="40"/>
      <c r="E58" s="5"/>
      <c r="F58" s="5"/>
      <c r="G58" s="5"/>
      <c r="H58" s="5"/>
      <c r="I58" s="5"/>
      <c r="J58" s="5"/>
      <c r="K58" s="5"/>
      <c r="L58" s="5"/>
      <c r="M58" s="5"/>
      <c r="N58" s="5"/>
    </row>
    <row r="59" spans="1:14" x14ac:dyDescent="0.2">
      <c r="A59" s="5"/>
      <c r="B59" s="40"/>
      <c r="C59" s="40"/>
      <c r="D59" s="40"/>
      <c r="E59" s="5"/>
      <c r="F59" s="5"/>
      <c r="G59" s="5"/>
      <c r="H59" s="5"/>
      <c r="I59" s="5"/>
      <c r="J59" s="5"/>
      <c r="K59" s="5"/>
      <c r="L59" s="5"/>
      <c r="M59" s="5"/>
      <c r="N59" s="5"/>
    </row>
    <row r="60" spans="1:14" x14ac:dyDescent="0.2">
      <c r="A60" s="5"/>
      <c r="B60" s="40"/>
      <c r="C60" s="40"/>
      <c r="D60" s="40"/>
      <c r="E60" s="5"/>
      <c r="F60" s="5"/>
      <c r="G60" s="5"/>
      <c r="H60" s="5"/>
      <c r="I60" s="5"/>
      <c r="J60" s="5"/>
      <c r="K60" s="5"/>
      <c r="L60" s="5"/>
      <c r="M60" s="5"/>
      <c r="N60" s="5"/>
    </row>
  </sheetData>
  <mergeCells count="13">
    <mergeCell ref="B46:D46"/>
    <mergeCell ref="B50:D50"/>
    <mergeCell ref="B54:D54"/>
    <mergeCell ref="A5:J5"/>
    <mergeCell ref="B10:D10"/>
    <mergeCell ref="B14:D14"/>
    <mergeCell ref="B18:D18"/>
    <mergeCell ref="B42:D42"/>
    <mergeCell ref="B22:D22"/>
    <mergeCell ref="B26:D26"/>
    <mergeCell ref="B30:D30"/>
    <mergeCell ref="B34:D34"/>
    <mergeCell ref="B38:D38"/>
  </mergeCells>
  <phoneticPr fontId="8" type="noConversion"/>
  <pageMargins left="0.75" right="0.75" top="1" bottom="1"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E16"/>
  <sheetViews>
    <sheetView workbookViewId="0"/>
  </sheetViews>
  <sheetFormatPr defaultRowHeight="12.75" x14ac:dyDescent="0.2"/>
  <cols>
    <col min="1" max="1" width="15.7109375" style="3" customWidth="1"/>
    <col min="2" max="2" width="32.28515625" style="2" customWidth="1"/>
    <col min="3" max="3" width="24" customWidth="1"/>
    <col min="4" max="4" width="14.5703125" style="2" customWidth="1"/>
    <col min="5" max="5" width="18.85546875" style="2" customWidth="1"/>
  </cols>
  <sheetData>
    <row r="1" spans="1:5" x14ac:dyDescent="0.2">
      <c r="A1" t="str">
        <f>'Claim Form Summary'!A1</f>
        <v>California LifeLine Report and Claim Form for Wireline - Home Broadband Pilot (BB Pilot)2</v>
      </c>
    </row>
    <row r="2" spans="1:5" x14ac:dyDescent="0.2">
      <c r="A2" t="str">
        <f>'Claim Form Summary'!A5</f>
        <v>CPCN _________</v>
      </c>
      <c r="B2" t="str">
        <f>'Claim Form Summary'!A2</f>
        <v>For Period of ______________</v>
      </c>
      <c r="C2" t="str">
        <f>'Claim Form Summary'!A4</f>
        <v>California LifeLine Service Provider _______________</v>
      </c>
      <c r="D2" s="5"/>
      <c r="E2"/>
    </row>
    <row r="3" spans="1:5" ht="15.75" x14ac:dyDescent="0.25">
      <c r="A3" s="399" t="s">
        <v>272</v>
      </c>
      <c r="B3" s="400"/>
      <c r="C3" s="6"/>
      <c r="D3" s="9"/>
      <c r="E3" s="9"/>
    </row>
    <row r="4" spans="1:5" ht="13.5" thickBot="1" x14ac:dyDescent="0.25">
      <c r="A4" s="21"/>
      <c r="B4" s="9"/>
      <c r="C4" s="6"/>
      <c r="D4" s="9"/>
      <c r="E4" s="9"/>
    </row>
    <row r="5" spans="1:5" ht="26.25" thickBot="1" x14ac:dyDescent="0.25">
      <c r="A5" s="20" t="s">
        <v>107</v>
      </c>
      <c r="B5" s="22" t="s">
        <v>143</v>
      </c>
      <c r="C5" s="22" t="s">
        <v>144</v>
      </c>
      <c r="D5" s="9"/>
      <c r="E5" s="9"/>
    </row>
    <row r="6" spans="1:5" ht="27" customHeight="1" thickBot="1" x14ac:dyDescent="0.25">
      <c r="A6" s="95">
        <v>10</v>
      </c>
      <c r="B6" s="12" t="s">
        <v>145</v>
      </c>
      <c r="C6" s="23"/>
      <c r="D6" s="9"/>
      <c r="E6" s="9"/>
    </row>
    <row r="7" spans="1:5" ht="13.5" thickBot="1" x14ac:dyDescent="0.25">
      <c r="A7" s="24"/>
      <c r="B7" s="25" t="s">
        <v>146</v>
      </c>
      <c r="C7" s="26"/>
      <c r="D7" s="9"/>
      <c r="E7" s="9"/>
    </row>
    <row r="8" spans="1:5" ht="13.5" thickBot="1" x14ac:dyDescent="0.25">
      <c r="A8" s="24"/>
      <c r="B8" s="25" t="s">
        <v>147</v>
      </c>
      <c r="C8" s="26"/>
      <c r="D8" s="9"/>
      <c r="E8" s="9"/>
    </row>
    <row r="9" spans="1:5" ht="13.5" thickBot="1" x14ac:dyDescent="0.25">
      <c r="A9" s="27"/>
      <c r="B9" s="28" t="s">
        <v>148</v>
      </c>
      <c r="C9" s="29">
        <f>SUM(C6:C8)</f>
        <v>0</v>
      </c>
      <c r="D9" s="9"/>
      <c r="E9" s="9"/>
    </row>
    <row r="10" spans="1:5" x14ac:dyDescent="0.2">
      <c r="A10" s="21"/>
      <c r="B10" s="9"/>
      <c r="C10" s="6"/>
      <c r="D10" s="9"/>
      <c r="E10" s="9"/>
    </row>
    <row r="11" spans="1:5" x14ac:dyDescent="0.2">
      <c r="A11" s="21"/>
      <c r="B11" s="9"/>
      <c r="C11" s="6"/>
      <c r="D11" s="9"/>
      <c r="E11" s="9"/>
    </row>
    <row r="12" spans="1:5" x14ac:dyDescent="0.2">
      <c r="A12" s="21"/>
      <c r="B12" s="9"/>
      <c r="C12" s="6"/>
      <c r="D12" s="9"/>
      <c r="E12" s="9"/>
    </row>
    <row r="13" spans="1:5" x14ac:dyDescent="0.2">
      <c r="A13" s="21"/>
      <c r="B13" s="9"/>
      <c r="C13" s="6"/>
      <c r="D13" s="9"/>
      <c r="E13" s="9"/>
    </row>
    <row r="14" spans="1:5" x14ac:dyDescent="0.2">
      <c r="A14" s="21"/>
      <c r="B14" s="9"/>
      <c r="C14" s="6"/>
      <c r="D14" s="9"/>
      <c r="E14" s="9"/>
    </row>
    <row r="15" spans="1:5" x14ac:dyDescent="0.2">
      <c r="A15" s="90"/>
      <c r="B15" s="40"/>
      <c r="C15" s="5"/>
      <c r="D15" s="40"/>
    </row>
    <row r="16" spans="1:5" x14ac:dyDescent="0.2">
      <c r="A16" s="90"/>
      <c r="B16" s="40"/>
      <c r="C16" s="5"/>
      <c r="D16" s="40"/>
    </row>
  </sheetData>
  <mergeCells count="1">
    <mergeCell ref="A3:B3"/>
  </mergeCells>
  <phoneticPr fontId="8" type="noConversion"/>
  <pageMargins left="0.75" right="0.7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51"/>
  <sheetViews>
    <sheetView workbookViewId="0"/>
  </sheetViews>
  <sheetFormatPr defaultColWidth="9.140625" defaultRowHeight="12.75" x14ac:dyDescent="0.2"/>
  <cols>
    <col min="1" max="1" width="28" style="96" customWidth="1"/>
    <col min="2" max="2" width="15.85546875" style="96" customWidth="1"/>
    <col min="3" max="3" width="19.140625" style="96" customWidth="1"/>
    <col min="4" max="4" width="21" style="96" customWidth="1"/>
    <col min="5" max="5" width="19" style="96" customWidth="1"/>
    <col min="6" max="6" width="21.7109375" style="96" customWidth="1"/>
    <col min="7" max="7" width="20.7109375" style="96" customWidth="1"/>
    <col min="8" max="16384" width="9.140625" style="96"/>
  </cols>
  <sheetData>
    <row r="1" spans="1:14" customFormat="1" x14ac:dyDescent="0.2">
      <c r="A1" t="str">
        <f>'Claim Form Summary'!A5</f>
        <v>CPCN _________</v>
      </c>
      <c r="D1" s="5" t="str">
        <f>'Claim Form Summary'!A2</f>
        <v>For Period of ______________</v>
      </c>
    </row>
    <row r="2" spans="1:14" ht="15.75" x14ac:dyDescent="0.25">
      <c r="A2" s="139" t="s">
        <v>254</v>
      </c>
      <c r="B2" s="169"/>
      <c r="C2" s="128"/>
      <c r="D2" s="128"/>
      <c r="E2" s="128"/>
      <c r="F2" s="128"/>
      <c r="G2" s="128"/>
      <c r="H2" s="128"/>
      <c r="I2" s="128"/>
      <c r="J2" s="128"/>
      <c r="K2" s="128"/>
      <c r="L2" s="128"/>
      <c r="M2" s="128"/>
      <c r="N2" s="128"/>
    </row>
    <row r="3" spans="1:14" ht="15" x14ac:dyDescent="0.25">
      <c r="A3" s="169"/>
      <c r="B3" s="128"/>
      <c r="C3" s="128"/>
      <c r="D3" s="128"/>
      <c r="E3" s="128"/>
      <c r="F3" s="128"/>
      <c r="G3" s="128"/>
      <c r="H3" s="128"/>
      <c r="I3" s="128"/>
      <c r="J3" s="128"/>
      <c r="K3" s="128"/>
      <c r="L3" s="128"/>
      <c r="M3" s="128"/>
      <c r="N3" s="128"/>
    </row>
    <row r="4" spans="1:14" ht="15" x14ac:dyDescent="0.25">
      <c r="A4" s="97"/>
      <c r="B4" s="128"/>
      <c r="C4" s="128"/>
      <c r="D4" s="128"/>
      <c r="E4" s="128"/>
      <c r="F4" s="128"/>
      <c r="G4" s="128"/>
      <c r="H4" s="128"/>
      <c r="I4" s="128"/>
      <c r="J4" s="128"/>
      <c r="K4" s="128"/>
      <c r="L4" s="128"/>
      <c r="M4" s="128"/>
      <c r="N4" s="128"/>
    </row>
    <row r="5" spans="1:14" s="174" customFormat="1" ht="15.75" x14ac:dyDescent="0.25">
      <c r="A5" s="173" t="s">
        <v>149</v>
      </c>
    </row>
    <row r="6" spans="1:14" s="171" customFormat="1" ht="15.75" thickBot="1" x14ac:dyDescent="0.3">
      <c r="A6" s="175"/>
      <c r="F6" s="128"/>
    </row>
    <row r="7" spans="1:14" s="171" customFormat="1" ht="15" thickBot="1" x14ac:dyDescent="0.25">
      <c r="A7" s="176" t="s">
        <v>143</v>
      </c>
      <c r="B7" s="177" t="s">
        <v>142</v>
      </c>
      <c r="C7" s="177" t="s">
        <v>150</v>
      </c>
      <c r="F7" s="98"/>
    </row>
    <row r="8" spans="1:14" s="171" customFormat="1" ht="13.5" thickBot="1" x14ac:dyDescent="0.25">
      <c r="A8" s="178" t="s">
        <v>151</v>
      </c>
      <c r="B8" s="179"/>
      <c r="C8" s="180"/>
    </row>
    <row r="9" spans="1:14" s="171" customFormat="1" ht="26.25" thickBot="1" x14ac:dyDescent="0.25">
      <c r="A9" s="178" t="s">
        <v>152</v>
      </c>
      <c r="B9" s="179"/>
      <c r="C9" s="180"/>
    </row>
    <row r="10" spans="1:14" s="171" customFormat="1" ht="13.5" thickBot="1" x14ac:dyDescent="0.25">
      <c r="A10" s="178" t="s">
        <v>153</v>
      </c>
      <c r="B10" s="179"/>
      <c r="C10" s="180"/>
    </row>
    <row r="11" spans="1:14" s="171" customFormat="1" ht="13.5" thickBot="1" x14ac:dyDescent="0.25">
      <c r="A11" s="178" t="s">
        <v>154</v>
      </c>
      <c r="B11" s="179"/>
      <c r="C11" s="180"/>
    </row>
    <row r="12" spans="1:14" s="171" customFormat="1" ht="13.5" thickBot="1" x14ac:dyDescent="0.25">
      <c r="A12" s="178" t="s">
        <v>155</v>
      </c>
      <c r="B12" s="179"/>
      <c r="C12" s="180"/>
    </row>
    <row r="13" spans="1:14" s="171" customFormat="1" ht="18.399999999999999" customHeight="1" x14ac:dyDescent="0.2">
      <c r="A13" s="181" t="s">
        <v>156</v>
      </c>
      <c r="B13" s="182"/>
      <c r="C13" s="401"/>
    </row>
    <row r="14" spans="1:14" s="171" customFormat="1" ht="16.5" customHeight="1" x14ac:dyDescent="0.2">
      <c r="A14" s="181" t="s">
        <v>157</v>
      </c>
      <c r="B14" s="183"/>
      <c r="C14" s="402"/>
    </row>
    <row r="15" spans="1:14" s="171" customFormat="1" ht="21.75" customHeight="1" thickBot="1" x14ac:dyDescent="0.25">
      <c r="A15" s="184" t="s">
        <v>158</v>
      </c>
      <c r="B15" s="185"/>
      <c r="C15" s="403"/>
    </row>
    <row r="16" spans="1:14" s="171" customFormat="1" ht="13.5" thickBot="1" x14ac:dyDescent="0.25">
      <c r="A16" s="186" t="s">
        <v>148</v>
      </c>
      <c r="B16" s="179">
        <f>SUM(B8:B15)</f>
        <v>0</v>
      </c>
      <c r="C16" s="180"/>
    </row>
    <row r="17" spans="1:7" s="171" customFormat="1" x14ac:dyDescent="0.2"/>
    <row r="18" spans="1:7" s="171" customFormat="1" x14ac:dyDescent="0.2"/>
    <row r="19" spans="1:7" s="171" customFormat="1" x14ac:dyDescent="0.2"/>
    <row r="20" spans="1:7" s="171" customFormat="1" x14ac:dyDescent="0.2"/>
    <row r="21" spans="1:7" s="171" customFormat="1" ht="13.5" thickBot="1" x14ac:dyDescent="0.25">
      <c r="A21" s="171" t="s">
        <v>96</v>
      </c>
      <c r="B21" s="171" t="s">
        <v>97</v>
      </c>
      <c r="C21" s="171" t="s">
        <v>98</v>
      </c>
      <c r="D21" s="171" t="s">
        <v>99</v>
      </c>
      <c r="E21" s="171" t="s">
        <v>100</v>
      </c>
      <c r="F21" s="171" t="s">
        <v>101</v>
      </c>
      <c r="G21" s="171" t="s">
        <v>102</v>
      </c>
    </row>
    <row r="22" spans="1:7" s="189" customFormat="1" ht="65.25" customHeight="1" thickBot="1" x14ac:dyDescent="0.25">
      <c r="A22" s="187" t="s">
        <v>107</v>
      </c>
      <c r="B22" s="188" t="s">
        <v>159</v>
      </c>
      <c r="C22" s="188" t="s">
        <v>160</v>
      </c>
      <c r="D22" s="188" t="s">
        <v>161</v>
      </c>
      <c r="E22" s="188" t="s">
        <v>162</v>
      </c>
      <c r="F22" s="188" t="s">
        <v>163</v>
      </c>
      <c r="G22" s="188" t="s">
        <v>164</v>
      </c>
    </row>
    <row r="23" spans="1:7" s="171" customFormat="1" ht="13.5" thickBot="1" x14ac:dyDescent="0.25">
      <c r="A23" s="190">
        <v>11</v>
      </c>
      <c r="B23" s="191">
        <f>B16</f>
        <v>0</v>
      </c>
      <c r="C23" s="195">
        <f>'Weighted Avg'!H19</f>
        <v>0</v>
      </c>
      <c r="D23" s="196">
        <f>IFERROR(B23/C23,0)</f>
        <v>0</v>
      </c>
      <c r="E23" s="197">
        <v>0.5</v>
      </c>
      <c r="F23" s="197">
        <f>MIN(D23:E23)</f>
        <v>0</v>
      </c>
      <c r="G23" s="362">
        <f>F23*C23</f>
        <v>0</v>
      </c>
    </row>
    <row r="24" spans="1:7" s="171" customFormat="1" ht="15" x14ac:dyDescent="0.25">
      <c r="A24" s="192"/>
    </row>
    <row r="25" spans="1:7" s="171" customFormat="1" ht="15" x14ac:dyDescent="0.25">
      <c r="A25" s="175"/>
    </row>
    <row r="26" spans="1:7" s="171" customFormat="1" ht="15" x14ac:dyDescent="0.25">
      <c r="A26" s="109"/>
    </row>
    <row r="27" spans="1:7" s="174" customFormat="1" ht="15.75" x14ac:dyDescent="0.25">
      <c r="A27" s="173" t="s">
        <v>165</v>
      </c>
    </row>
    <row r="28" spans="1:7" s="174" customFormat="1" ht="15.75" x14ac:dyDescent="0.25"/>
    <row r="29" spans="1:7" s="174" customFormat="1" ht="15.75" x14ac:dyDescent="0.25">
      <c r="A29" s="170" t="s">
        <v>166</v>
      </c>
      <c r="B29" s="170"/>
      <c r="C29" s="170"/>
      <c r="D29" s="170"/>
      <c r="E29" s="174" t="s">
        <v>167</v>
      </c>
    </row>
    <row r="30" spans="1:7" s="171" customFormat="1" x14ac:dyDescent="0.2">
      <c r="A30" s="193"/>
    </row>
    <row r="31" spans="1:7" s="171" customFormat="1" ht="13.5" thickBot="1" x14ac:dyDescent="0.25">
      <c r="A31" s="171" t="s">
        <v>96</v>
      </c>
      <c r="B31" s="171" t="s">
        <v>97</v>
      </c>
      <c r="C31" s="171" t="s">
        <v>98</v>
      </c>
      <c r="D31" s="171" t="s">
        <v>99</v>
      </c>
    </row>
    <row r="32" spans="1:7" s="171" customFormat="1" ht="57.75" customHeight="1" thickBot="1" x14ac:dyDescent="0.25">
      <c r="A32" s="187" t="s">
        <v>107</v>
      </c>
      <c r="B32" s="188" t="s">
        <v>160</v>
      </c>
      <c r="C32" s="188" t="s">
        <v>168</v>
      </c>
      <c r="D32" s="188" t="s">
        <v>169</v>
      </c>
    </row>
    <row r="33" spans="1:14" s="171" customFormat="1" ht="13.5" thickBot="1" x14ac:dyDescent="0.25">
      <c r="A33" s="190">
        <v>12</v>
      </c>
      <c r="B33" s="194">
        <f>'Weighted Avg'!H19</f>
        <v>0</v>
      </c>
      <c r="C33" s="197">
        <v>0.03</v>
      </c>
      <c r="D33" s="191"/>
    </row>
    <row r="34" spans="1:14" s="171" customFormat="1" x14ac:dyDescent="0.2">
      <c r="A34" s="193"/>
    </row>
    <row r="35" spans="1:14" s="171" customFormat="1" x14ac:dyDescent="0.2"/>
    <row r="36" spans="1:14" s="171" customFormat="1" x14ac:dyDescent="0.2"/>
    <row r="37" spans="1:14" s="171" customFormat="1" x14ac:dyDescent="0.2"/>
    <row r="38" spans="1:14" x14ac:dyDescent="0.2">
      <c r="A38" s="128"/>
      <c r="B38" s="128"/>
      <c r="C38" s="128"/>
      <c r="D38" s="128"/>
      <c r="E38" s="128"/>
      <c r="F38" s="128"/>
      <c r="G38" s="128"/>
      <c r="H38" s="128"/>
      <c r="I38" s="128"/>
      <c r="J38" s="128"/>
      <c r="K38" s="128"/>
      <c r="L38" s="128"/>
      <c r="M38" s="128"/>
      <c r="N38" s="128"/>
    </row>
    <row r="39" spans="1:14" x14ac:dyDescent="0.2">
      <c r="A39" s="128"/>
      <c r="B39" s="128"/>
      <c r="C39" s="128"/>
      <c r="D39" s="128"/>
      <c r="E39" s="128"/>
      <c r="F39" s="128"/>
      <c r="G39" s="128"/>
      <c r="H39" s="128"/>
      <c r="I39" s="128"/>
      <c r="J39" s="128"/>
      <c r="K39" s="128"/>
      <c r="L39" s="128"/>
      <c r="M39" s="128"/>
      <c r="N39" s="128"/>
    </row>
    <row r="40" spans="1:14" x14ac:dyDescent="0.2">
      <c r="A40" s="128"/>
      <c r="B40" s="128"/>
      <c r="C40" s="128"/>
      <c r="D40" s="128"/>
      <c r="E40" s="128"/>
      <c r="F40" s="128"/>
      <c r="G40" s="128"/>
      <c r="H40" s="128"/>
      <c r="I40" s="128"/>
      <c r="J40" s="128"/>
      <c r="K40" s="128"/>
      <c r="L40" s="128"/>
      <c r="M40" s="128"/>
      <c r="N40" s="128"/>
    </row>
    <row r="41" spans="1:14" x14ac:dyDescent="0.2">
      <c r="A41" s="128"/>
      <c r="B41" s="128"/>
      <c r="C41" s="128"/>
      <c r="D41" s="128"/>
      <c r="E41" s="128"/>
      <c r="F41" s="128"/>
      <c r="G41" s="128"/>
      <c r="H41" s="128"/>
      <c r="I41" s="128"/>
      <c r="J41" s="128"/>
      <c r="K41" s="128"/>
      <c r="L41" s="128"/>
      <c r="M41" s="128"/>
      <c r="N41" s="128"/>
    </row>
    <row r="42" spans="1:14" x14ac:dyDescent="0.2">
      <c r="A42" s="128"/>
      <c r="B42" s="128"/>
      <c r="C42" s="128"/>
      <c r="D42" s="128"/>
      <c r="E42" s="128"/>
      <c r="F42" s="128"/>
      <c r="G42" s="128"/>
      <c r="H42" s="128"/>
      <c r="I42" s="128"/>
      <c r="J42" s="128"/>
      <c r="K42" s="128"/>
      <c r="L42" s="128"/>
      <c r="M42" s="128"/>
      <c r="N42" s="128"/>
    </row>
    <row r="43" spans="1:14" x14ac:dyDescent="0.2">
      <c r="A43" s="128"/>
      <c r="B43" s="128"/>
      <c r="C43" s="128"/>
      <c r="D43" s="128"/>
      <c r="E43" s="128"/>
      <c r="F43" s="128"/>
      <c r="G43" s="128"/>
      <c r="H43" s="128"/>
      <c r="I43" s="128"/>
      <c r="J43" s="128"/>
      <c r="K43" s="128"/>
      <c r="L43" s="128"/>
      <c r="M43" s="128"/>
      <c r="N43" s="128"/>
    </row>
    <row r="44" spans="1:14" x14ac:dyDescent="0.2">
      <c r="A44" s="128"/>
      <c r="B44" s="128"/>
      <c r="C44" s="128"/>
      <c r="D44" s="128"/>
      <c r="E44" s="128"/>
      <c r="F44" s="128"/>
      <c r="G44" s="128"/>
      <c r="H44" s="128"/>
      <c r="I44" s="128"/>
      <c r="J44" s="128"/>
      <c r="K44" s="128"/>
      <c r="L44" s="128"/>
      <c r="M44" s="128"/>
      <c r="N44" s="128"/>
    </row>
    <row r="45" spans="1:14" x14ac:dyDescent="0.2">
      <c r="A45" s="128"/>
      <c r="B45" s="128"/>
      <c r="C45" s="128"/>
      <c r="D45" s="128"/>
      <c r="E45" s="128"/>
      <c r="F45" s="128"/>
      <c r="G45" s="128"/>
      <c r="H45" s="128"/>
      <c r="I45" s="128"/>
      <c r="J45" s="128"/>
      <c r="K45" s="128"/>
      <c r="L45" s="128"/>
      <c r="M45" s="128"/>
      <c r="N45" s="128"/>
    </row>
    <row r="46" spans="1:14" x14ac:dyDescent="0.2">
      <c r="A46" s="128"/>
      <c r="B46" s="128"/>
      <c r="C46" s="128"/>
      <c r="D46" s="128"/>
      <c r="E46" s="128"/>
      <c r="F46" s="128"/>
      <c r="G46" s="128"/>
      <c r="H46" s="128"/>
      <c r="I46" s="128"/>
      <c r="J46" s="128"/>
      <c r="K46" s="128"/>
      <c r="L46" s="128"/>
      <c r="M46" s="128"/>
      <c r="N46" s="128"/>
    </row>
    <row r="47" spans="1:14" x14ac:dyDescent="0.2">
      <c r="A47" s="128"/>
      <c r="B47" s="128"/>
      <c r="C47" s="128"/>
      <c r="D47" s="128"/>
      <c r="E47" s="128"/>
      <c r="F47" s="128"/>
      <c r="G47" s="128"/>
      <c r="H47" s="128"/>
      <c r="I47" s="128"/>
      <c r="J47" s="128"/>
      <c r="K47" s="128"/>
      <c r="L47" s="128"/>
      <c r="M47" s="128"/>
      <c r="N47" s="128"/>
    </row>
    <row r="48" spans="1:14" x14ac:dyDescent="0.2">
      <c r="A48" s="128"/>
      <c r="B48" s="128"/>
      <c r="C48" s="128"/>
      <c r="D48" s="128"/>
      <c r="E48" s="128"/>
      <c r="F48" s="128"/>
      <c r="G48" s="128"/>
      <c r="H48" s="128"/>
      <c r="I48" s="128"/>
      <c r="J48" s="128"/>
      <c r="K48" s="128"/>
      <c r="L48" s="128"/>
      <c r="M48" s="128"/>
      <c r="N48" s="128"/>
    </row>
    <row r="49" spans="1:14" x14ac:dyDescent="0.2">
      <c r="A49" s="128"/>
      <c r="B49" s="128"/>
      <c r="C49" s="128"/>
      <c r="D49" s="128"/>
      <c r="E49" s="128"/>
      <c r="F49" s="128"/>
      <c r="G49" s="128"/>
      <c r="H49" s="128"/>
      <c r="I49" s="128"/>
      <c r="J49" s="128"/>
      <c r="K49" s="128"/>
      <c r="L49" s="128"/>
      <c r="M49" s="128"/>
      <c r="N49" s="128"/>
    </row>
    <row r="50" spans="1:14" x14ac:dyDescent="0.2">
      <c r="A50" s="128"/>
      <c r="B50" s="128"/>
      <c r="C50" s="128"/>
      <c r="D50" s="128"/>
      <c r="E50" s="128"/>
      <c r="F50" s="128"/>
      <c r="G50" s="128"/>
      <c r="H50" s="128"/>
      <c r="I50" s="128"/>
      <c r="J50" s="128"/>
      <c r="K50" s="128"/>
      <c r="L50" s="128"/>
      <c r="M50" s="128"/>
      <c r="N50" s="128"/>
    </row>
    <row r="51" spans="1:14" x14ac:dyDescent="0.2">
      <c r="A51" s="128"/>
      <c r="B51" s="128"/>
      <c r="C51" s="128"/>
      <c r="D51" s="128"/>
      <c r="E51" s="128"/>
      <c r="F51" s="128"/>
      <c r="G51" s="128"/>
      <c r="H51" s="128"/>
      <c r="I51" s="128"/>
      <c r="J51" s="128"/>
      <c r="K51" s="128"/>
      <c r="L51" s="128"/>
      <c r="M51" s="128"/>
      <c r="N51" s="128"/>
    </row>
  </sheetData>
  <sheetProtection sheet="1" objects="1" scenarios="1" formatCells="0" formatColumns="0" formatRows="0"/>
  <mergeCells count="1">
    <mergeCell ref="C13:C15"/>
  </mergeCells>
  <phoneticPr fontId="8" type="noConversion"/>
  <pageMargins left="0.75" right="0.75" top="1" bottom="1" header="0.5" footer="0.5"/>
  <pageSetup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E23"/>
  <sheetViews>
    <sheetView workbookViewId="0"/>
  </sheetViews>
  <sheetFormatPr defaultRowHeight="12.75" x14ac:dyDescent="0.2"/>
  <cols>
    <col min="1" max="1" width="12" customWidth="1"/>
    <col min="2" max="2" width="36.42578125" customWidth="1"/>
    <col min="3" max="3" width="21.5703125" customWidth="1"/>
    <col min="4" max="4" width="37.85546875" customWidth="1"/>
  </cols>
  <sheetData>
    <row r="1" spans="1:5" x14ac:dyDescent="0.2">
      <c r="A1" t="str">
        <f>'Claim Form Summary'!A5</f>
        <v>CPCN _________</v>
      </c>
      <c r="D1" s="5" t="str">
        <f>'Claim Form Summary'!A2</f>
        <v>For Period of ______________</v>
      </c>
    </row>
    <row r="2" spans="1:5" ht="15.75" x14ac:dyDescent="0.25">
      <c r="A2" s="216" t="s">
        <v>255</v>
      </c>
      <c r="B2" s="4"/>
    </row>
    <row r="3" spans="1:5" ht="15" x14ac:dyDescent="0.25">
      <c r="A3" s="39"/>
      <c r="B3" s="4"/>
    </row>
    <row r="4" spans="1:5" ht="15" x14ac:dyDescent="0.25">
      <c r="A4" s="32" t="s">
        <v>170</v>
      </c>
      <c r="B4" s="4"/>
    </row>
    <row r="5" spans="1:5" ht="16.5" thickBot="1" x14ac:dyDescent="0.3">
      <c r="A5" s="1"/>
    </row>
    <row r="6" spans="1:5" ht="26.25" thickBot="1" x14ac:dyDescent="0.25">
      <c r="A6" s="36" t="s">
        <v>107</v>
      </c>
      <c r="B6" s="34" t="s">
        <v>143</v>
      </c>
      <c r="C6" s="35" t="s">
        <v>142</v>
      </c>
      <c r="D6" s="35" t="s">
        <v>150</v>
      </c>
    </row>
    <row r="7" spans="1:5" ht="21.2" customHeight="1" thickBot="1" x14ac:dyDescent="0.25">
      <c r="A7" s="33">
        <v>13</v>
      </c>
      <c r="B7" s="12" t="s">
        <v>151</v>
      </c>
      <c r="C7" s="46"/>
      <c r="D7" s="37"/>
      <c r="E7" s="5"/>
    </row>
    <row r="8" spans="1:5" ht="19.5" customHeight="1" thickBot="1" x14ac:dyDescent="0.25">
      <c r="A8" s="19"/>
      <c r="B8" s="94" t="s">
        <v>171</v>
      </c>
      <c r="C8" s="47"/>
      <c r="D8" s="25"/>
      <c r="E8" s="5"/>
    </row>
    <row r="9" spans="1:5" ht="23.25" customHeight="1" thickBot="1" x14ac:dyDescent="0.25">
      <c r="A9" s="19"/>
      <c r="B9" s="94" t="s">
        <v>153</v>
      </c>
      <c r="C9" s="47"/>
      <c r="D9" s="25"/>
      <c r="E9" s="5"/>
    </row>
    <row r="10" spans="1:5" ht="13.5" thickBot="1" x14ac:dyDescent="0.25">
      <c r="A10" s="19"/>
      <c r="B10" s="94" t="s">
        <v>154</v>
      </c>
      <c r="C10" s="47"/>
      <c r="D10" s="25"/>
      <c r="E10" s="5"/>
    </row>
    <row r="11" spans="1:5" ht="13.5" thickBot="1" x14ac:dyDescent="0.25">
      <c r="A11" s="10"/>
      <c r="B11" s="94" t="s">
        <v>155</v>
      </c>
      <c r="C11" s="47"/>
      <c r="D11" s="25"/>
      <c r="E11" s="5"/>
    </row>
    <row r="12" spans="1:5" ht="13.5" thickBot="1" x14ac:dyDescent="0.25">
      <c r="A12" s="6"/>
      <c r="B12" s="31" t="s">
        <v>91</v>
      </c>
      <c r="C12" s="48">
        <f>SUM(C7:C11)</f>
        <v>0</v>
      </c>
      <c r="D12" s="25"/>
      <c r="E12" s="5"/>
    </row>
    <row r="13" spans="1:5" x14ac:dyDescent="0.2">
      <c r="A13" s="6"/>
      <c r="B13" s="6"/>
      <c r="C13" s="49"/>
      <c r="D13" s="6"/>
      <c r="E13" s="5"/>
    </row>
    <row r="14" spans="1:5" x14ac:dyDescent="0.2">
      <c r="A14" s="6"/>
      <c r="B14" s="6"/>
      <c r="C14" s="49"/>
      <c r="D14" s="6"/>
      <c r="E14" s="5"/>
    </row>
    <row r="15" spans="1:5" x14ac:dyDescent="0.2">
      <c r="A15" s="6"/>
      <c r="B15" s="6"/>
      <c r="C15" s="49"/>
      <c r="D15" s="6"/>
      <c r="E15" s="5"/>
    </row>
    <row r="16" spans="1:5" x14ac:dyDescent="0.2">
      <c r="A16" s="6"/>
      <c r="B16" s="6"/>
      <c r="C16" s="49"/>
      <c r="D16" s="6"/>
      <c r="E16" s="5"/>
    </row>
    <row r="17" spans="1:5" ht="15" x14ac:dyDescent="0.25">
      <c r="A17" s="32" t="s">
        <v>172</v>
      </c>
      <c r="B17" s="6"/>
      <c r="C17" s="6"/>
      <c r="D17" s="6"/>
      <c r="E17" s="5"/>
    </row>
    <row r="18" spans="1:5" ht="13.5" customHeight="1" thickBot="1" x14ac:dyDescent="0.25">
      <c r="B18" s="6"/>
      <c r="C18" s="6"/>
      <c r="D18" s="6"/>
      <c r="E18" s="5"/>
    </row>
    <row r="19" spans="1:5" ht="13.5" thickBot="1" x14ac:dyDescent="0.25">
      <c r="B19" s="30" t="s">
        <v>173</v>
      </c>
      <c r="C19" s="22" t="s">
        <v>142</v>
      </c>
      <c r="D19" s="22" t="s">
        <v>150</v>
      </c>
      <c r="E19" s="5"/>
    </row>
    <row r="20" spans="1:5" ht="13.5" thickBot="1" x14ac:dyDescent="0.25">
      <c r="B20" s="94"/>
      <c r="C20" s="47"/>
      <c r="D20" s="25"/>
      <c r="E20" s="5"/>
    </row>
    <row r="21" spans="1:5" ht="13.5" thickBot="1" x14ac:dyDescent="0.25">
      <c r="A21" s="6"/>
      <c r="B21" s="31" t="s">
        <v>91</v>
      </c>
      <c r="C21" s="48">
        <f>SUM(C20)</f>
        <v>0</v>
      </c>
      <c r="D21" s="25"/>
      <c r="E21" s="5"/>
    </row>
    <row r="22" spans="1:5" x14ac:dyDescent="0.2">
      <c r="C22" s="5"/>
      <c r="D22" s="5"/>
      <c r="E22" s="5"/>
    </row>
    <row r="23" spans="1:5" x14ac:dyDescent="0.2">
      <c r="C23" s="5"/>
      <c r="D23" s="5"/>
      <c r="E23" s="5"/>
    </row>
  </sheetData>
  <phoneticPr fontId="8"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DAF9F80FDE0E459E1A4ABBAD4741F7" ma:contentTypeVersion="2" ma:contentTypeDescription="Create a new document." ma:contentTypeScope="" ma:versionID="2c7ea44b9682ed332563563c45ae2638">
  <xsd:schema xmlns:xsd="http://www.w3.org/2001/XMLSchema" xmlns:xs="http://www.w3.org/2001/XMLSchema" xmlns:p="http://schemas.microsoft.com/office/2006/metadata/properties" xmlns:ns2="1f515989-4afe-4bfb-8869-4f44a11afb39" targetNamespace="http://schemas.microsoft.com/office/2006/metadata/properties" ma:root="true" ma:fieldsID="316846861b4c0cadfdcf73e1ce08bcb7" ns2:_="">
    <xsd:import namespace="1f515989-4afe-4bfb-8869-4f44a11afb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15989-4afe-4bfb-8869-4f44a11afb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E21BF9-BFDE-4404-B280-60657136F020}">
  <ds:schemaRefs>
    <ds:schemaRef ds:uri="http://schemas.microsoft.com/sharepoint/v3/contenttype/forms"/>
  </ds:schemaRefs>
</ds:datastoreItem>
</file>

<file path=customXml/itemProps2.xml><?xml version="1.0" encoding="utf-8"?>
<ds:datastoreItem xmlns:ds="http://schemas.openxmlformats.org/officeDocument/2006/customXml" ds:itemID="{79BC2B6C-56D6-4C9A-B0C1-C4A7A9337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15989-4afe-4bfb-8869-4f44a11afb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BDD4E1-043B-41E0-857A-01C728BD2C11}">
  <ds:schemaRef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1f515989-4afe-4bfb-8869-4f44a11afb3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Claim Form Summary</vt:lpstr>
      <vt:lpstr>Data Fields</vt:lpstr>
      <vt:lpstr>Weighted Avg</vt:lpstr>
      <vt:lpstr>BB Pilot</vt:lpstr>
      <vt:lpstr>Lines 1,2 </vt:lpstr>
      <vt:lpstr>Lines 5,6,7,8,9</vt:lpstr>
      <vt:lpstr>Line 10</vt:lpstr>
      <vt:lpstr>Lines 11 or 12</vt:lpstr>
      <vt:lpstr>Lines 13 &amp; 14</vt:lpstr>
      <vt:lpstr>'Claim Form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Lee, Tina</cp:lastModifiedBy>
  <cp:revision/>
  <cp:lastPrinted>2022-01-25T18:53:59Z</cp:lastPrinted>
  <dcterms:created xsi:type="dcterms:W3CDTF">2011-11-29T07:41:33Z</dcterms:created>
  <dcterms:modified xsi:type="dcterms:W3CDTF">2026-05-18T20:57:58Z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0x0101006EDAF9F80FDE0E459E1A4ABBAD4741F7</vt:lpwstr>
  </property>
</Properties>
</file>