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mpra-my.sharepoint.com/personal/anhammer_semprautilities_com/Documents/Desktop/Sharing/"/>
    </mc:Choice>
  </mc:AlternateContent>
  <xr:revisionPtr revIDLastSave="0" documentId="8_{3491B0E0-D222-43BE-8FA4-77553330E1B3}" xr6:coauthVersionLast="47" xr6:coauthVersionMax="47" xr10:uidLastSave="{00000000-0000-0000-0000-000000000000}"/>
  <bookViews>
    <workbookView xWindow="-120" yWindow="-120" windowWidth="29040" windowHeight="15840" xr2:uid="{E900C20A-A4AB-4E3B-884D-EFA08D3BCA59}"/>
  </bookViews>
  <sheets>
    <sheet name="Authorized Rev Req" sheetId="1" r:id="rId1"/>
    <sheet name="Incremental Rev Req" sheetId="2" r:id="rId2"/>
  </sheets>
  <definedNames>
    <definedName name="_xlnm._FilterDatabase" localSheetId="0" hidden="1">'Authorized Rev Req'!$A$7:$G$48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2" l="1"/>
  <c r="D61" i="2"/>
  <c r="F145" i="2" l="1"/>
  <c r="D142" i="2"/>
  <c r="D141" i="2"/>
  <c r="D139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H119" i="2"/>
  <c r="I119" i="2" s="1"/>
  <c r="J119" i="2" s="1"/>
  <c r="H117" i="2"/>
  <c r="I117" i="2" s="1"/>
  <c r="D116" i="2"/>
  <c r="H115" i="2"/>
  <c r="I115" i="2" s="1"/>
  <c r="J115" i="2" s="1"/>
  <c r="H114" i="2"/>
  <c r="D113" i="2"/>
  <c r="D112" i="2"/>
  <c r="D111" i="2"/>
  <c r="H110" i="2"/>
  <c r="I110" i="2" s="1"/>
  <c r="J110" i="2" s="1"/>
  <c r="D110" i="2" s="1"/>
  <c r="H109" i="2"/>
  <c r="I109" i="2" s="1"/>
  <c r="J109" i="2" s="1"/>
  <c r="D109" i="2" s="1"/>
  <c r="H108" i="2"/>
  <c r="D107" i="2"/>
  <c r="D106" i="2"/>
  <c r="D105" i="2"/>
  <c r="D104" i="2"/>
  <c r="D103" i="2"/>
  <c r="D100" i="2"/>
  <c r="D99" i="2"/>
  <c r="I90" i="2"/>
  <c r="J90" i="2" s="1"/>
  <c r="F90" i="2"/>
  <c r="C90" i="2"/>
  <c r="I89" i="2"/>
  <c r="J89" i="2" s="1"/>
  <c r="F89" i="2"/>
  <c r="D89" i="2" s="1"/>
  <c r="C89" i="2"/>
  <c r="I88" i="2"/>
  <c r="J88" i="2" s="1"/>
  <c r="F88" i="2"/>
  <c r="G140" i="2" s="1"/>
  <c r="C88" i="2"/>
  <c r="F87" i="2"/>
  <c r="D87" i="2" s="1"/>
  <c r="C87" i="2"/>
  <c r="H86" i="2"/>
  <c r="I86" i="2" s="1"/>
  <c r="J86" i="2" s="1"/>
  <c r="H85" i="2"/>
  <c r="I85" i="2" s="1"/>
  <c r="J85" i="2" s="1"/>
  <c r="F85" i="2"/>
  <c r="D85" i="2" s="1"/>
  <c r="C85" i="2"/>
  <c r="H84" i="2"/>
  <c r="I84" i="2" s="1"/>
  <c r="J84" i="2" s="1"/>
  <c r="F84" i="2"/>
  <c r="D84" i="2" s="1"/>
  <c r="C84" i="2"/>
  <c r="H83" i="2"/>
  <c r="I83" i="2" s="1"/>
  <c r="J83" i="2" s="1"/>
  <c r="F83" i="2"/>
  <c r="D83" i="2" s="1"/>
  <c r="C83" i="2"/>
  <c r="H82" i="2"/>
  <c r="I82" i="2" s="1"/>
  <c r="J82" i="2" s="1"/>
  <c r="F82" i="2"/>
  <c r="D82" i="2" s="1"/>
  <c r="C82" i="2"/>
  <c r="H81" i="2"/>
  <c r="I81" i="2" s="1"/>
  <c r="J81" i="2" s="1"/>
  <c r="F81" i="2"/>
  <c r="D81" i="2" s="1"/>
  <c r="C81" i="2"/>
  <c r="H80" i="2"/>
  <c r="I80" i="2" s="1"/>
  <c r="J80" i="2" s="1"/>
  <c r="F80" i="2"/>
  <c r="D80" i="2" s="1"/>
  <c r="C80" i="2"/>
  <c r="H79" i="2"/>
  <c r="I79" i="2" s="1"/>
  <c r="J79" i="2" s="1"/>
  <c r="F79" i="2"/>
  <c r="D79" i="2" s="1"/>
  <c r="C79" i="2"/>
  <c r="H78" i="2"/>
  <c r="I78" i="2" s="1"/>
  <c r="J78" i="2" s="1"/>
  <c r="F78" i="2"/>
  <c r="D78" i="2" s="1"/>
  <c r="C78" i="2"/>
  <c r="H77" i="2"/>
  <c r="I77" i="2" s="1"/>
  <c r="J77" i="2" s="1"/>
  <c r="F77" i="2"/>
  <c r="D77" i="2" s="1"/>
  <c r="C77" i="2"/>
  <c r="H74" i="2"/>
  <c r="I74" i="2" s="1"/>
  <c r="J74" i="2" s="1"/>
  <c r="F74" i="2"/>
  <c r="D74" i="2" s="1"/>
  <c r="C74" i="2"/>
  <c r="H73" i="2"/>
  <c r="I73" i="2" s="1"/>
  <c r="J73" i="2" s="1"/>
  <c r="F73" i="2"/>
  <c r="D73" i="2" s="1"/>
  <c r="C73" i="2"/>
  <c r="H72" i="2"/>
  <c r="I72" i="2" s="1"/>
  <c r="J72" i="2" s="1"/>
  <c r="F72" i="2"/>
  <c r="D72" i="2" s="1"/>
  <c r="C72" i="2"/>
  <c r="H71" i="2"/>
  <c r="I71" i="2" s="1"/>
  <c r="J71" i="2" s="1"/>
  <c r="F71" i="2"/>
  <c r="D71" i="2" s="1"/>
  <c r="C71" i="2"/>
  <c r="H70" i="2"/>
  <c r="I70" i="2" s="1"/>
  <c r="J70" i="2" s="1"/>
  <c r="F70" i="2"/>
  <c r="D70" i="2" s="1"/>
  <c r="C70" i="2"/>
  <c r="I69" i="2"/>
  <c r="J69" i="2" s="1"/>
  <c r="F69" i="2"/>
  <c r="D69" i="2" s="1"/>
  <c r="C69" i="2"/>
  <c r="I68" i="2"/>
  <c r="J68" i="2" s="1"/>
  <c r="F68" i="2"/>
  <c r="D68" i="2" s="1"/>
  <c r="C68" i="2"/>
  <c r="H67" i="2"/>
  <c r="I67" i="2" s="1"/>
  <c r="J67" i="2" s="1"/>
  <c r="F67" i="2"/>
  <c r="D67" i="2" s="1"/>
  <c r="F60" i="2"/>
  <c r="G60" i="2" s="1"/>
  <c r="C60" i="2"/>
  <c r="F59" i="2"/>
  <c r="G59" i="2" s="1"/>
  <c r="H59" i="2" s="1"/>
  <c r="I59" i="2" s="1"/>
  <c r="J59" i="2" s="1"/>
  <c r="C59" i="2"/>
  <c r="D58" i="2"/>
  <c r="H57" i="2"/>
  <c r="I57" i="2" s="1"/>
  <c r="J57" i="2" s="1"/>
  <c r="F57" i="2"/>
  <c r="D57" i="2" s="1"/>
  <c r="C57" i="2"/>
  <c r="F56" i="2"/>
  <c r="D56" i="2" s="1"/>
  <c r="C56" i="2"/>
  <c r="F55" i="2"/>
  <c r="D55" i="2" s="1"/>
  <c r="C55" i="2"/>
  <c r="F54" i="2"/>
  <c r="D54" i="2" s="1"/>
  <c r="C54" i="2"/>
  <c r="D53" i="2"/>
  <c r="D52" i="2"/>
  <c r="F51" i="2"/>
  <c r="D51" i="2" s="1"/>
  <c r="C50" i="2"/>
  <c r="F49" i="2"/>
  <c r="G49" i="2" s="1"/>
  <c r="H49" i="2" s="1"/>
  <c r="I49" i="2" s="1"/>
  <c r="J49" i="2" s="1"/>
  <c r="C49" i="2"/>
  <c r="F48" i="2"/>
  <c r="G48" i="2" s="1"/>
  <c r="H48" i="2" s="1"/>
  <c r="I48" i="2" s="1"/>
  <c r="J48" i="2" s="1"/>
  <c r="C48" i="2"/>
  <c r="F47" i="2"/>
  <c r="G47" i="2" s="1"/>
  <c r="H47" i="2" s="1"/>
  <c r="I47" i="2" s="1"/>
  <c r="J47" i="2" s="1"/>
  <c r="C47" i="2"/>
  <c r="F46" i="2"/>
  <c r="G46" i="2" s="1"/>
  <c r="H46" i="2" s="1"/>
  <c r="I46" i="2" s="1"/>
  <c r="J46" i="2" s="1"/>
  <c r="C46" i="2"/>
  <c r="F45" i="2"/>
  <c r="G45" i="2" s="1"/>
  <c r="H45" i="2" s="1"/>
  <c r="I45" i="2" s="1"/>
  <c r="J45" i="2" s="1"/>
  <c r="C45" i="2"/>
  <c r="F44" i="2"/>
  <c r="G44" i="2" s="1"/>
  <c r="H44" i="2" s="1"/>
  <c r="I44" i="2" s="1"/>
  <c r="J44" i="2" s="1"/>
  <c r="C44" i="2"/>
  <c r="F43" i="2"/>
  <c r="G43" i="2" s="1"/>
  <c r="H43" i="2" s="1"/>
  <c r="I43" i="2" s="1"/>
  <c r="J43" i="2" s="1"/>
  <c r="C43" i="2"/>
  <c r="F42" i="2"/>
  <c r="D42" i="2" s="1"/>
  <c r="C42" i="2"/>
  <c r="F41" i="2"/>
  <c r="G41" i="2" s="1"/>
  <c r="H41" i="2" s="1"/>
  <c r="I41" i="2" s="1"/>
  <c r="J41" i="2" s="1"/>
  <c r="C41" i="2"/>
  <c r="F40" i="2"/>
  <c r="G40" i="2" s="1"/>
  <c r="H40" i="2" s="1"/>
  <c r="I40" i="2" s="1"/>
  <c r="J40" i="2" s="1"/>
  <c r="C40" i="2"/>
  <c r="F39" i="2"/>
  <c r="D39" i="2" s="1"/>
  <c r="C39" i="2"/>
  <c r="F38" i="2"/>
  <c r="G38" i="2" s="1"/>
  <c r="H38" i="2" s="1"/>
  <c r="I38" i="2" s="1"/>
  <c r="J38" i="2" s="1"/>
  <c r="C38" i="2"/>
  <c r="F37" i="2"/>
  <c r="D37" i="2" s="1"/>
  <c r="C37" i="2"/>
  <c r="F36" i="2"/>
  <c r="G36" i="2" s="1"/>
  <c r="H36" i="2" s="1"/>
  <c r="I36" i="2" s="1"/>
  <c r="J36" i="2" s="1"/>
  <c r="C36" i="2"/>
  <c r="F35" i="2"/>
  <c r="G35" i="2" s="1"/>
  <c r="C35" i="2"/>
  <c r="F34" i="2"/>
  <c r="D34" i="2" s="1"/>
  <c r="C34" i="2"/>
  <c r="H33" i="2"/>
  <c r="I33" i="2" s="1"/>
  <c r="J33" i="2" s="1"/>
  <c r="F33" i="2"/>
  <c r="D33" i="2" s="1"/>
  <c r="C33" i="2"/>
  <c r="F32" i="2"/>
  <c r="G32" i="2" s="1"/>
  <c r="C32" i="2"/>
  <c r="F31" i="2"/>
  <c r="C31" i="2"/>
  <c r="F30" i="2"/>
  <c r="G30" i="2" s="1"/>
  <c r="C30" i="2"/>
  <c r="I28" i="2"/>
  <c r="J28" i="2" s="1"/>
  <c r="D28" i="2"/>
  <c r="H27" i="2"/>
  <c r="I27" i="2" s="1"/>
  <c r="J27" i="2" s="1"/>
  <c r="F27" i="2"/>
  <c r="D27" i="2" s="1"/>
  <c r="C27" i="2"/>
  <c r="H26" i="2"/>
  <c r="I26" i="2" s="1"/>
  <c r="J26" i="2" s="1"/>
  <c r="F26" i="2"/>
  <c r="D26" i="2" s="1"/>
  <c r="C26" i="2"/>
  <c r="F25" i="2"/>
  <c r="D25" i="2" s="1"/>
  <c r="C25" i="2"/>
  <c r="I24" i="2"/>
  <c r="J24" i="2" s="1"/>
  <c r="F24" i="2"/>
  <c r="D24" i="2" s="1"/>
  <c r="C24" i="2"/>
  <c r="H23" i="2"/>
  <c r="I23" i="2" s="1"/>
  <c r="J23" i="2" s="1"/>
  <c r="F23" i="2"/>
  <c r="D23" i="2" s="1"/>
  <c r="C23" i="2"/>
  <c r="F22" i="2"/>
  <c r="G22" i="2" s="1"/>
  <c r="H22" i="2" s="1"/>
  <c r="I22" i="2" s="1"/>
  <c r="J22" i="2" s="1"/>
  <c r="C22" i="2"/>
  <c r="F21" i="2"/>
  <c r="C21" i="2"/>
  <c r="H20" i="2"/>
  <c r="I20" i="2" s="1"/>
  <c r="F20" i="2"/>
  <c r="D20" i="2" s="1"/>
  <c r="C20" i="2"/>
  <c r="H19" i="2"/>
  <c r="I19" i="2" s="1"/>
  <c r="J19" i="2" s="1"/>
  <c r="F19" i="2"/>
  <c r="D19" i="2" s="1"/>
  <c r="F18" i="2"/>
  <c r="G18" i="2" s="1"/>
  <c r="H18" i="2" s="1"/>
  <c r="C18" i="2"/>
  <c r="F17" i="2"/>
  <c r="G17" i="2" s="1"/>
  <c r="H17" i="2" s="1"/>
  <c r="C17" i="2"/>
  <c r="F16" i="2"/>
  <c r="G16" i="2" s="1"/>
  <c r="C16" i="2"/>
  <c r="F15" i="2"/>
  <c r="D15" i="2" s="1"/>
  <c r="C15" i="2"/>
  <c r="F14" i="2"/>
  <c r="D14" i="2" s="1"/>
  <c r="C14" i="2"/>
  <c r="F13" i="2"/>
  <c r="G13" i="2" s="1"/>
  <c r="H13" i="2" s="1"/>
  <c r="I13" i="2" s="1"/>
  <c r="J13" i="2" s="1"/>
  <c r="C13" i="2"/>
  <c r="F12" i="2"/>
  <c r="G12" i="2" s="1"/>
  <c r="C12" i="2"/>
  <c r="H11" i="2"/>
  <c r="I11" i="2" s="1"/>
  <c r="J11" i="2" s="1"/>
  <c r="F11" i="2"/>
  <c r="D11" i="2" s="1"/>
  <c r="H10" i="2"/>
  <c r="F10" i="2"/>
  <c r="A4" i="2"/>
  <c r="A3" i="2"/>
  <c r="E140" i="1"/>
  <c r="D140" i="1"/>
  <c r="C140" i="1"/>
  <c r="E131" i="1"/>
  <c r="D131" i="1"/>
  <c r="C131" i="1"/>
  <c r="E51" i="1"/>
  <c r="D51" i="1"/>
  <c r="C51" i="1"/>
  <c r="D60" i="2" l="1"/>
  <c r="G42" i="2"/>
  <c r="H42" i="2" s="1"/>
  <c r="I42" i="2" s="1"/>
  <c r="J42" i="2" s="1"/>
  <c r="D38" i="2"/>
  <c r="D32" i="2"/>
  <c r="D35" i="2"/>
  <c r="D18" i="2"/>
  <c r="G37" i="2"/>
  <c r="H37" i="2" s="1"/>
  <c r="I37" i="2" s="1"/>
  <c r="J37" i="2" s="1"/>
  <c r="D88" i="2"/>
  <c r="H145" i="2"/>
  <c r="I108" i="2"/>
  <c r="J108" i="2" s="1"/>
  <c r="D46" i="2"/>
  <c r="D40" i="2"/>
  <c r="D36" i="2"/>
  <c r="D90" i="2"/>
  <c r="H60" i="2"/>
  <c r="D17" i="2"/>
  <c r="F91" i="2"/>
  <c r="E142" i="1"/>
  <c r="C142" i="1"/>
  <c r="D142" i="1"/>
  <c r="D31" i="2"/>
  <c r="G31" i="2"/>
  <c r="H31" i="2" s="1"/>
  <c r="D12" i="2"/>
  <c r="D16" i="2"/>
  <c r="D22" i="2"/>
  <c r="D48" i="2"/>
  <c r="I17" i="2"/>
  <c r="H30" i="2"/>
  <c r="J20" i="2"/>
  <c r="H35" i="2"/>
  <c r="I35" i="2" s="1"/>
  <c r="J35" i="2" s="1"/>
  <c r="I31" i="2"/>
  <c r="I18" i="2"/>
  <c r="H32" i="2"/>
  <c r="I32" i="2" s="1"/>
  <c r="J32" i="2" s="1"/>
  <c r="D140" i="2"/>
  <c r="G145" i="2"/>
  <c r="J117" i="2"/>
  <c r="D117" i="2" s="1"/>
  <c r="D119" i="2"/>
  <c r="D10" i="2"/>
  <c r="H16" i="2"/>
  <c r="G25" i="2"/>
  <c r="G39" i="2"/>
  <c r="H39" i="2" s="1"/>
  <c r="I39" i="2" s="1"/>
  <c r="J39" i="2" s="1"/>
  <c r="G87" i="2"/>
  <c r="I114" i="2"/>
  <c r="I145" i="2" s="1"/>
  <c r="D13" i="2"/>
  <c r="D44" i="2"/>
  <c r="I10" i="2"/>
  <c r="D30" i="2"/>
  <c r="D49" i="2"/>
  <c r="D21" i="2"/>
  <c r="D47" i="2"/>
  <c r="D59" i="2"/>
  <c r="H12" i="2"/>
  <c r="G21" i="2"/>
  <c r="D45" i="2"/>
  <c r="D115" i="2"/>
  <c r="D43" i="2"/>
  <c r="D41" i="2"/>
  <c r="D108" i="2" l="1"/>
  <c r="I60" i="2"/>
  <c r="J10" i="2"/>
  <c r="H25" i="2"/>
  <c r="I16" i="2"/>
  <c r="I30" i="2"/>
  <c r="J18" i="2"/>
  <c r="J17" i="2"/>
  <c r="H87" i="2"/>
  <c r="D91" i="2"/>
  <c r="J31" i="2"/>
  <c r="G91" i="2"/>
  <c r="H21" i="2"/>
  <c r="I12" i="2"/>
  <c r="J114" i="2"/>
  <c r="J60" i="2" l="1"/>
  <c r="I87" i="2"/>
  <c r="J16" i="2"/>
  <c r="I21" i="2"/>
  <c r="J30" i="2"/>
  <c r="I25" i="2"/>
  <c r="J145" i="2"/>
  <c r="D114" i="2"/>
  <c r="D145" i="2" s="1"/>
  <c r="J12" i="2"/>
  <c r="H91" i="2"/>
  <c r="J25" i="2" l="1"/>
  <c r="J21" i="2"/>
  <c r="I91" i="2"/>
  <c r="J87" i="2"/>
  <c r="J9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Baez, Rachelle R</author>
  </authors>
  <commentList>
    <comment ref="G106" authorId="0" shapeId="0" xr:uid="{31C19E96-5321-4356-A121-BE5533A83343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>PD reduced cost of capital; SDG&amp;E doesn't have the impact analysis complete as of this filing (12/1)</t>
        </r>
      </text>
    </comment>
    <comment ref="G107" authorId="0" shapeId="0" xr:uid="{9840218B-925F-4677-99FC-3C266C931821}">
      <text>
        <r>
          <rPr>
            <b/>
            <sz val="9"/>
            <color indexed="81"/>
            <rFont val="Tahoma"/>
            <family val="2"/>
          </rPr>
          <t xml:space="preserve">SDG&amp;E:
</t>
        </r>
        <r>
          <rPr>
            <sz val="9"/>
            <color indexed="81"/>
            <rFont val="Tahoma"/>
            <family val="2"/>
          </rPr>
          <t>PD reduced cost of capital; SDG&amp;E doesn't have the impact analysis complete as of this filing (12/1)</t>
        </r>
      </text>
    </comment>
  </commentList>
</comments>
</file>

<file path=xl/sharedStrings.xml><?xml version="1.0" encoding="utf-8"?>
<sst xmlns="http://schemas.openxmlformats.org/spreadsheetml/2006/main" count="838" uniqueCount="281">
  <si>
    <t>Annual Period 2022</t>
  </si>
  <si>
    <t>Reporting Date: Quarter Ended December 31</t>
  </si>
  <si>
    <t>Submitted December 1, 2022</t>
  </si>
  <si>
    <t>Revenue Requirement Date:</t>
  </si>
  <si>
    <t>Advice Letter:</t>
  </si>
  <si>
    <t>AL 3855-E</t>
  </si>
  <si>
    <t>AL 3928-E</t>
  </si>
  <si>
    <t>AL 4004-E</t>
  </si>
  <si>
    <t>Filing Description</t>
  </si>
  <si>
    <t>Authority for Revenue Requirement as of 6/1/2022</t>
  </si>
  <si>
    <t xml:space="preserve">Authorized Revenue Requirement       ($000) </t>
  </si>
  <si>
    <t>Revenue Recovery Mechanism</t>
  </si>
  <si>
    <t xml:space="preserve">Balancing Account </t>
  </si>
  <si>
    <t>Safety Affordability Reliability Proceedings</t>
  </si>
  <si>
    <t>SDG&amp;E General Rate Case (GRC) Attrition Year</t>
  </si>
  <si>
    <t>D.19-09-051, D.21-05-003, AL 3885-E, AL 3886-E, AL 3969-E</t>
  </si>
  <si>
    <t>Distribution</t>
  </si>
  <si>
    <t>N</t>
  </si>
  <si>
    <t>Generation</t>
  </si>
  <si>
    <t>General Rate Case Memorandum Account (GRCMA)</t>
  </si>
  <si>
    <t>N/A</t>
  </si>
  <si>
    <t>Y</t>
  </si>
  <si>
    <t>Tax Cut Job Act (TCJA)</t>
  </si>
  <si>
    <t>D.19-09-051, AL 3450-E</t>
  </si>
  <si>
    <t>Rate Reform Memo Account - Distribution</t>
  </si>
  <si>
    <t>D.19-09-051, AL 3352-E, AL 3669-E-A, AL-3808-E</t>
  </si>
  <si>
    <t>Rate Reform Memo Account - Commodity</t>
  </si>
  <si>
    <t>D.19-09-051, AL 3352-E, AL 3669-E-A,AL 3808-E</t>
  </si>
  <si>
    <t>Energy Resource Recovery Account (ERRA) Revenue Requirement</t>
  </si>
  <si>
    <t>D.21-12-040</t>
  </si>
  <si>
    <t>Energy Resource Recovery Account (ERRA) Trigger</t>
  </si>
  <si>
    <t>D.21-02-014, D.21-12-040</t>
  </si>
  <si>
    <t>Energy Resource Recovery Account (ERRA) Balancing Account</t>
  </si>
  <si>
    <t>Power Adjustment Balancing Account (PABA) Revenue Requirement</t>
  </si>
  <si>
    <t>Power Adjustment Balancing Account (PABA) Balancing Account</t>
  </si>
  <si>
    <t>Cap Balancing Account Balance (CAPBA) Trigger - Bundled Customers</t>
  </si>
  <si>
    <t xml:space="preserve">D.20-12-028 </t>
  </si>
  <si>
    <t>Cap Balancing Account Balance (CAPBA) Revenue Requirement - Bundled Customers</t>
  </si>
  <si>
    <t>D.21-05-030, D.21-12-040</t>
  </si>
  <si>
    <t>Cap Balancing Account Balance (CAPBA) Trigger -Departed Load</t>
  </si>
  <si>
    <t>D.20-12-028</t>
  </si>
  <si>
    <t>PCIA</t>
  </si>
  <si>
    <t>Power Adjustment Balancing Account (PABA) - Revenue Requirement Departed Load</t>
  </si>
  <si>
    <t>Power Adjustment Balancing Account (PABA) Balancing Account - Departed Load</t>
  </si>
  <si>
    <t>CAPBA Undercollection Balancing Account - Departed Load - ERRA Trigger</t>
  </si>
  <si>
    <t>D.21-02-014, D.21-12-040, D.21-05-030</t>
  </si>
  <si>
    <t>CAPBA Undercollection Balancing Account - Departed Load - ERRA Forecast</t>
  </si>
  <si>
    <t>Greenhouse Gas (GHG) Costs</t>
  </si>
  <si>
    <t>Electric Distribution Fixed Cost Account (EDFCA)</t>
  </si>
  <si>
    <t>AL 3881-E</t>
  </si>
  <si>
    <t>Tree Trimming Balancing Account (TTBA)</t>
  </si>
  <si>
    <t>Pension Balancing Account (PBA)</t>
  </si>
  <si>
    <t>Post Retirement Benefits other than Pensions Balancing Account (PBOPBA)</t>
  </si>
  <si>
    <t>Streamlining Residual Account (SRA)</t>
  </si>
  <si>
    <t>Hazardous Substance Cleanup Cost Account (HSCCA)</t>
  </si>
  <si>
    <t>Department of Water Resources (DWR)  Power Charge Credit</t>
  </si>
  <si>
    <t>AL 3934-E</t>
  </si>
  <si>
    <t>San Onofre Nuclear Generating Station (SONGS)</t>
  </si>
  <si>
    <t>AL 3640-E</t>
  </si>
  <si>
    <t>Solar Energy Project (SEP)</t>
  </si>
  <si>
    <t>Amortization - NGBA Balance</t>
  </si>
  <si>
    <t>AL 3886-E</t>
  </si>
  <si>
    <t>CTC Revenue Requirement</t>
  </si>
  <si>
    <t>CTC</t>
  </si>
  <si>
    <t>Amortization - Transition Cost Balancing Account (TCBA)</t>
  </si>
  <si>
    <t>LG Revenue Requirement</t>
  </si>
  <si>
    <t>LGC</t>
  </si>
  <si>
    <t>Amortization - Local Generating Balancing Account (LGBA)</t>
  </si>
  <si>
    <t>ND Revenue Requirement</t>
  </si>
  <si>
    <t>ND</t>
  </si>
  <si>
    <t>Amortization - Nuclear Decommissioning Adjustment Mechanism</t>
  </si>
  <si>
    <t>Department of Water Resources Bond Charge (DWR-BC)</t>
  </si>
  <si>
    <t>DWR BC</t>
  </si>
  <si>
    <t>Wildfire Fund NBC</t>
  </si>
  <si>
    <t>D.21-12-006</t>
  </si>
  <si>
    <t xml:space="preserve">   Subtotal Safety Affordability Reliability</t>
  </si>
  <si>
    <t>Public Policy Proceedings</t>
  </si>
  <si>
    <t>Energy Efficiency Savings Performance Incentive (ESPI) Award</t>
  </si>
  <si>
    <t>Vehicle Grid Integration (VGI)</t>
  </si>
  <si>
    <t>D.16-01-045, AL 3762-E</t>
  </si>
  <si>
    <t>AB 1054</t>
  </si>
  <si>
    <t>D.19-09-051/AL 3488-E-B</t>
  </si>
  <si>
    <t>MDHD</t>
  </si>
  <si>
    <t>D.19-08-026/AL 3489-E-A, AL 3825-E</t>
  </si>
  <si>
    <t>AB 1082/1083</t>
  </si>
  <si>
    <t>D.19-11-017/AL 3480-E</t>
  </si>
  <si>
    <t>V2G Pilot</t>
  </si>
  <si>
    <t>SB 350 Priority Projects</t>
  </si>
  <si>
    <t>D.18-01-024, AL 3219-E</t>
  </si>
  <si>
    <t>FF&amp;U Associated with Public Purpose Programs (PPP)</t>
  </si>
  <si>
    <t>AL 3849-E, AL 3928-E</t>
  </si>
  <si>
    <t>Liability Insurance Premium Balancing Account (LIPBA) 2019</t>
  </si>
  <si>
    <t>AL 3638-E, AL 3855-E</t>
  </si>
  <si>
    <t>21st Century Energy Systems Balancing Account (CES-21BA)</t>
  </si>
  <si>
    <t>Liability Insurance Premium Balancing Account (LIPBA)</t>
  </si>
  <si>
    <t xml:space="preserve">Advanced Metering and Demand Response (AMDRMA) </t>
  </si>
  <si>
    <t>Rewards and Penalties Balancing Account (RPBA) before Transfer</t>
  </si>
  <si>
    <t>Baseline Balancing Account (BBA)</t>
  </si>
  <si>
    <t>Common Area Balancing Account (CABA)</t>
  </si>
  <si>
    <t>Distribution Resources Plan Demonstration (DRPDBA)</t>
  </si>
  <si>
    <t>Emergency Load Reduction (ELRBA)</t>
  </si>
  <si>
    <t>Master Metering Balancing Account (MMBA)</t>
  </si>
  <si>
    <t>Direct Participation Demand Response Memorandum Account (DPDRMA)</t>
  </si>
  <si>
    <t>Clean Transportation Priority Balancing Account (CTPBA)</t>
  </si>
  <si>
    <t>New Environmental Regulatory Balancing Account (NERBA)</t>
  </si>
  <si>
    <t>Gains/Loss On Sale Memorandum Account</t>
  </si>
  <si>
    <t>Distribution Performance Based Ratemaking (PBR) Incentives Reward/ Penalty</t>
  </si>
  <si>
    <t>Officer Compensation Memorandum Account 2019 (OCMA2019)</t>
  </si>
  <si>
    <t>Residential Uncollectable Balancing Account (RUBA) - Distribution</t>
  </si>
  <si>
    <t>Residential Uncollectable Balancing Account (RUBA) - Generation</t>
  </si>
  <si>
    <t>Advanced Metering and Demand Response (AMDRMA) - Generation</t>
  </si>
  <si>
    <t xml:space="preserve">Generation </t>
  </si>
  <si>
    <t>Distributed Generation Renewable (DGR) Time Metered Under/(Over) Collection</t>
  </si>
  <si>
    <t>AL 2209-E, D.08-02-034, AL 3928-E</t>
  </si>
  <si>
    <t>Critical Peak Pricing Default (CPP-D) Under/ (Over) Collection - Small Commercial</t>
  </si>
  <si>
    <t>AL 2069-E, D.08-02-034, D.14-01-002, AL 3928-E</t>
  </si>
  <si>
    <t>Critical Peak Pricing Default (CPP-D) Under/ (Over) Collection - Medium/Large Commercial</t>
  </si>
  <si>
    <t>Critical Peak Pricing Default (CPP-D) Under/ (Over) Collection - Agriculture</t>
  </si>
  <si>
    <t>Distributed Generation Renewable (DGR) Time Metered Under/(Over) Collection - Commodity</t>
  </si>
  <si>
    <t>Smart Pricing Program (SPP) Under/Over Collection - Residential</t>
  </si>
  <si>
    <t>AL 2816-E, D.12-12-004, AL 3928-E</t>
  </si>
  <si>
    <t>Smart Pricing Program (SPP) Under/Over Collection - Small Commercial</t>
  </si>
  <si>
    <t>Smart Pricing Program (SPP) Under/Over Collection - Agriculture</t>
  </si>
  <si>
    <t>Peak Time Rebate (PTR) Incentive Payment Costs</t>
  </si>
  <si>
    <t>AL 2420-E-A, D.08-02-034</t>
  </si>
  <si>
    <t>GHG Small Business Volumetric Return</t>
  </si>
  <si>
    <t>GHG Revenue</t>
  </si>
  <si>
    <t>GHG California Climate Credit (CCC)</t>
  </si>
  <si>
    <t>CARE Surcharge and Administration</t>
  </si>
  <si>
    <t>AL 3849-E</t>
  </si>
  <si>
    <t>Public Purpose Program</t>
  </si>
  <si>
    <t>Low Income Energy Efficiency (LIEE)/Energy Savings Assistance Programs (ESAP)</t>
  </si>
  <si>
    <t>Energy Efficiency (EE)</t>
  </si>
  <si>
    <t>D.21-08-006, AL 3857-E, AL3862-E, AL 3849-E</t>
  </si>
  <si>
    <t>Electric Program Investment Charge (EPIC)</t>
  </si>
  <si>
    <t>D.21-11-028, AL 3849-E</t>
  </si>
  <si>
    <t>Family Electric Rate Assistance (FERA)</t>
  </si>
  <si>
    <t>Self-Generation Incentive Program (SGIP)</t>
  </si>
  <si>
    <t>California Solar Initiative (CSI)</t>
  </si>
  <si>
    <t>Food Bank</t>
  </si>
  <si>
    <t>Port Energy Management Plan (PEMP)</t>
  </si>
  <si>
    <t>San Diego Unified Port District (SDUPD)</t>
  </si>
  <si>
    <t>School Energy Efficiency Stimulus Program (SEESPBA)</t>
  </si>
  <si>
    <t>D.21-01-004, AL 3855-E, AL 3849-E</t>
  </si>
  <si>
    <t>Residential Uncollectible Balancing Account (RUBA)</t>
  </si>
  <si>
    <t>Flex Alert Balancing Account (FABA)</t>
  </si>
  <si>
    <t>Economic Development Rate (EDR)</t>
  </si>
  <si>
    <t>Wildfire and Natural Disaster Resiliency Rebuild Program (WNDRR)</t>
  </si>
  <si>
    <t>D.21-11-002</t>
  </si>
  <si>
    <t>Net Energy Metering Measurement and Evaluation (NEMME)</t>
  </si>
  <si>
    <t>D.21-12-040, AL 3928-E</t>
  </si>
  <si>
    <t>California Alternative Rates for Energy Balancing Account (CAREBA)</t>
  </si>
  <si>
    <t>Low Income Energy Efficiency Balancing Account (LIEEBA)</t>
  </si>
  <si>
    <t>Post-1997 Electric Energy Efficiency Balancing Account (PEEEBA)</t>
  </si>
  <si>
    <t>Electric Program Investment Charge Balancing Account (EPICBA)</t>
  </si>
  <si>
    <t>Electric Procurement Energy Efficiency Bal. Acct. (EPEEBA)</t>
  </si>
  <si>
    <t>Family Electric Rate Assistance Balancing Account (FERABA)</t>
  </si>
  <si>
    <t>Energy Savings Assistance Programs Memo Account (ESAPMA)</t>
  </si>
  <si>
    <t>Self-Generation Program Memorandum Account (SGPMA)</t>
  </si>
  <si>
    <t>California Solar Initiative Balancing Account (CSIBA)</t>
  </si>
  <si>
    <t>Food Bank Balance Account (FBBA)</t>
  </si>
  <si>
    <t>Port Energy Management Plan Balancing Account (PEMPBA)</t>
  </si>
  <si>
    <t>San Diego Unified Port District Balancing Account (SDUPDBA)</t>
  </si>
  <si>
    <t>Net Energy Metering Measurement and Evaluation Balancing Account (NEMMEBA)</t>
  </si>
  <si>
    <t>Residential Uncollectible Balancing Account (RUBA) Amortization</t>
  </si>
  <si>
    <t>Flex Alert Balancing Account (FABA) Amortization</t>
  </si>
  <si>
    <t>School Energy Efficiency Stimulus Program Bal. Acct. (SEESPBA)</t>
  </si>
  <si>
    <t>Economic Development Rate Balancing Account (EDRBA)</t>
  </si>
  <si>
    <t>Tree Mortality Non-Bypassable Charge Balancing Account (TMNBCBA)</t>
  </si>
  <si>
    <t>Total Rate Adjustment Component (TRAC)</t>
  </si>
  <si>
    <t>D.14-06-029, AL 3928-E</t>
  </si>
  <si>
    <t>TRAC</t>
  </si>
  <si>
    <t xml:space="preserve">   Subtotal Public Policy </t>
  </si>
  <si>
    <t>Non-CPUC Jurisdictional Proceedings</t>
  </si>
  <si>
    <t xml:space="preserve">Docket </t>
  </si>
  <si>
    <t>Base Transmission Revenue Requirement (BTRR)</t>
  </si>
  <si>
    <t>ER22-527-000</t>
  </si>
  <si>
    <t>Transmission</t>
  </si>
  <si>
    <t>Transmission Access Charge Balancing Account Adjustment (TACBAA)</t>
  </si>
  <si>
    <t>ER22-673-000</t>
  </si>
  <si>
    <t>Transmission Revenue Balancing Account Adjustment (TRBAA)</t>
  </si>
  <si>
    <t>ER22-258-000</t>
  </si>
  <si>
    <t>Reliability Services</t>
  </si>
  <si>
    <t>ER22-674-000</t>
  </si>
  <si>
    <t>RS</t>
  </si>
  <si>
    <t xml:space="preserve">   Subtotal Non-CPUC Jurisidictional</t>
  </si>
  <si>
    <t>Total Authorized Revenue</t>
  </si>
  <si>
    <t>Notes:</t>
  </si>
  <si>
    <t>Approved Application(s), Implemented Since Jan 1 or To Be Implemented</t>
  </si>
  <si>
    <t>Proceeding</t>
  </si>
  <si>
    <t>Authority for Revenue Requirement</t>
  </si>
  <si>
    <t>Authorized Revenue Requirement with FF&amp;U ($000)</t>
  </si>
  <si>
    <t>Authorized Revenue Requirement with FF&amp;U ($000) - Breakout by Year</t>
  </si>
  <si>
    <t>General Rate Case</t>
  </si>
  <si>
    <t>D.21-05-003, AL 4092-E</t>
  </si>
  <si>
    <t>ERRA Forecast</t>
  </si>
  <si>
    <t>GHG Cost</t>
  </si>
  <si>
    <t>ERRA Trigger</t>
  </si>
  <si>
    <t>CAPBA Trigger - Bundled Customers</t>
  </si>
  <si>
    <t>Nuclear Decommissioning (ND)</t>
  </si>
  <si>
    <t>SONGS</t>
  </si>
  <si>
    <t>DWR - BC</t>
  </si>
  <si>
    <t>PABA Revenue Requirement- Bundled Customers</t>
  </si>
  <si>
    <t>CAPBA Revenue Requirement- Bundled Customers</t>
  </si>
  <si>
    <t>CPUC Fee</t>
  </si>
  <si>
    <t>CAPBA Trigger - Departed Load</t>
  </si>
  <si>
    <t>PABA Revenue Requirement - Departed Load</t>
  </si>
  <si>
    <t>CAPBA ERRA Forecast - Departed Load</t>
  </si>
  <si>
    <t>CAPBA ERRA Trigger  -Departed Load</t>
  </si>
  <si>
    <t>TTBA Tree Trimming</t>
  </si>
  <si>
    <t>D.22-03-009</t>
  </si>
  <si>
    <t>SGIP</t>
  </si>
  <si>
    <t>Energy Efficiency</t>
  </si>
  <si>
    <t>Energy Efficiency Savings Performance Incentive (ESPI)</t>
  </si>
  <si>
    <t>CSI (California Solar Initiative) including MASH/SASH</t>
  </si>
  <si>
    <t>EPIC (Electric Program Investment Charge)</t>
  </si>
  <si>
    <t>D.19-09-051, AL 4078-E, AL 4078-E-A</t>
  </si>
  <si>
    <t>CISBA</t>
  </si>
  <si>
    <t>D. 18-08-008, AL 3991-E</t>
  </si>
  <si>
    <t>TSOBA</t>
  </si>
  <si>
    <t>Resolution E-5214, AL 3900-E</t>
  </si>
  <si>
    <t>Liability Insurance Premium</t>
  </si>
  <si>
    <t>PYD 2.0</t>
  </si>
  <si>
    <t>D.21-04-014</t>
  </si>
  <si>
    <t>FF&amp;U associated with PPP</t>
  </si>
  <si>
    <t>GRC PLR Adjustment</t>
  </si>
  <si>
    <t>AL 4055-E</t>
  </si>
  <si>
    <t>Advice Letter</t>
  </si>
  <si>
    <t>Balancing Account Balances frozen at 2022 values</t>
  </si>
  <si>
    <t>AL 3636-E, AL 3640-E</t>
  </si>
  <si>
    <t>ERRA Balancing Accounts (PABA) - Bundled Customers</t>
  </si>
  <si>
    <t>ERRA Balancing Accounts (PABA) - Departed Load</t>
  </si>
  <si>
    <t>Under/Over Collections</t>
  </si>
  <si>
    <t>Distributed Generation Renewable (DGR) Time Metered Under/(Over) Collection - Distribution</t>
  </si>
  <si>
    <t>Reliability Services (RSBA)</t>
  </si>
  <si>
    <t>Total Approved, Implemented Since Jan 1 or To Be Implemented</t>
  </si>
  <si>
    <t>Total With CPUC Fee</t>
  </si>
  <si>
    <t>Pending Application(s) Not Yet Approved</t>
  </si>
  <si>
    <t>Basis of Revenue Requirement Forecast:  Application, Amended Application , Amended Testimony,  Proposed Settlement Agreement, Proposed Decision</t>
  </si>
  <si>
    <t>Proposed Revenue Requirement with FF&amp;U ($000)</t>
  </si>
  <si>
    <t>Proposed Revenue Recovery Mechanism</t>
  </si>
  <si>
    <t>Incremental Revenue Requirement with FF&amp;U ($000) - Breakout by Year</t>
  </si>
  <si>
    <t>2024 General Rate Case</t>
  </si>
  <si>
    <t>A.22-05-016</t>
  </si>
  <si>
    <t xml:space="preserve">Application, including revisions to Exh. SDG&amp;E 13, served along with SDG&amp;E's Motion for Leave to Submit Supplemental Testimony, which was filed on October 28, 2022 </t>
  </si>
  <si>
    <t>Click-Through</t>
  </si>
  <si>
    <t>A.18-11-017</t>
  </si>
  <si>
    <t>Application</t>
  </si>
  <si>
    <t>2023-2027 Demand Response</t>
  </si>
  <si>
    <t>A.22-05-003</t>
  </si>
  <si>
    <t>2023 Cost of Capital</t>
  </si>
  <si>
    <t>A.22-04-012</t>
  </si>
  <si>
    <t>Proposed Decision</t>
  </si>
  <si>
    <t>2023 ERRA Forecast</t>
  </si>
  <si>
    <t>A.22-05-025</t>
  </si>
  <si>
    <t>Application, Updated Errata Testimony filed October 2022</t>
  </si>
  <si>
    <t>Catastrophic Events Memorandum Account (CEMA)</t>
  </si>
  <si>
    <t>A.22-10-021</t>
  </si>
  <si>
    <t>2023 Public Purpose Program (PPP)</t>
  </si>
  <si>
    <t>AL 4084-E</t>
  </si>
  <si>
    <t>AL 4084-E, AL 4103-E</t>
  </si>
  <si>
    <t>2023 Regulatory Accounts</t>
  </si>
  <si>
    <t>AL 4103-E</t>
  </si>
  <si>
    <t>2023 NGBA</t>
  </si>
  <si>
    <t>2023 TRAC</t>
  </si>
  <si>
    <t>Critical Peak Pricing Default (CPP-D) Under/ (Over) Collection</t>
  </si>
  <si>
    <t>Smart Pricing Program (SPP) Under/Over Collection</t>
  </si>
  <si>
    <t>2023 Wildfire Fund NBC</t>
  </si>
  <si>
    <t>PD Issued 10-28-22</t>
  </si>
  <si>
    <t>2023 BTRR</t>
  </si>
  <si>
    <t>2023 TACBAA</t>
  </si>
  <si>
    <t>2023 TRBAA</t>
  </si>
  <si>
    <t>ER23-257-000</t>
  </si>
  <si>
    <t>2023 RSBA</t>
  </si>
  <si>
    <t>Total Pending, Filed but not Approved</t>
  </si>
  <si>
    <r>
      <t>Tree Mortality Non-Bypassable Charge (TMNBC)</t>
    </r>
    <r>
      <rPr>
        <vertAlign val="superscript"/>
        <sz val="11"/>
        <color theme="1"/>
        <rFont val="Calibri"/>
        <family val="2"/>
        <scheme val="minor"/>
      </rPr>
      <t>1</t>
    </r>
  </si>
  <si>
    <t>1) Tree Mortality Non-Bypassable Charge revenues are confidential.</t>
  </si>
  <si>
    <t>Current Revenue Requirement Effective: 6/1/2022</t>
  </si>
  <si>
    <t>SDG&amp;E Electric Revenue Requirement List</t>
  </si>
  <si>
    <t>2) In proceeding A.22-04-012, a Proposed Decision was issued modifying SDG&amp;E's Cost of Capital. SDG&amp;E is performing the impact analysis and will provide the impact to 2023 forward in the Q1 2023 submission.</t>
  </si>
  <si>
    <t>ER23-542-000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</si>
</sst>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  <numFmt numFmtId="166" formatCode="_(* #,##0_);_(* \(#,##0\);_(* &quot;-&quot;??_);_(@_)"/>
    <numFmt numFmtId="167" formatCode="0.00000"/>
    <numFmt numFmtId="168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0" applyNumberFormat="1" applyAlignment="1">
      <alignment horizontal="left"/>
    </xf>
    <xf numFmtId="37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/>
    <xf numFmtId="44" fontId="0" fillId="0" borderId="0" xfId="0" applyNumberFormat="1"/>
    <xf numFmtId="5" fontId="0" fillId="0" borderId="0" xfId="0" applyNumberFormat="1"/>
    <xf numFmtId="44" fontId="0" fillId="0" borderId="0" xfId="2" applyFont="1" applyFill="1"/>
    <xf numFmtId="44" fontId="0" fillId="0" borderId="0" xfId="2" applyFont="1"/>
    <xf numFmtId="3" fontId="2" fillId="0" borderId="0" xfId="0" applyNumberFormat="1" applyFont="1"/>
    <xf numFmtId="5" fontId="3" fillId="0" borderId="0" xfId="3" applyNumberFormat="1" applyFont="1" applyAlignment="1">
      <alignment horizontal="left" vertical="center"/>
    </xf>
    <xf numFmtId="165" fontId="4" fillId="0" borderId="0" xfId="4" applyNumberFormat="1" applyFont="1" applyFill="1" applyAlignment="1">
      <alignment horizontal="left"/>
    </xf>
    <xf numFmtId="0" fontId="3" fillId="0" borderId="0" xfId="3" applyFont="1" applyAlignment="1">
      <alignment horizontal="left"/>
    </xf>
    <xf numFmtId="5" fontId="4" fillId="0" borderId="0" xfId="0" applyNumberFormat="1" applyFont="1"/>
    <xf numFmtId="3" fontId="0" fillId="0" borderId="0" xfId="0" applyNumberFormat="1"/>
    <xf numFmtId="3" fontId="2" fillId="0" borderId="2" xfId="0" applyNumberFormat="1" applyFont="1" applyBorder="1"/>
    <xf numFmtId="166" fontId="0" fillId="0" borderId="0" xfId="1" applyNumberFormat="1" applyFont="1" applyFill="1"/>
    <xf numFmtId="1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0" xfId="0" applyFont="1"/>
    <xf numFmtId="14" fontId="2" fillId="0" borderId="0" xfId="0" applyNumberFormat="1" applyFont="1"/>
    <xf numFmtId="166" fontId="0" fillId="0" borderId="0" xfId="0" applyNumberFormat="1"/>
    <xf numFmtId="41" fontId="0" fillId="0" borderId="0" xfId="0" applyNumberFormat="1"/>
    <xf numFmtId="168" fontId="0" fillId="0" borderId="0" xfId="2" applyNumberFormat="1" applyFont="1" applyFill="1"/>
    <xf numFmtId="41" fontId="0" fillId="0" borderId="0" xfId="1" applyNumberFormat="1" applyFont="1" applyBorder="1"/>
    <xf numFmtId="166" fontId="0" fillId="0" borderId="0" xfId="1" applyNumberFormat="1" applyFont="1" applyBorder="1"/>
    <xf numFmtId="166" fontId="0" fillId="0" borderId="0" xfId="1" applyNumberFormat="1" applyFont="1"/>
    <xf numFmtId="5" fontId="6" fillId="0" borderId="0" xfId="0" applyNumberFormat="1" applyFont="1"/>
    <xf numFmtId="167" fontId="2" fillId="0" borderId="0" xfId="0" applyNumberFormat="1" applyFont="1"/>
    <xf numFmtId="0" fontId="0" fillId="0" borderId="3" xfId="0" applyBorder="1" applyAlignment="1">
      <alignment wrapText="1"/>
    </xf>
    <xf numFmtId="6" fontId="0" fillId="0" borderId="0" xfId="0" applyNumberFormat="1"/>
    <xf numFmtId="0" fontId="5" fillId="0" borderId="0" xfId="0" applyFont="1" applyAlignment="1">
      <alignment horizontal="right"/>
    </xf>
    <xf numFmtId="166" fontId="1" fillId="0" borderId="0" xfId="1" applyNumberFormat="1" applyFont="1" applyFill="1"/>
    <xf numFmtId="0" fontId="2" fillId="2" borderId="0" xfId="0" applyFont="1" applyFill="1"/>
    <xf numFmtId="0" fontId="0" fillId="2" borderId="0" xfId="0" applyFill="1"/>
    <xf numFmtId="37" fontId="2" fillId="2" borderId="2" xfId="0" applyNumberFormat="1" applyFont="1" applyFill="1" applyBorder="1"/>
    <xf numFmtId="3" fontId="2" fillId="2" borderId="2" xfId="0" applyNumberFormat="1" applyFont="1" applyFill="1" applyBorder="1"/>
    <xf numFmtId="166" fontId="2" fillId="2" borderId="2" xfId="1" applyNumberFormat="1" applyFont="1" applyFill="1" applyBorder="1"/>
    <xf numFmtId="168" fontId="0" fillId="0" borderId="0" xfId="2" applyNumberFormat="1" applyFont="1"/>
    <xf numFmtId="0" fontId="8" fillId="0" borderId="0" xfId="0" applyFont="1"/>
    <xf numFmtId="37" fontId="0" fillId="3" borderId="0" xfId="0" applyNumberFormat="1" applyFill="1"/>
    <xf numFmtId="166" fontId="0" fillId="3" borderId="0" xfId="1" applyNumberFormat="1" applyFont="1" applyFill="1"/>
    <xf numFmtId="166" fontId="0" fillId="3" borderId="0" xfId="0" applyNumberFormat="1" applyFill="1"/>
    <xf numFmtId="6" fontId="0" fillId="0" borderId="0" xfId="0" applyNumberFormat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</cellXfs>
  <cellStyles count="5">
    <cellStyle name="Comma" xfId="1" builtinId="3"/>
    <cellStyle name="Comma 2" xfId="4" xr:uid="{7E17C4A6-FDA3-4167-8489-BAFCC7A16349}"/>
    <cellStyle name="Currency" xfId="2" builtinId="4"/>
    <cellStyle name="Normal" xfId="0" builtinId="0"/>
    <cellStyle name="Normal 4" xfId="3" xr:uid="{643F33F1-A16E-4D05-A1C2-4D55CBFA271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2F59-BA35-4312-9B6C-AFB150F74250}">
  <sheetPr>
    <pageSetUpPr fitToPage="1"/>
  </sheetPr>
  <dimension ref="A1:K147"/>
  <sheetViews>
    <sheetView tabSelected="1" zoomScale="80" zoomScaleNormal="80" workbookViewId="0">
      <pane xSplit="1" topLeftCell="B1" activePane="topRight" state="frozen"/>
      <selection sqref="A1:O1"/>
      <selection pane="topRight"/>
    </sheetView>
  </sheetViews>
  <sheetFormatPr defaultRowHeight="15" x14ac:dyDescent="0.25"/>
  <cols>
    <col min="1" max="1" width="78.42578125" customWidth="1"/>
    <col min="2" max="2" width="50.5703125" customWidth="1"/>
    <col min="3" max="5" width="14.42578125" customWidth="1"/>
    <col min="6" max="6" width="40.85546875" bestFit="1" customWidth="1"/>
    <col min="7" max="7" width="12" customWidth="1"/>
    <col min="9" max="10" width="14.140625" bestFit="1" customWidth="1"/>
    <col min="11" max="11" width="15" bestFit="1" customWidth="1"/>
  </cols>
  <sheetData>
    <row r="1" spans="1:11" ht="21" x14ac:dyDescent="0.35">
      <c r="A1" s="45" t="s">
        <v>278</v>
      </c>
      <c r="B1" s="1"/>
      <c r="C1" s="3"/>
      <c r="D1" s="3"/>
      <c r="E1" s="3"/>
    </row>
    <row r="2" spans="1:11" ht="21" x14ac:dyDescent="0.35">
      <c r="A2" s="45" t="s">
        <v>0</v>
      </c>
      <c r="B2" s="1"/>
      <c r="C2" s="3"/>
      <c r="D2" s="3"/>
      <c r="E2" s="3"/>
    </row>
    <row r="3" spans="1:11" ht="21" x14ac:dyDescent="0.35">
      <c r="A3" s="45" t="s">
        <v>1</v>
      </c>
      <c r="B3" s="1"/>
      <c r="C3" s="3"/>
      <c r="D3" s="3"/>
      <c r="E3" s="3"/>
    </row>
    <row r="4" spans="1:11" ht="21" x14ac:dyDescent="0.35">
      <c r="A4" s="45" t="s">
        <v>2</v>
      </c>
      <c r="B4" s="1"/>
      <c r="C4" s="3"/>
      <c r="D4" s="3"/>
      <c r="E4" s="3"/>
    </row>
    <row r="5" spans="1:11" x14ac:dyDescent="0.25">
      <c r="B5" t="s">
        <v>3</v>
      </c>
      <c r="C5" s="4">
        <v>44501</v>
      </c>
      <c r="D5" s="4">
        <v>44562</v>
      </c>
      <c r="E5" s="4">
        <v>44713</v>
      </c>
    </row>
    <row r="6" spans="1:11" x14ac:dyDescent="0.25">
      <c r="B6" t="s">
        <v>4</v>
      </c>
      <c r="C6" t="s">
        <v>5</v>
      </c>
      <c r="D6" t="s">
        <v>6</v>
      </c>
      <c r="E6" t="s">
        <v>7</v>
      </c>
    </row>
    <row r="7" spans="1:11" ht="62.25" customHeight="1" x14ac:dyDescent="0.25">
      <c r="A7" s="5" t="s">
        <v>8</v>
      </c>
      <c r="B7" s="6" t="s">
        <v>9</v>
      </c>
      <c r="C7" s="6" t="s">
        <v>10</v>
      </c>
      <c r="D7" s="6" t="s">
        <v>10</v>
      </c>
      <c r="E7" s="6" t="s">
        <v>10</v>
      </c>
      <c r="F7" s="6" t="s">
        <v>11</v>
      </c>
      <c r="G7" s="6" t="s">
        <v>12</v>
      </c>
    </row>
    <row r="8" spans="1:11" x14ac:dyDescent="0.25">
      <c r="A8" s="7" t="s">
        <v>13</v>
      </c>
    </row>
    <row r="9" spans="1:11" x14ac:dyDescent="0.25">
      <c r="A9" t="s">
        <v>14</v>
      </c>
      <c r="B9" t="s">
        <v>15</v>
      </c>
      <c r="C9" s="2">
        <v>1558749.6462927</v>
      </c>
      <c r="D9" s="2">
        <v>1628214.3345532001</v>
      </c>
      <c r="E9" s="2">
        <v>1622781.4869994856</v>
      </c>
      <c r="F9" t="s">
        <v>16</v>
      </c>
      <c r="G9" t="s">
        <v>17</v>
      </c>
      <c r="H9" s="2"/>
      <c r="K9" s="8"/>
    </row>
    <row r="10" spans="1:11" x14ac:dyDescent="0.25">
      <c r="A10" t="s">
        <v>14</v>
      </c>
      <c r="B10" t="s">
        <v>15</v>
      </c>
      <c r="C10" s="2">
        <v>200900.22403919999</v>
      </c>
      <c r="D10" s="2">
        <v>203501.2640546</v>
      </c>
      <c r="E10" s="2">
        <v>203055.40087854289</v>
      </c>
      <c r="F10" t="s">
        <v>18</v>
      </c>
      <c r="G10" t="s">
        <v>17</v>
      </c>
      <c r="H10" s="2"/>
      <c r="K10" s="8"/>
    </row>
    <row r="11" spans="1:11" x14ac:dyDescent="0.25">
      <c r="A11" t="s">
        <v>19</v>
      </c>
      <c r="B11" s="9" t="s">
        <v>20</v>
      </c>
      <c r="C11" s="2">
        <v>38722.434000000001</v>
      </c>
      <c r="D11" s="2">
        <v>0</v>
      </c>
      <c r="E11" s="2">
        <v>0</v>
      </c>
      <c r="F11" t="s">
        <v>16</v>
      </c>
      <c r="G11" t="s">
        <v>21</v>
      </c>
      <c r="H11" s="2"/>
      <c r="K11" s="8"/>
    </row>
    <row r="12" spans="1:11" x14ac:dyDescent="0.25">
      <c r="A12" t="s">
        <v>19</v>
      </c>
      <c r="B12" s="9" t="s">
        <v>20</v>
      </c>
      <c r="C12" s="2">
        <v>-19807.915000000001</v>
      </c>
      <c r="D12" s="2">
        <v>0</v>
      </c>
      <c r="E12" s="2">
        <v>0</v>
      </c>
      <c r="F12" t="s">
        <v>18</v>
      </c>
      <c r="G12" t="s">
        <v>21</v>
      </c>
      <c r="H12" s="2"/>
      <c r="K12" s="8"/>
    </row>
    <row r="13" spans="1:11" x14ac:dyDescent="0.25">
      <c r="A13" t="s">
        <v>22</v>
      </c>
      <c r="B13" s="9" t="s">
        <v>23</v>
      </c>
      <c r="C13" s="2">
        <v>-32053.919132110164</v>
      </c>
      <c r="D13" s="2">
        <v>0</v>
      </c>
      <c r="E13" s="2">
        <v>0</v>
      </c>
      <c r="F13" t="s">
        <v>16</v>
      </c>
      <c r="G13" t="s">
        <v>17</v>
      </c>
      <c r="H13" s="2"/>
      <c r="K13" s="8"/>
    </row>
    <row r="14" spans="1:11" x14ac:dyDescent="0.25">
      <c r="A14" t="s">
        <v>22</v>
      </c>
      <c r="B14" s="9" t="s">
        <v>23</v>
      </c>
      <c r="C14" s="2">
        <v>-7335.0289387033235</v>
      </c>
      <c r="D14" s="2">
        <v>0</v>
      </c>
      <c r="E14" s="2">
        <v>0</v>
      </c>
      <c r="F14" t="s">
        <v>18</v>
      </c>
      <c r="G14" t="s">
        <v>17</v>
      </c>
      <c r="H14" s="2"/>
      <c r="K14" s="8"/>
    </row>
    <row r="15" spans="1:11" x14ac:dyDescent="0.25">
      <c r="A15" s="9" t="s">
        <v>24</v>
      </c>
      <c r="B15" t="s">
        <v>25</v>
      </c>
      <c r="C15" s="2">
        <v>-7486.5516527999998</v>
      </c>
      <c r="D15" s="2">
        <v>0</v>
      </c>
      <c r="E15" s="2">
        <v>0</v>
      </c>
      <c r="F15" t="s">
        <v>16</v>
      </c>
      <c r="G15" t="s">
        <v>21</v>
      </c>
      <c r="H15" s="2"/>
      <c r="K15" s="8"/>
    </row>
    <row r="16" spans="1:11" x14ac:dyDescent="0.25">
      <c r="A16" s="9" t="s">
        <v>26</v>
      </c>
      <c r="B16" t="s">
        <v>27</v>
      </c>
      <c r="C16" s="2">
        <v>-53.643027799999999</v>
      </c>
      <c r="D16" s="2">
        <v>0</v>
      </c>
      <c r="E16" s="2">
        <v>0</v>
      </c>
      <c r="F16" t="s">
        <v>18</v>
      </c>
      <c r="G16" t="s">
        <v>21</v>
      </c>
      <c r="H16" s="2"/>
      <c r="K16" s="8"/>
    </row>
    <row r="17" spans="1:11" x14ac:dyDescent="0.25">
      <c r="A17" s="9" t="s">
        <v>28</v>
      </c>
      <c r="B17" t="s">
        <v>29</v>
      </c>
      <c r="C17" s="2">
        <v>610020.47486019903</v>
      </c>
      <c r="D17" s="2">
        <v>766523.53512980556</v>
      </c>
      <c r="E17" s="2">
        <v>766523.53512980556</v>
      </c>
      <c r="F17" t="s">
        <v>18</v>
      </c>
      <c r="G17" t="s">
        <v>17</v>
      </c>
      <c r="H17" s="2"/>
    </row>
    <row r="18" spans="1:11" x14ac:dyDescent="0.25">
      <c r="A18" s="9" t="s">
        <v>30</v>
      </c>
      <c r="B18" t="s">
        <v>31</v>
      </c>
      <c r="C18" s="2">
        <v>55341.557366349334</v>
      </c>
      <c r="D18" s="2">
        <v>149125.7809671688</v>
      </c>
      <c r="E18" s="2">
        <v>149125.7809671688</v>
      </c>
      <c r="F18" t="s">
        <v>18</v>
      </c>
      <c r="G18" t="s">
        <v>17</v>
      </c>
      <c r="H18" s="2"/>
      <c r="I18" s="10"/>
      <c r="J18" s="11"/>
      <c r="K18" s="8"/>
    </row>
    <row r="19" spans="1:11" x14ac:dyDescent="0.25">
      <c r="A19" t="s">
        <v>32</v>
      </c>
      <c r="B19" t="s">
        <v>20</v>
      </c>
      <c r="C19" s="2">
        <v>0</v>
      </c>
      <c r="D19" s="2">
        <v>0</v>
      </c>
      <c r="E19" s="2">
        <v>0</v>
      </c>
      <c r="F19" t="s">
        <v>18</v>
      </c>
      <c r="G19" t="s">
        <v>21</v>
      </c>
      <c r="H19" s="2"/>
      <c r="K19" s="8"/>
    </row>
    <row r="20" spans="1:11" x14ac:dyDescent="0.25">
      <c r="A20" t="s">
        <v>33</v>
      </c>
      <c r="B20" t="s">
        <v>29</v>
      </c>
      <c r="C20" s="2">
        <v>224966.11872143956</v>
      </c>
      <c r="D20" s="2">
        <v>30288.3684359037</v>
      </c>
      <c r="E20" s="2">
        <v>30288.3684359037</v>
      </c>
      <c r="F20" t="s">
        <v>18</v>
      </c>
      <c r="G20" t="s">
        <v>17</v>
      </c>
      <c r="H20" s="2"/>
      <c r="K20" s="8"/>
    </row>
    <row r="21" spans="1:11" x14ac:dyDescent="0.25">
      <c r="A21" t="s">
        <v>34</v>
      </c>
      <c r="B21" t="s">
        <v>29</v>
      </c>
      <c r="C21" s="2">
        <v>97010.609932855412</v>
      </c>
      <c r="D21" s="2">
        <v>-49396.580372743534</v>
      </c>
      <c r="E21" s="2">
        <v>-49396.580372743534</v>
      </c>
      <c r="F21" t="s">
        <v>18</v>
      </c>
      <c r="G21" t="s">
        <v>21</v>
      </c>
      <c r="H21" s="2"/>
      <c r="K21" s="8"/>
    </row>
    <row r="22" spans="1:11" x14ac:dyDescent="0.25">
      <c r="A22" t="s">
        <v>35</v>
      </c>
      <c r="B22" t="s">
        <v>36</v>
      </c>
      <c r="C22" s="2">
        <v>-2471.0007218152782</v>
      </c>
      <c r="D22" s="2">
        <v>-2470.7040940930806</v>
      </c>
      <c r="E22" s="2">
        <v>-2470.7040940930806</v>
      </c>
      <c r="F22" t="s">
        <v>18</v>
      </c>
      <c r="G22" t="s">
        <v>17</v>
      </c>
      <c r="H22" s="2"/>
      <c r="K22" s="8"/>
    </row>
    <row r="23" spans="1:11" x14ac:dyDescent="0.25">
      <c r="A23" t="s">
        <v>37</v>
      </c>
      <c r="B23" t="s">
        <v>38</v>
      </c>
      <c r="C23" s="2">
        <v>22488.622374953778</v>
      </c>
      <c r="D23" s="2">
        <v>-17985.713429346531</v>
      </c>
      <c r="E23" s="2">
        <v>-17985.713429346531</v>
      </c>
      <c r="F23" t="s">
        <v>18</v>
      </c>
      <c r="G23" t="s">
        <v>17</v>
      </c>
      <c r="H23" s="2"/>
      <c r="K23" s="8"/>
    </row>
    <row r="24" spans="1:11" x14ac:dyDescent="0.25">
      <c r="A24" t="s">
        <v>39</v>
      </c>
      <c r="B24" t="s">
        <v>40</v>
      </c>
      <c r="C24" s="2">
        <v>2471.0007218152782</v>
      </c>
      <c r="D24" s="2">
        <v>2470.7040940930806</v>
      </c>
      <c r="E24" s="2">
        <v>2470.7040940930806</v>
      </c>
      <c r="F24" t="s">
        <v>41</v>
      </c>
      <c r="G24" t="s">
        <v>17</v>
      </c>
      <c r="H24" s="2"/>
      <c r="K24" s="8"/>
    </row>
    <row r="25" spans="1:11" x14ac:dyDescent="0.25">
      <c r="A25" t="s">
        <v>42</v>
      </c>
      <c r="B25" t="s">
        <v>29</v>
      </c>
      <c r="C25" s="2">
        <v>98129.888763111332</v>
      </c>
      <c r="D25" s="2">
        <v>153061.7712138943</v>
      </c>
      <c r="E25" s="2">
        <v>153061.7712138943</v>
      </c>
      <c r="F25" t="s">
        <v>41</v>
      </c>
      <c r="G25" t="s">
        <v>17</v>
      </c>
      <c r="H25" s="2"/>
      <c r="K25" s="8"/>
    </row>
    <row r="26" spans="1:11" x14ac:dyDescent="0.25">
      <c r="A26" t="s">
        <v>43</v>
      </c>
      <c r="B26" t="s">
        <v>29</v>
      </c>
      <c r="C26" s="2">
        <v>26801.531556966504</v>
      </c>
      <c r="D26" s="2">
        <v>-62287.582937048333</v>
      </c>
      <c r="E26" s="2">
        <v>-62287.582937048333</v>
      </c>
      <c r="F26" t="s">
        <v>41</v>
      </c>
      <c r="G26" t="s">
        <v>21</v>
      </c>
      <c r="H26" s="2"/>
      <c r="K26" s="8"/>
    </row>
    <row r="27" spans="1:11" x14ac:dyDescent="0.25">
      <c r="A27" t="s">
        <v>44</v>
      </c>
      <c r="B27" t="s">
        <v>45</v>
      </c>
      <c r="C27" s="2">
        <v>0</v>
      </c>
      <c r="D27" s="2">
        <v>69253.185498355859</v>
      </c>
      <c r="E27" s="2">
        <v>69253.185498355859</v>
      </c>
      <c r="F27" t="s">
        <v>41</v>
      </c>
      <c r="G27" t="s">
        <v>17</v>
      </c>
      <c r="H27" s="2"/>
      <c r="K27" s="8"/>
    </row>
    <row r="28" spans="1:11" x14ac:dyDescent="0.25">
      <c r="A28" t="s">
        <v>46</v>
      </c>
      <c r="B28" t="s">
        <v>29</v>
      </c>
      <c r="C28" s="2">
        <v>0</v>
      </c>
      <c r="D28" s="2">
        <v>17985.713429346531</v>
      </c>
      <c r="E28" s="2">
        <v>17985.713429346531</v>
      </c>
      <c r="F28" t="s">
        <v>41</v>
      </c>
      <c r="G28" t="s">
        <v>17</v>
      </c>
      <c r="H28" s="2"/>
      <c r="K28" s="8"/>
    </row>
    <row r="29" spans="1:11" x14ac:dyDescent="0.25">
      <c r="A29" s="9" t="s">
        <v>47</v>
      </c>
      <c r="B29" t="s">
        <v>29</v>
      </c>
      <c r="C29" s="2">
        <v>53414.68397966968</v>
      </c>
      <c r="D29" s="2">
        <v>20336.530915613203</v>
      </c>
      <c r="E29" s="2">
        <v>20336.530915613203</v>
      </c>
      <c r="F29" t="s">
        <v>18</v>
      </c>
      <c r="G29" t="s">
        <v>17</v>
      </c>
      <c r="H29" s="2"/>
    </row>
    <row r="30" spans="1:11" x14ac:dyDescent="0.25">
      <c r="A30" t="s">
        <v>48</v>
      </c>
      <c r="B30" t="s">
        <v>49</v>
      </c>
      <c r="C30" s="2">
        <v>56543.384849999995</v>
      </c>
      <c r="D30" s="2">
        <v>88240.647853200004</v>
      </c>
      <c r="E30" s="2">
        <v>88240.647853200004</v>
      </c>
      <c r="F30" t="s">
        <v>16</v>
      </c>
      <c r="G30" t="s">
        <v>21</v>
      </c>
      <c r="H30" s="2"/>
      <c r="K30" s="8"/>
    </row>
    <row r="31" spans="1:11" x14ac:dyDescent="0.25">
      <c r="A31" t="s">
        <v>50</v>
      </c>
      <c r="B31" t="s">
        <v>20</v>
      </c>
      <c r="C31" s="2">
        <v>0</v>
      </c>
      <c r="D31" s="2">
        <v>0</v>
      </c>
      <c r="E31" s="2">
        <v>0</v>
      </c>
      <c r="F31" t="s">
        <v>16</v>
      </c>
      <c r="G31" t="s">
        <v>21</v>
      </c>
      <c r="H31" s="2"/>
      <c r="K31" s="8"/>
    </row>
    <row r="32" spans="1:11" x14ac:dyDescent="0.25">
      <c r="A32" t="s">
        <v>51</v>
      </c>
      <c r="B32" t="s">
        <v>49</v>
      </c>
      <c r="C32" s="2">
        <v>129.68666249999998</v>
      </c>
      <c r="D32" s="2">
        <v>-642.13116339999999</v>
      </c>
      <c r="E32" s="2">
        <v>-642.13116339999999</v>
      </c>
      <c r="F32" t="s">
        <v>16</v>
      </c>
      <c r="G32" t="s">
        <v>21</v>
      </c>
      <c r="H32" s="2"/>
    </row>
    <row r="33" spans="1:11" x14ac:dyDescent="0.25">
      <c r="A33" t="s">
        <v>52</v>
      </c>
      <c r="B33" t="s">
        <v>49</v>
      </c>
      <c r="C33" s="2">
        <v>-1520.9651778</v>
      </c>
      <c r="D33" s="2">
        <v>-1694.0229237999999</v>
      </c>
      <c r="E33" s="2">
        <v>-1694.0229237999999</v>
      </c>
      <c r="F33" t="s">
        <v>16</v>
      </c>
      <c r="G33" t="s">
        <v>21</v>
      </c>
      <c r="H33" s="2"/>
    </row>
    <row r="34" spans="1:11" x14ac:dyDescent="0.25">
      <c r="A34" t="s">
        <v>53</v>
      </c>
      <c r="B34" t="s">
        <v>49</v>
      </c>
      <c r="C34" s="2">
        <v>1489.8403787999998</v>
      </c>
      <c r="D34" s="2">
        <v>1527.0065792</v>
      </c>
      <c r="E34" s="2">
        <v>1527.0065792</v>
      </c>
      <c r="F34" t="s">
        <v>16</v>
      </c>
      <c r="G34" t="s">
        <v>21</v>
      </c>
      <c r="H34" s="2"/>
    </row>
    <row r="35" spans="1:11" x14ac:dyDescent="0.25">
      <c r="A35" t="s">
        <v>54</v>
      </c>
      <c r="B35" t="s">
        <v>49</v>
      </c>
      <c r="C35" s="2">
        <v>82.999463999999989</v>
      </c>
      <c r="D35" s="2">
        <v>311.21057999999999</v>
      </c>
      <c r="E35" s="2">
        <v>311.21057999999999</v>
      </c>
      <c r="F35" t="s">
        <v>16</v>
      </c>
      <c r="G35" t="s">
        <v>21</v>
      </c>
      <c r="H35" s="2"/>
      <c r="K35" s="8"/>
    </row>
    <row r="36" spans="1:11" x14ac:dyDescent="0.25">
      <c r="A36" s="9" t="s">
        <v>55</v>
      </c>
      <c r="B36" t="s">
        <v>56</v>
      </c>
      <c r="C36" s="2">
        <v>0</v>
      </c>
      <c r="D36" s="2">
        <v>0</v>
      </c>
      <c r="E36" s="2">
        <v>0</v>
      </c>
      <c r="F36" t="s">
        <v>18</v>
      </c>
      <c r="G36" t="s">
        <v>17</v>
      </c>
      <c r="H36" s="2"/>
      <c r="I36" s="10"/>
      <c r="J36" s="11"/>
      <c r="K36" s="8"/>
    </row>
    <row r="37" spans="1:11" x14ac:dyDescent="0.25">
      <c r="A37" s="9" t="s">
        <v>57</v>
      </c>
      <c r="B37" t="s">
        <v>58</v>
      </c>
      <c r="C37" s="2">
        <v>1527.3080934</v>
      </c>
      <c r="D37" s="2">
        <v>1457.2959840000001</v>
      </c>
      <c r="E37" s="2">
        <v>1457.2959840000001</v>
      </c>
      <c r="F37" t="s">
        <v>18</v>
      </c>
      <c r="G37" t="s">
        <v>17</v>
      </c>
      <c r="H37" s="2"/>
      <c r="I37" s="10"/>
      <c r="J37" s="11"/>
      <c r="K37" s="8"/>
    </row>
    <row r="38" spans="1:11" x14ac:dyDescent="0.25">
      <c r="A38" s="9" t="s">
        <v>59</v>
      </c>
      <c r="B38" t="s">
        <v>20</v>
      </c>
      <c r="C38" s="2">
        <v>0</v>
      </c>
      <c r="D38" s="2">
        <v>0</v>
      </c>
      <c r="E38" s="2">
        <v>0</v>
      </c>
      <c r="F38" t="s">
        <v>18</v>
      </c>
      <c r="G38" t="s">
        <v>17</v>
      </c>
      <c r="H38" s="2"/>
    </row>
    <row r="39" spans="1:11" x14ac:dyDescent="0.25">
      <c r="A39" s="9" t="s">
        <v>60</v>
      </c>
      <c r="B39" t="s">
        <v>61</v>
      </c>
      <c r="C39" s="2">
        <v>2754.9338452659995</v>
      </c>
      <c r="D39" s="2">
        <v>-18223.289949766604</v>
      </c>
      <c r="E39" s="2">
        <v>-18223.289949766604</v>
      </c>
      <c r="F39" t="s">
        <v>18</v>
      </c>
      <c r="G39" t="s">
        <v>21</v>
      </c>
      <c r="H39" s="2"/>
      <c r="I39" s="2"/>
    </row>
    <row r="40" spans="1:11" x14ac:dyDescent="0.25">
      <c r="A40" s="9" t="s">
        <v>62</v>
      </c>
      <c r="B40" t="s">
        <v>29</v>
      </c>
      <c r="C40" s="2">
        <v>11401.226441231669</v>
      </c>
      <c r="D40" s="2">
        <v>9575.3765038420588</v>
      </c>
      <c r="E40" s="2">
        <v>9575.3765038420588</v>
      </c>
      <c r="F40" t="s">
        <v>63</v>
      </c>
      <c r="G40" t="s">
        <v>17</v>
      </c>
      <c r="H40" s="2"/>
    </row>
    <row r="41" spans="1:11" x14ac:dyDescent="0.25">
      <c r="A41" s="9" t="s">
        <v>64</v>
      </c>
      <c r="B41" t="s">
        <v>49</v>
      </c>
      <c r="C41" s="2">
        <v>2244.9101068</v>
      </c>
      <c r="D41" s="2">
        <v>9746.6789041000011</v>
      </c>
      <c r="E41" s="2">
        <v>9746.6789041000011</v>
      </c>
      <c r="F41" t="s">
        <v>63</v>
      </c>
      <c r="G41" t="s">
        <v>21</v>
      </c>
      <c r="H41" s="2"/>
    </row>
    <row r="42" spans="1:11" x14ac:dyDescent="0.25">
      <c r="A42" s="9" t="s">
        <v>65</v>
      </c>
      <c r="B42" t="s">
        <v>29</v>
      </c>
      <c r="C42" s="2">
        <v>124438.99750989386</v>
      </c>
      <c r="D42" s="2">
        <v>146823.98913219353</v>
      </c>
      <c r="E42" s="2">
        <v>146823.98913219353</v>
      </c>
      <c r="F42" t="s">
        <v>66</v>
      </c>
      <c r="G42" t="s">
        <v>17</v>
      </c>
      <c r="H42" s="2"/>
    </row>
    <row r="43" spans="1:11" x14ac:dyDescent="0.25">
      <c r="A43" s="9" t="s">
        <v>67</v>
      </c>
      <c r="B43" t="s">
        <v>29</v>
      </c>
      <c r="C43" s="2">
        <v>0</v>
      </c>
      <c r="D43" s="2">
        <v>-91971.658124724228</v>
      </c>
      <c r="E43" s="2">
        <v>-91971.658124724228</v>
      </c>
      <c r="F43" t="s">
        <v>66</v>
      </c>
      <c r="G43" t="s">
        <v>21</v>
      </c>
      <c r="H43" s="2"/>
    </row>
    <row r="44" spans="1:11" x14ac:dyDescent="0.25">
      <c r="A44" t="s">
        <v>68</v>
      </c>
      <c r="B44" s="9" t="s">
        <v>29</v>
      </c>
      <c r="C44" s="2">
        <v>1072.8605559999999</v>
      </c>
      <c r="D44" s="2">
        <v>1188.2224727319999</v>
      </c>
      <c r="E44" s="2">
        <v>1188.2224727319999</v>
      </c>
      <c r="F44" t="s">
        <v>69</v>
      </c>
      <c r="G44" t="s">
        <v>17</v>
      </c>
      <c r="H44" s="2"/>
    </row>
    <row r="45" spans="1:11" x14ac:dyDescent="0.25">
      <c r="A45" t="s">
        <v>70</v>
      </c>
      <c r="B45" t="s">
        <v>49</v>
      </c>
      <c r="C45" s="2">
        <v>179.14747019999999</v>
      </c>
      <c r="D45" s="2">
        <v>170.01786480000001</v>
      </c>
      <c r="E45" s="2">
        <v>170.01786480000001</v>
      </c>
      <c r="F45" t="s">
        <v>69</v>
      </c>
      <c r="G45" t="s">
        <v>21</v>
      </c>
      <c r="H45" s="2"/>
    </row>
    <row r="46" spans="1:11" x14ac:dyDescent="0.25">
      <c r="A46" t="s">
        <v>71</v>
      </c>
      <c r="B46" t="s">
        <v>56</v>
      </c>
      <c r="C46" s="2">
        <v>0</v>
      </c>
      <c r="D46" s="2">
        <v>0</v>
      </c>
      <c r="E46" s="2">
        <v>-48518.545714285719</v>
      </c>
      <c r="F46" t="s">
        <v>72</v>
      </c>
      <c r="G46" t="s">
        <v>17</v>
      </c>
      <c r="H46" s="2"/>
    </row>
    <row r="47" spans="1:11" x14ac:dyDescent="0.25">
      <c r="A47" t="s">
        <v>73</v>
      </c>
      <c r="B47" t="s">
        <v>74</v>
      </c>
      <c r="C47" s="2">
        <v>90159.118373967591</v>
      </c>
      <c r="D47" s="2">
        <v>92132.448620537703</v>
      </c>
      <c r="E47" s="2">
        <v>92132.448620537703</v>
      </c>
      <c r="F47" t="s">
        <v>73</v>
      </c>
      <c r="G47" t="s">
        <v>17</v>
      </c>
      <c r="H47" s="2"/>
    </row>
    <row r="48" spans="1:11" x14ac:dyDescent="0.25">
      <c r="B48" s="9"/>
      <c r="C48" s="2"/>
      <c r="D48" s="2"/>
      <c r="E48" s="2"/>
      <c r="H48" s="2"/>
    </row>
    <row r="49" spans="1:8" x14ac:dyDescent="0.25">
      <c r="B49" s="9"/>
      <c r="C49" s="2"/>
      <c r="D49" s="2"/>
      <c r="E49" s="2"/>
      <c r="H49" s="2"/>
    </row>
    <row r="50" spans="1:8" x14ac:dyDescent="0.25">
      <c r="B50" s="9"/>
      <c r="C50" s="2"/>
      <c r="D50" s="2"/>
      <c r="E50" s="2"/>
      <c r="F50" s="2"/>
      <c r="G50" s="2"/>
      <c r="H50" s="2"/>
    </row>
    <row r="51" spans="1:8" x14ac:dyDescent="0.25">
      <c r="A51" s="7" t="s">
        <v>75</v>
      </c>
      <c r="C51" s="12">
        <f t="shared" ref="C51:D51" si="0">SUM(C9:C50)</f>
        <v>3210312.18271029</v>
      </c>
      <c r="D51" s="12">
        <f t="shared" si="0"/>
        <v>3147262.3997916635</v>
      </c>
      <c r="E51" s="12">
        <f t="shared" ref="E51" si="1">SUM(E9:E50)</f>
        <v>3092865.1433476061</v>
      </c>
      <c r="H51" s="2"/>
    </row>
    <row r="52" spans="1:8" x14ac:dyDescent="0.25">
      <c r="H52" s="2"/>
    </row>
    <row r="53" spans="1:8" x14ac:dyDescent="0.25">
      <c r="A53" s="7" t="s">
        <v>76</v>
      </c>
      <c r="H53" s="2"/>
    </row>
    <row r="54" spans="1:8" x14ac:dyDescent="0.25">
      <c r="A54" t="s">
        <v>77</v>
      </c>
      <c r="B54" s="9" t="s">
        <v>49</v>
      </c>
      <c r="C54" s="2">
        <v>0</v>
      </c>
      <c r="D54" s="2">
        <v>0</v>
      </c>
      <c r="E54" s="2">
        <v>0</v>
      </c>
      <c r="F54" t="s">
        <v>16</v>
      </c>
      <c r="G54" t="s">
        <v>17</v>
      </c>
      <c r="H54" s="2"/>
    </row>
    <row r="55" spans="1:8" x14ac:dyDescent="0.25">
      <c r="A55" t="s">
        <v>78</v>
      </c>
      <c r="B55" s="9" t="s">
        <v>79</v>
      </c>
      <c r="C55" s="2">
        <v>7578.9246840164033</v>
      </c>
      <c r="D55" s="2">
        <v>7575.7133050282164</v>
      </c>
      <c r="E55" s="2">
        <v>7575.7133050282164</v>
      </c>
      <c r="F55" t="s">
        <v>16</v>
      </c>
      <c r="G55" t="s">
        <v>17</v>
      </c>
      <c r="H55" s="2"/>
    </row>
    <row r="56" spans="1:8" x14ac:dyDescent="0.25">
      <c r="A56" t="s">
        <v>80</v>
      </c>
      <c r="B56" t="s">
        <v>81</v>
      </c>
      <c r="C56" s="2">
        <v>-18242.264576517904</v>
      </c>
      <c r="D56" s="2">
        <v>-10363.512138304784</v>
      </c>
      <c r="E56" s="2">
        <v>-10363.512138304784</v>
      </c>
      <c r="F56" t="s">
        <v>16</v>
      </c>
      <c r="G56" t="s">
        <v>17</v>
      </c>
      <c r="H56" s="2"/>
    </row>
    <row r="57" spans="1:8" x14ac:dyDescent="0.25">
      <c r="A57" t="s">
        <v>82</v>
      </c>
      <c r="B57" t="s">
        <v>83</v>
      </c>
      <c r="C57" s="2">
        <v>13838.708958752715</v>
      </c>
      <c r="D57" s="2">
        <v>11822.733650287277</v>
      </c>
      <c r="E57" s="2">
        <v>11822.733650287277</v>
      </c>
      <c r="F57" t="s">
        <v>16</v>
      </c>
      <c r="G57" t="s">
        <v>17</v>
      </c>
      <c r="H57" s="2"/>
    </row>
    <row r="58" spans="1:8" x14ac:dyDescent="0.25">
      <c r="A58" t="s">
        <v>84</v>
      </c>
      <c r="B58" t="s">
        <v>85</v>
      </c>
      <c r="C58" s="2">
        <v>297.65388165463486</v>
      </c>
      <c r="D58" s="2">
        <v>2717.1226761587423</v>
      </c>
      <c r="E58" s="2">
        <v>2717.1226761587423</v>
      </c>
      <c r="F58" t="s">
        <v>16</v>
      </c>
      <c r="G58" t="s">
        <v>17</v>
      </c>
      <c r="H58" s="2"/>
    </row>
    <row r="59" spans="1:8" x14ac:dyDescent="0.25">
      <c r="A59" t="s">
        <v>86</v>
      </c>
      <c r="B59" t="s">
        <v>83</v>
      </c>
      <c r="C59" s="2">
        <v>916.84931421797876</v>
      </c>
      <c r="D59" s="2">
        <v>223.70722107676906</v>
      </c>
      <c r="E59" s="2">
        <v>223.70722107676906</v>
      </c>
      <c r="F59" t="s">
        <v>16</v>
      </c>
      <c r="G59" t="s">
        <v>17</v>
      </c>
      <c r="H59" s="2"/>
    </row>
    <row r="60" spans="1:8" x14ac:dyDescent="0.25">
      <c r="A60" t="s">
        <v>87</v>
      </c>
      <c r="B60" s="9" t="s">
        <v>88</v>
      </c>
      <c r="C60" s="2">
        <v>3849.8475114850912</v>
      </c>
      <c r="D60" s="2">
        <v>3707.071785513117</v>
      </c>
      <c r="E60" s="2">
        <v>3707.071785513117</v>
      </c>
      <c r="F60" t="s">
        <v>16</v>
      </c>
      <c r="G60" t="s">
        <v>17</v>
      </c>
      <c r="H60" s="2"/>
    </row>
    <row r="61" spans="1:8" x14ac:dyDescent="0.25">
      <c r="A61" t="s">
        <v>89</v>
      </c>
      <c r="B61" s="9" t="s">
        <v>90</v>
      </c>
      <c r="C61" s="2">
        <v>5617.0971562606846</v>
      </c>
      <c r="D61" s="2">
        <v>7836.1328672590944</v>
      </c>
      <c r="E61" s="2">
        <v>7836.1328672590944</v>
      </c>
      <c r="F61" t="s">
        <v>16</v>
      </c>
      <c r="G61" t="s">
        <v>17</v>
      </c>
      <c r="H61" s="2"/>
    </row>
    <row r="62" spans="1:8" x14ac:dyDescent="0.25">
      <c r="A62" s="13" t="s">
        <v>91</v>
      </c>
      <c r="B62" s="14" t="s">
        <v>92</v>
      </c>
      <c r="C62" s="2">
        <v>9151.8938528029503</v>
      </c>
      <c r="D62" s="2">
        <v>9150.7938542165066</v>
      </c>
      <c r="E62" s="2">
        <v>9150.7938542165066</v>
      </c>
      <c r="F62" t="s">
        <v>16</v>
      </c>
      <c r="G62" t="s">
        <v>17</v>
      </c>
      <c r="H62" s="2"/>
    </row>
    <row r="63" spans="1:8" x14ac:dyDescent="0.25">
      <c r="A63" s="13" t="s">
        <v>93</v>
      </c>
      <c r="B63" s="14" t="s">
        <v>49</v>
      </c>
      <c r="C63" s="2">
        <v>-333.56654586959996</v>
      </c>
      <c r="D63" s="2">
        <v>0</v>
      </c>
      <c r="E63" s="2">
        <v>0</v>
      </c>
      <c r="F63" t="s">
        <v>16</v>
      </c>
      <c r="G63" t="s">
        <v>21</v>
      </c>
      <c r="H63" s="2"/>
    </row>
    <row r="64" spans="1:8" x14ac:dyDescent="0.25">
      <c r="A64" s="13" t="s">
        <v>94</v>
      </c>
      <c r="B64" s="14" t="s">
        <v>49</v>
      </c>
      <c r="C64" s="2">
        <v>62042.099340000001</v>
      </c>
      <c r="D64" s="2">
        <v>97834.232665999996</v>
      </c>
      <c r="E64" s="2">
        <v>97834.232665999996</v>
      </c>
      <c r="F64" t="s">
        <v>16</v>
      </c>
      <c r="G64" t="s">
        <v>21</v>
      </c>
      <c r="H64" s="2"/>
    </row>
    <row r="65" spans="1:11" x14ac:dyDescent="0.25">
      <c r="A65" t="s">
        <v>95</v>
      </c>
      <c r="B65" t="s">
        <v>49</v>
      </c>
      <c r="C65" s="2">
        <v>14618.280596999999</v>
      </c>
      <c r="D65" s="2">
        <v>12263.7715892</v>
      </c>
      <c r="E65" s="2">
        <v>12263.7715892</v>
      </c>
      <c r="F65" t="s">
        <v>16</v>
      </c>
      <c r="G65" t="s">
        <v>21</v>
      </c>
      <c r="H65" s="2"/>
    </row>
    <row r="66" spans="1:11" x14ac:dyDescent="0.25">
      <c r="A66" t="s">
        <v>96</v>
      </c>
      <c r="B66" t="s">
        <v>49</v>
      </c>
      <c r="C66" s="2">
        <v>2817.8318027999999</v>
      </c>
      <c r="D66" s="2">
        <v>-12060.447343600001</v>
      </c>
      <c r="E66" s="2">
        <v>-12060.447343600001</v>
      </c>
      <c r="F66" t="s">
        <v>16</v>
      </c>
      <c r="G66" t="s">
        <v>21</v>
      </c>
      <c r="H66" s="2"/>
    </row>
    <row r="67" spans="1:11" x14ac:dyDescent="0.25">
      <c r="A67" t="s">
        <v>97</v>
      </c>
      <c r="B67" t="s">
        <v>49</v>
      </c>
      <c r="C67" s="2">
        <v>108.9367965</v>
      </c>
      <c r="D67" s="2">
        <v>0</v>
      </c>
      <c r="E67" s="2">
        <v>0</v>
      </c>
      <c r="F67" t="s">
        <v>16</v>
      </c>
      <c r="G67" t="s">
        <v>21</v>
      </c>
      <c r="H67" s="2"/>
    </row>
    <row r="68" spans="1:11" x14ac:dyDescent="0.25">
      <c r="A68" t="s">
        <v>98</v>
      </c>
      <c r="B68" t="s">
        <v>49</v>
      </c>
      <c r="C68" s="2">
        <v>3739.1258531999997</v>
      </c>
      <c r="D68" s="2">
        <v>3376.6347929999997</v>
      </c>
      <c r="E68" s="2">
        <v>3376.6347929999997</v>
      </c>
      <c r="F68" t="s">
        <v>16</v>
      </c>
      <c r="G68" t="s">
        <v>21</v>
      </c>
      <c r="H68" s="2"/>
    </row>
    <row r="69" spans="1:11" x14ac:dyDescent="0.25">
      <c r="A69" t="s">
        <v>99</v>
      </c>
      <c r="B69" t="s">
        <v>49</v>
      </c>
      <c r="C69" s="2">
        <v>0</v>
      </c>
      <c r="D69" s="2">
        <v>420.13428299999998</v>
      </c>
      <c r="E69" s="2">
        <v>420.13428299999998</v>
      </c>
      <c r="F69" t="s">
        <v>16</v>
      </c>
      <c r="G69" t="s">
        <v>21</v>
      </c>
      <c r="H69" s="2"/>
    </row>
    <row r="70" spans="1:11" x14ac:dyDescent="0.25">
      <c r="A70" t="s">
        <v>100</v>
      </c>
      <c r="B70" t="s">
        <v>49</v>
      </c>
      <c r="C70" s="2">
        <v>0</v>
      </c>
      <c r="D70" s="2">
        <v>17012.84504</v>
      </c>
      <c r="E70" s="2">
        <v>17012.84504</v>
      </c>
      <c r="F70" t="s">
        <v>16</v>
      </c>
      <c r="G70" t="s">
        <v>21</v>
      </c>
      <c r="H70" s="2"/>
    </row>
    <row r="71" spans="1:11" x14ac:dyDescent="0.25">
      <c r="A71" s="9" t="s">
        <v>101</v>
      </c>
      <c r="B71" t="s">
        <v>49</v>
      </c>
      <c r="C71" s="2">
        <v>7148.328837</v>
      </c>
      <c r="D71" s="2">
        <v>12956.733813999999</v>
      </c>
      <c r="E71" s="2">
        <v>12956.733813999999</v>
      </c>
      <c r="F71" t="s">
        <v>16</v>
      </c>
      <c r="G71" t="s">
        <v>21</v>
      </c>
      <c r="H71" s="2"/>
      <c r="K71" s="8"/>
    </row>
    <row r="72" spans="1:11" x14ac:dyDescent="0.25">
      <c r="A72" s="9" t="s">
        <v>102</v>
      </c>
      <c r="B72" t="s">
        <v>49</v>
      </c>
      <c r="C72" s="2">
        <v>2386.23459</v>
      </c>
      <c r="D72" s="2">
        <v>2480.3483225999998</v>
      </c>
      <c r="E72" s="2">
        <v>2480.3483225999998</v>
      </c>
      <c r="F72" t="s">
        <v>16</v>
      </c>
      <c r="G72" t="s">
        <v>21</v>
      </c>
      <c r="H72" s="2"/>
    </row>
    <row r="73" spans="1:11" x14ac:dyDescent="0.25">
      <c r="A73" s="9" t="s">
        <v>103</v>
      </c>
      <c r="B73" t="s">
        <v>20</v>
      </c>
      <c r="C73" s="2">
        <v>0</v>
      </c>
      <c r="D73" s="2">
        <v>0</v>
      </c>
      <c r="E73" s="2">
        <v>0</v>
      </c>
      <c r="F73" t="s">
        <v>16</v>
      </c>
      <c r="G73" t="s">
        <v>21</v>
      </c>
      <c r="H73" s="2"/>
    </row>
    <row r="74" spans="1:11" x14ac:dyDescent="0.25">
      <c r="A74" s="15" t="s">
        <v>104</v>
      </c>
      <c r="B74" t="s">
        <v>49</v>
      </c>
      <c r="C74" s="2">
        <v>-274.93572449999999</v>
      </c>
      <c r="D74" s="2">
        <v>597.52431360000003</v>
      </c>
      <c r="E74" s="2">
        <v>597.52431360000003</v>
      </c>
      <c r="F74" t="s">
        <v>16</v>
      </c>
      <c r="G74" t="s">
        <v>21</v>
      </c>
      <c r="H74" s="2"/>
    </row>
    <row r="75" spans="1:11" x14ac:dyDescent="0.25">
      <c r="A75" s="15" t="s">
        <v>105</v>
      </c>
      <c r="B75" t="s">
        <v>49</v>
      </c>
      <c r="C75" s="2">
        <v>-283.2356709</v>
      </c>
      <c r="D75" s="2">
        <v>-1.675350289</v>
      </c>
      <c r="E75" s="2">
        <v>-1.675350289</v>
      </c>
      <c r="F75" t="s">
        <v>16</v>
      </c>
      <c r="G75" t="s">
        <v>21</v>
      </c>
      <c r="H75" s="2"/>
    </row>
    <row r="76" spans="1:11" x14ac:dyDescent="0.25">
      <c r="A76" s="9" t="s">
        <v>106</v>
      </c>
      <c r="B76" t="s">
        <v>20</v>
      </c>
      <c r="C76" s="2">
        <v>0</v>
      </c>
      <c r="D76" s="2">
        <v>0</v>
      </c>
      <c r="E76" s="2">
        <v>0</v>
      </c>
      <c r="F76" t="s">
        <v>16</v>
      </c>
      <c r="G76" t="s">
        <v>21</v>
      </c>
      <c r="H76" s="2"/>
    </row>
    <row r="77" spans="1:11" x14ac:dyDescent="0.25">
      <c r="A77" s="9" t="s">
        <v>107</v>
      </c>
      <c r="B77" t="s">
        <v>49</v>
      </c>
      <c r="C77" s="2">
        <v>0</v>
      </c>
      <c r="D77" s="2">
        <v>147.47958175619999</v>
      </c>
      <c r="E77" s="2">
        <v>147.47958175619999</v>
      </c>
      <c r="F77" t="s">
        <v>16</v>
      </c>
      <c r="G77" t="s">
        <v>21</v>
      </c>
      <c r="H77" s="2"/>
    </row>
    <row r="78" spans="1:11" x14ac:dyDescent="0.25">
      <c r="A78" s="9" t="s">
        <v>108</v>
      </c>
      <c r="B78" t="s">
        <v>49</v>
      </c>
      <c r="C78" s="2">
        <v>0</v>
      </c>
      <c r="D78" s="2">
        <v>2258.3514421999998</v>
      </c>
      <c r="E78" s="2">
        <v>2258.3514421999998</v>
      </c>
      <c r="F78" t="s">
        <v>16</v>
      </c>
      <c r="G78" t="s">
        <v>21</v>
      </c>
      <c r="H78" s="2"/>
      <c r="K78" s="8"/>
    </row>
    <row r="79" spans="1:11" x14ac:dyDescent="0.25">
      <c r="A79" s="9" t="s">
        <v>109</v>
      </c>
      <c r="B79" t="s">
        <v>49</v>
      </c>
      <c r="C79" s="2">
        <v>0</v>
      </c>
      <c r="D79" s="2">
        <v>1324.7225299000002</v>
      </c>
      <c r="E79" s="2">
        <v>1324.7225299000002</v>
      </c>
      <c r="F79" t="s">
        <v>18</v>
      </c>
      <c r="G79" t="s">
        <v>21</v>
      </c>
      <c r="H79" s="2"/>
      <c r="K79" s="8"/>
    </row>
    <row r="80" spans="1:11" x14ac:dyDescent="0.25">
      <c r="A80" t="s">
        <v>110</v>
      </c>
      <c r="B80" t="s">
        <v>49</v>
      </c>
      <c r="C80" s="2">
        <v>824.88806899999997</v>
      </c>
      <c r="D80" s="2">
        <v>955.3384784000001</v>
      </c>
      <c r="E80" s="2">
        <v>955.3384784000001</v>
      </c>
      <c r="F80" t="s">
        <v>111</v>
      </c>
      <c r="G80" t="s">
        <v>21</v>
      </c>
      <c r="H80" s="2"/>
    </row>
    <row r="81" spans="1:8" x14ac:dyDescent="0.25">
      <c r="A81" t="s">
        <v>112</v>
      </c>
      <c r="B81" s="9" t="s">
        <v>113</v>
      </c>
      <c r="C81" s="2">
        <v>14512.247960000124</v>
      </c>
      <c r="D81" s="2">
        <v>13108.984509999978</v>
      </c>
      <c r="E81" s="2">
        <v>13108.984509999978</v>
      </c>
      <c r="F81" t="s">
        <v>16</v>
      </c>
      <c r="G81" t="s">
        <v>17</v>
      </c>
      <c r="H81" s="2"/>
    </row>
    <row r="82" spans="1:8" x14ac:dyDescent="0.25">
      <c r="A82" s="9" t="s">
        <v>114</v>
      </c>
      <c r="B82" t="s">
        <v>115</v>
      </c>
      <c r="C82" s="2">
        <v>-2412.1108600000562</v>
      </c>
      <c r="D82" s="2">
        <v>-2771.0864299999776</v>
      </c>
      <c r="E82" s="2">
        <v>-2771.0864299999776</v>
      </c>
      <c r="F82" t="s">
        <v>111</v>
      </c>
      <c r="G82" t="s">
        <v>17</v>
      </c>
      <c r="H82" s="2"/>
    </row>
    <row r="83" spans="1:8" x14ac:dyDescent="0.25">
      <c r="A83" s="9" t="s">
        <v>116</v>
      </c>
      <c r="B83" t="s">
        <v>115</v>
      </c>
      <c r="C83" s="2">
        <v>6461.6487400032402</v>
      </c>
      <c r="D83" s="2">
        <v>-9516.3053999996482</v>
      </c>
      <c r="E83" s="2">
        <v>-9516.3053999996482</v>
      </c>
      <c r="F83" t="s">
        <v>111</v>
      </c>
      <c r="G83" t="s">
        <v>17</v>
      </c>
      <c r="H83" s="2"/>
    </row>
    <row r="84" spans="1:8" x14ac:dyDescent="0.25">
      <c r="A84" s="9" t="s">
        <v>117</v>
      </c>
      <c r="B84" t="s">
        <v>115</v>
      </c>
      <c r="C84" s="2">
        <v>52.435750000001498</v>
      </c>
      <c r="D84" s="2">
        <v>924.59608999999921</v>
      </c>
      <c r="E84" s="2">
        <v>924.59608999999921</v>
      </c>
      <c r="F84" t="s">
        <v>111</v>
      </c>
      <c r="G84" t="s">
        <v>17</v>
      </c>
      <c r="H84" s="2"/>
    </row>
    <row r="85" spans="1:8" x14ac:dyDescent="0.25">
      <c r="A85" s="9" t="s">
        <v>118</v>
      </c>
      <c r="B85" t="s">
        <v>113</v>
      </c>
      <c r="C85" s="2">
        <v>317.79030000004639</v>
      </c>
      <c r="D85" s="2">
        <v>-290.2039800000079</v>
      </c>
      <c r="E85" s="2">
        <v>-290.2039800000079</v>
      </c>
      <c r="F85" t="s">
        <v>111</v>
      </c>
      <c r="G85" t="s">
        <v>17</v>
      </c>
      <c r="H85" s="2"/>
    </row>
    <row r="86" spans="1:8" x14ac:dyDescent="0.25">
      <c r="A86" s="16" t="s">
        <v>119</v>
      </c>
      <c r="B86" s="9" t="s">
        <v>120</v>
      </c>
      <c r="C86" s="2">
        <v>615.40979000003267</v>
      </c>
      <c r="D86" s="2">
        <v>418.28167999988051</v>
      </c>
      <c r="E86" s="2">
        <v>418.28167999988051</v>
      </c>
      <c r="F86" t="s">
        <v>111</v>
      </c>
      <c r="G86" t="s">
        <v>17</v>
      </c>
      <c r="H86" s="2"/>
    </row>
    <row r="87" spans="1:8" x14ac:dyDescent="0.25">
      <c r="A87" s="16" t="s">
        <v>121</v>
      </c>
      <c r="B87" s="9" t="s">
        <v>120</v>
      </c>
      <c r="C87" s="2">
        <v>7976.6311100022194</v>
      </c>
      <c r="D87" s="2">
        <v>3865.5688600117564</v>
      </c>
      <c r="E87" s="2">
        <v>3865.5688600117564</v>
      </c>
      <c r="F87" t="s">
        <v>111</v>
      </c>
      <c r="G87" t="s">
        <v>17</v>
      </c>
      <c r="H87" s="2"/>
    </row>
    <row r="88" spans="1:8" x14ac:dyDescent="0.25">
      <c r="A88" s="16" t="s">
        <v>122</v>
      </c>
      <c r="B88" s="9" t="s">
        <v>120</v>
      </c>
      <c r="C88" s="2">
        <v>5.1695499999999885</v>
      </c>
      <c r="D88" s="2">
        <v>5.3989899999999329</v>
      </c>
      <c r="E88" s="2">
        <v>5.3989899999999329</v>
      </c>
      <c r="F88" t="s">
        <v>111</v>
      </c>
      <c r="G88" t="s">
        <v>17</v>
      </c>
      <c r="H88" s="2"/>
    </row>
    <row r="89" spans="1:8" x14ac:dyDescent="0.25">
      <c r="A89" s="16" t="s">
        <v>123</v>
      </c>
      <c r="B89" t="s">
        <v>124</v>
      </c>
      <c r="C89" s="2">
        <v>0</v>
      </c>
      <c r="D89" s="2">
        <v>0</v>
      </c>
      <c r="E89" s="2">
        <v>0</v>
      </c>
      <c r="F89" t="s">
        <v>111</v>
      </c>
      <c r="G89" t="s">
        <v>17</v>
      </c>
      <c r="H89" s="2"/>
    </row>
    <row r="90" spans="1:8" x14ac:dyDescent="0.25">
      <c r="A90" s="16" t="s">
        <v>125</v>
      </c>
      <c r="B90" t="s">
        <v>29</v>
      </c>
      <c r="C90" s="2">
        <v>-1656.5705868665918</v>
      </c>
      <c r="D90" s="2">
        <v>0</v>
      </c>
      <c r="E90" s="2">
        <v>0</v>
      </c>
      <c r="F90" t="s">
        <v>126</v>
      </c>
      <c r="G90" t="s">
        <v>17</v>
      </c>
      <c r="H90" s="2"/>
    </row>
    <row r="91" spans="1:8" x14ac:dyDescent="0.25">
      <c r="A91" s="16" t="s">
        <v>127</v>
      </c>
      <c r="B91" t="s">
        <v>29</v>
      </c>
      <c r="C91" s="2">
        <v>-93536.339217096684</v>
      </c>
      <c r="D91" s="2">
        <v>-190908.3696552389</v>
      </c>
      <c r="E91" s="2">
        <v>-190908.3696552389</v>
      </c>
      <c r="F91" t="s">
        <v>126</v>
      </c>
      <c r="G91" t="s">
        <v>17</v>
      </c>
      <c r="H91" s="2"/>
    </row>
    <row r="92" spans="1:8" x14ac:dyDescent="0.25">
      <c r="A92" t="s">
        <v>128</v>
      </c>
      <c r="B92" t="s">
        <v>129</v>
      </c>
      <c r="C92" s="2">
        <v>128081.288</v>
      </c>
      <c r="D92" s="2">
        <v>144870.24400000001</v>
      </c>
      <c r="E92" s="2">
        <v>144870.24400000001</v>
      </c>
      <c r="F92" t="s">
        <v>130</v>
      </c>
      <c r="G92" t="s">
        <v>17</v>
      </c>
      <c r="H92" s="2"/>
    </row>
    <row r="93" spans="1:8" x14ac:dyDescent="0.25">
      <c r="A93" t="s">
        <v>131</v>
      </c>
      <c r="B93" t="s">
        <v>129</v>
      </c>
      <c r="C93" s="2">
        <v>0</v>
      </c>
      <c r="D93" s="2">
        <v>4191.1350000000002</v>
      </c>
      <c r="E93" s="2">
        <v>4191.1350000000002</v>
      </c>
      <c r="F93" t="s">
        <v>130</v>
      </c>
      <c r="G93" t="s">
        <v>17</v>
      </c>
      <c r="H93" s="2"/>
    </row>
    <row r="94" spans="1:8" x14ac:dyDescent="0.25">
      <c r="A94" t="s">
        <v>132</v>
      </c>
      <c r="B94" t="s">
        <v>133</v>
      </c>
      <c r="C94" s="2">
        <v>77750.887799999997</v>
      </c>
      <c r="D94" s="2">
        <v>80275.317999999999</v>
      </c>
      <c r="E94" s="2">
        <v>80275.317999999999</v>
      </c>
      <c r="F94" t="s">
        <v>130</v>
      </c>
      <c r="G94" t="s">
        <v>17</v>
      </c>
      <c r="H94" s="2"/>
    </row>
    <row r="95" spans="1:8" x14ac:dyDescent="0.25">
      <c r="A95" t="s">
        <v>134</v>
      </c>
      <c r="B95" t="s">
        <v>135</v>
      </c>
      <c r="C95" s="2">
        <v>13024</v>
      </c>
      <c r="D95" s="2">
        <v>19157.599999999995</v>
      </c>
      <c r="E95" s="2">
        <v>19157.599999999995</v>
      </c>
      <c r="F95" t="s">
        <v>130</v>
      </c>
      <c r="G95" t="s">
        <v>17</v>
      </c>
      <c r="H95" s="2"/>
    </row>
    <row r="96" spans="1:8" x14ac:dyDescent="0.25">
      <c r="A96" t="s">
        <v>136</v>
      </c>
      <c r="B96" t="s">
        <v>129</v>
      </c>
      <c r="C96" s="2">
        <v>3458</v>
      </c>
      <c r="D96" s="2">
        <v>4414.4930000000004</v>
      </c>
      <c r="E96" s="2">
        <v>4414.4930000000004</v>
      </c>
      <c r="F96" t="s">
        <v>130</v>
      </c>
      <c r="G96" t="s">
        <v>17</v>
      </c>
      <c r="H96" s="2"/>
    </row>
    <row r="97" spans="1:8" x14ac:dyDescent="0.25">
      <c r="A97" t="s">
        <v>137</v>
      </c>
      <c r="B97" t="s">
        <v>129</v>
      </c>
      <c r="C97" s="2">
        <v>20069.400000000001</v>
      </c>
      <c r="D97" s="2">
        <v>20069.400000000001</v>
      </c>
      <c r="E97" s="2">
        <v>20069.400000000001</v>
      </c>
      <c r="F97" t="s">
        <v>130</v>
      </c>
      <c r="G97" t="s">
        <v>17</v>
      </c>
      <c r="H97" s="2"/>
    </row>
    <row r="98" spans="1:8" x14ac:dyDescent="0.25">
      <c r="A98" t="s">
        <v>138</v>
      </c>
      <c r="B98" t="s">
        <v>129</v>
      </c>
      <c r="C98" s="2">
        <v>0</v>
      </c>
      <c r="D98" s="2">
        <v>0</v>
      </c>
      <c r="E98" s="2">
        <v>0</v>
      </c>
      <c r="F98" t="s">
        <v>130</v>
      </c>
      <c r="G98" t="s">
        <v>17</v>
      </c>
      <c r="H98" s="2"/>
    </row>
    <row r="99" spans="1:8" x14ac:dyDescent="0.25">
      <c r="A99" t="s">
        <v>139</v>
      </c>
      <c r="B99" t="s">
        <v>129</v>
      </c>
      <c r="C99" s="2">
        <v>31</v>
      </c>
      <c r="D99" s="2">
        <v>41.46</v>
      </c>
      <c r="E99" s="2">
        <v>41.46</v>
      </c>
      <c r="F99" t="s">
        <v>130</v>
      </c>
      <c r="G99" t="s">
        <v>17</v>
      </c>
      <c r="H99" s="2"/>
    </row>
    <row r="100" spans="1:8" x14ac:dyDescent="0.25">
      <c r="A100" t="s">
        <v>140</v>
      </c>
      <c r="B100" t="s">
        <v>129</v>
      </c>
      <c r="C100" s="2">
        <v>2079</v>
      </c>
      <c r="D100" s="2">
        <v>0</v>
      </c>
      <c r="E100" s="2">
        <v>0</v>
      </c>
      <c r="F100" t="s">
        <v>130</v>
      </c>
      <c r="G100" t="s">
        <v>17</v>
      </c>
      <c r="H100" s="2"/>
    </row>
    <row r="101" spans="1:8" x14ac:dyDescent="0.25">
      <c r="A101" t="s">
        <v>141</v>
      </c>
      <c r="B101" t="s">
        <v>129</v>
      </c>
      <c r="C101" s="2">
        <v>1464</v>
      </c>
      <c r="D101" s="2">
        <v>1100</v>
      </c>
      <c r="E101" s="2">
        <v>1100</v>
      </c>
      <c r="F101" t="s">
        <v>130</v>
      </c>
      <c r="G101" t="s">
        <v>17</v>
      </c>
      <c r="H101" s="2"/>
    </row>
    <row r="102" spans="1:8" x14ac:dyDescent="0.25">
      <c r="A102" t="s">
        <v>142</v>
      </c>
      <c r="B102" t="s">
        <v>143</v>
      </c>
      <c r="C102" s="2">
        <v>40867.582000000002</v>
      </c>
      <c r="D102" s="2">
        <v>62899.071711428565</v>
      </c>
      <c r="E102" s="2">
        <v>62899.071711428565</v>
      </c>
      <c r="F102" t="s">
        <v>130</v>
      </c>
      <c r="G102" t="s">
        <v>17</v>
      </c>
      <c r="H102" s="2"/>
    </row>
    <row r="103" spans="1:8" x14ac:dyDescent="0.25">
      <c r="A103" t="s">
        <v>144</v>
      </c>
      <c r="B103" t="s">
        <v>129</v>
      </c>
      <c r="C103" s="2">
        <v>0</v>
      </c>
      <c r="D103" s="2">
        <v>0</v>
      </c>
      <c r="E103" s="2">
        <v>0</v>
      </c>
      <c r="F103" t="s">
        <v>130</v>
      </c>
      <c r="G103" t="s">
        <v>17</v>
      </c>
      <c r="H103" s="2"/>
    </row>
    <row r="104" spans="1:8" x14ac:dyDescent="0.25">
      <c r="A104" t="s">
        <v>145</v>
      </c>
      <c r="B104" t="s">
        <v>129</v>
      </c>
      <c r="C104" s="2">
        <v>0</v>
      </c>
      <c r="D104" s="2">
        <v>2400</v>
      </c>
      <c r="E104" s="2">
        <v>2400</v>
      </c>
      <c r="F104" t="s">
        <v>130</v>
      </c>
      <c r="G104" t="s">
        <v>17</v>
      </c>
      <c r="H104" s="2"/>
    </row>
    <row r="105" spans="1:8" x14ac:dyDescent="0.25">
      <c r="A105" t="s">
        <v>146</v>
      </c>
      <c r="B105" t="s">
        <v>129</v>
      </c>
      <c r="C105" s="2">
        <v>0</v>
      </c>
      <c r="D105" s="2">
        <v>237.21700000000001</v>
      </c>
      <c r="E105" s="2">
        <v>237.21700000000001</v>
      </c>
      <c r="F105" t="s">
        <v>130</v>
      </c>
      <c r="G105" t="s">
        <v>17</v>
      </c>
      <c r="H105" s="2"/>
    </row>
    <row r="106" spans="1:8" x14ac:dyDescent="0.25">
      <c r="A106" t="s">
        <v>147</v>
      </c>
      <c r="B106" t="s">
        <v>148</v>
      </c>
      <c r="C106" s="2">
        <v>0</v>
      </c>
      <c r="D106" s="2">
        <v>5987.7629999999999</v>
      </c>
      <c r="E106" s="2">
        <v>5987.7629999999999</v>
      </c>
      <c r="F106" t="s">
        <v>130</v>
      </c>
      <c r="G106" t="s">
        <v>17</v>
      </c>
      <c r="H106" s="2"/>
    </row>
    <row r="107" spans="1:8" x14ac:dyDescent="0.25">
      <c r="A107" t="s">
        <v>149</v>
      </c>
      <c r="B107" t="s">
        <v>129</v>
      </c>
      <c r="C107" s="2">
        <v>286.30700000000002</v>
      </c>
      <c r="D107" s="2">
        <v>0</v>
      </c>
      <c r="E107" s="2">
        <v>0</v>
      </c>
      <c r="F107" t="s">
        <v>130</v>
      </c>
      <c r="G107" t="s">
        <v>17</v>
      </c>
      <c r="H107" s="2"/>
    </row>
    <row r="108" spans="1:8" ht="17.25" x14ac:dyDescent="0.25">
      <c r="A108" t="s">
        <v>275</v>
      </c>
      <c r="B108" t="s">
        <v>150</v>
      </c>
      <c r="C108" s="46"/>
      <c r="D108" s="46"/>
      <c r="E108" s="46"/>
      <c r="F108" t="s">
        <v>130</v>
      </c>
      <c r="G108" t="s">
        <v>17</v>
      </c>
      <c r="H108" s="2"/>
    </row>
    <row r="109" spans="1:8" x14ac:dyDescent="0.25">
      <c r="A109" t="s">
        <v>151</v>
      </c>
      <c r="B109" t="s">
        <v>129</v>
      </c>
      <c r="C109" s="2">
        <v>2000</v>
      </c>
      <c r="D109" s="2">
        <v>34000</v>
      </c>
      <c r="E109" s="2">
        <v>34000</v>
      </c>
      <c r="F109" t="s">
        <v>130</v>
      </c>
      <c r="G109" t="s">
        <v>21</v>
      </c>
      <c r="H109" s="2"/>
    </row>
    <row r="110" spans="1:8" x14ac:dyDescent="0.25">
      <c r="A110" t="s">
        <v>152</v>
      </c>
      <c r="B110" t="s">
        <v>129</v>
      </c>
      <c r="C110" s="2">
        <v>0</v>
      </c>
      <c r="D110" s="2">
        <v>0</v>
      </c>
      <c r="E110" s="2">
        <v>0</v>
      </c>
      <c r="F110" t="s">
        <v>130</v>
      </c>
      <c r="G110" t="s">
        <v>21</v>
      </c>
      <c r="H110" s="2"/>
    </row>
    <row r="111" spans="1:8" x14ac:dyDescent="0.25">
      <c r="A111" t="s">
        <v>153</v>
      </c>
      <c r="B111" t="s">
        <v>129</v>
      </c>
      <c r="C111" s="2">
        <v>-33500</v>
      </c>
      <c r="D111" s="2">
        <v>-45440</v>
      </c>
      <c r="E111" s="2">
        <v>-45440</v>
      </c>
      <c r="F111" t="s">
        <v>130</v>
      </c>
      <c r="G111" t="s">
        <v>21</v>
      </c>
      <c r="H111" s="2"/>
    </row>
    <row r="112" spans="1:8" x14ac:dyDescent="0.25">
      <c r="A112" t="s">
        <v>154</v>
      </c>
      <c r="B112" t="s">
        <v>129</v>
      </c>
      <c r="C112" s="2">
        <v>-928.26216999999997</v>
      </c>
      <c r="D112" s="2">
        <v>-10396.87976</v>
      </c>
      <c r="E112" s="2">
        <v>-10396.87976</v>
      </c>
      <c r="F112" t="s">
        <v>130</v>
      </c>
      <c r="G112" t="s">
        <v>21</v>
      </c>
      <c r="H112" s="2"/>
    </row>
    <row r="113" spans="1:9" x14ac:dyDescent="0.25">
      <c r="A113" t="s">
        <v>155</v>
      </c>
      <c r="B113" t="s">
        <v>129</v>
      </c>
      <c r="C113" s="2">
        <v>1203</v>
      </c>
      <c r="D113" s="2">
        <v>514.08761000000038</v>
      </c>
      <c r="E113" s="2">
        <v>514.08761000000038</v>
      </c>
      <c r="F113" t="s">
        <v>130</v>
      </c>
      <c r="G113" t="s">
        <v>21</v>
      </c>
      <c r="H113" s="2"/>
    </row>
    <row r="114" spans="1:9" x14ac:dyDescent="0.25">
      <c r="A114" t="s">
        <v>156</v>
      </c>
      <c r="B114" t="s">
        <v>129</v>
      </c>
      <c r="C114" s="2">
        <v>671</v>
      </c>
      <c r="D114" s="2">
        <v>1300</v>
      </c>
      <c r="E114" s="2">
        <v>1300</v>
      </c>
      <c r="F114" t="s">
        <v>130</v>
      </c>
      <c r="G114" t="s">
        <v>21</v>
      </c>
      <c r="H114" s="2"/>
    </row>
    <row r="115" spans="1:9" x14ac:dyDescent="0.25">
      <c r="A115" t="s">
        <v>157</v>
      </c>
      <c r="B115" t="s">
        <v>129</v>
      </c>
      <c r="C115" s="2">
        <v>0</v>
      </c>
      <c r="D115" s="2">
        <v>30.905999999999999</v>
      </c>
      <c r="E115" s="2">
        <v>30.905999999999999</v>
      </c>
      <c r="F115" t="s">
        <v>130</v>
      </c>
      <c r="G115" t="s">
        <v>21</v>
      </c>
      <c r="H115" s="2"/>
    </row>
    <row r="116" spans="1:9" x14ac:dyDescent="0.25">
      <c r="A116" t="s">
        <v>158</v>
      </c>
      <c r="B116" t="s">
        <v>129</v>
      </c>
      <c r="C116" s="2">
        <v>0</v>
      </c>
      <c r="D116" s="2">
        <v>0</v>
      </c>
      <c r="E116" s="2">
        <v>0</v>
      </c>
      <c r="F116" t="s">
        <v>130</v>
      </c>
      <c r="G116" t="s">
        <v>21</v>
      </c>
      <c r="H116" s="2"/>
      <c r="I116" s="2"/>
    </row>
    <row r="117" spans="1:9" x14ac:dyDescent="0.25">
      <c r="A117" t="s">
        <v>159</v>
      </c>
      <c r="B117" t="s">
        <v>129</v>
      </c>
      <c r="C117" s="2">
        <v>0</v>
      </c>
      <c r="D117" s="2">
        <v>0</v>
      </c>
      <c r="E117" s="2">
        <v>0</v>
      </c>
      <c r="F117" t="s">
        <v>130</v>
      </c>
      <c r="G117" t="s">
        <v>21</v>
      </c>
      <c r="H117" s="2"/>
    </row>
    <row r="118" spans="1:9" x14ac:dyDescent="0.25">
      <c r="A118" t="s">
        <v>160</v>
      </c>
      <c r="B118" t="s">
        <v>129</v>
      </c>
      <c r="C118" s="2">
        <v>22</v>
      </c>
      <c r="D118" s="2">
        <v>12</v>
      </c>
      <c r="E118" s="2">
        <v>12</v>
      </c>
      <c r="F118" t="s">
        <v>130</v>
      </c>
      <c r="G118" t="s">
        <v>21</v>
      </c>
      <c r="H118" s="2"/>
    </row>
    <row r="119" spans="1:9" x14ac:dyDescent="0.25">
      <c r="A119" s="13" t="s">
        <v>161</v>
      </c>
      <c r="B119" t="s">
        <v>129</v>
      </c>
      <c r="C119" s="2">
        <v>0</v>
      </c>
      <c r="D119" s="2">
        <v>0</v>
      </c>
      <c r="E119" s="2">
        <v>0</v>
      </c>
      <c r="F119" t="s">
        <v>130</v>
      </c>
      <c r="G119" t="s">
        <v>21</v>
      </c>
      <c r="H119" s="2"/>
    </row>
    <row r="120" spans="1:9" x14ac:dyDescent="0.25">
      <c r="A120" s="13" t="s">
        <v>162</v>
      </c>
      <c r="B120" t="s">
        <v>129</v>
      </c>
      <c r="C120" s="2">
        <v>1430</v>
      </c>
      <c r="D120" s="2">
        <v>320</v>
      </c>
      <c r="E120" s="2">
        <v>320</v>
      </c>
      <c r="F120" t="s">
        <v>130</v>
      </c>
      <c r="G120" t="s">
        <v>21</v>
      </c>
      <c r="H120" s="2"/>
    </row>
    <row r="121" spans="1:9" x14ac:dyDescent="0.25">
      <c r="A121" s="13" t="s">
        <v>163</v>
      </c>
      <c r="B121" t="s">
        <v>129</v>
      </c>
      <c r="C121" s="2">
        <v>0</v>
      </c>
      <c r="D121" s="2">
        <v>0</v>
      </c>
      <c r="E121" s="2">
        <v>0</v>
      </c>
      <c r="F121" t="s">
        <v>130</v>
      </c>
      <c r="G121" t="s">
        <v>21</v>
      </c>
      <c r="H121" s="2"/>
    </row>
    <row r="122" spans="1:9" x14ac:dyDescent="0.25">
      <c r="A122" s="13" t="s">
        <v>164</v>
      </c>
      <c r="B122" t="s">
        <v>129</v>
      </c>
      <c r="C122" s="2">
        <v>0</v>
      </c>
      <c r="D122" s="2">
        <v>3200</v>
      </c>
      <c r="E122" s="2">
        <v>3200</v>
      </c>
      <c r="F122" t="s">
        <v>130</v>
      </c>
      <c r="G122" t="s">
        <v>21</v>
      </c>
      <c r="H122" s="2"/>
    </row>
    <row r="123" spans="1:9" x14ac:dyDescent="0.25">
      <c r="A123" s="13" t="s">
        <v>165</v>
      </c>
      <c r="B123" t="s">
        <v>129</v>
      </c>
      <c r="C123" s="2">
        <v>0</v>
      </c>
      <c r="D123" s="2">
        <v>0</v>
      </c>
      <c r="E123" s="2">
        <v>0</v>
      </c>
      <c r="F123" t="s">
        <v>130</v>
      </c>
      <c r="G123" t="s">
        <v>21</v>
      </c>
      <c r="H123" s="2"/>
    </row>
    <row r="124" spans="1:9" x14ac:dyDescent="0.25">
      <c r="A124" s="13" t="s">
        <v>166</v>
      </c>
      <c r="B124" t="s">
        <v>129</v>
      </c>
      <c r="C124" s="2">
        <v>0</v>
      </c>
      <c r="D124" s="2">
        <v>0</v>
      </c>
      <c r="E124" s="2">
        <v>0</v>
      </c>
      <c r="F124" t="s">
        <v>130</v>
      </c>
      <c r="G124" t="s">
        <v>21</v>
      </c>
      <c r="H124" s="2"/>
    </row>
    <row r="125" spans="1:9" x14ac:dyDescent="0.25">
      <c r="A125" s="13" t="s">
        <v>167</v>
      </c>
      <c r="B125" t="s">
        <v>129</v>
      </c>
      <c r="C125" s="2">
        <v>0</v>
      </c>
      <c r="D125" s="2">
        <v>340</v>
      </c>
      <c r="E125" s="2">
        <v>340</v>
      </c>
      <c r="F125" t="s">
        <v>130</v>
      </c>
      <c r="G125" t="s">
        <v>21</v>
      </c>
      <c r="H125" s="2"/>
    </row>
    <row r="126" spans="1:9" x14ac:dyDescent="0.25">
      <c r="A126" t="s">
        <v>168</v>
      </c>
      <c r="B126" t="s">
        <v>129</v>
      </c>
      <c r="C126" s="2">
        <v>2170.9180000000001</v>
      </c>
      <c r="D126" s="2">
        <v>9362.7150000000001</v>
      </c>
      <c r="E126" s="2">
        <v>9362.7150000000001</v>
      </c>
      <c r="F126" t="s">
        <v>130</v>
      </c>
      <c r="G126" t="s">
        <v>21</v>
      </c>
      <c r="H126" s="2"/>
    </row>
    <row r="127" spans="1:9" x14ac:dyDescent="0.25">
      <c r="A127" t="s">
        <v>169</v>
      </c>
      <c r="B127" t="s">
        <v>170</v>
      </c>
      <c r="C127" s="2">
        <v>80000</v>
      </c>
      <c r="D127" s="2">
        <v>80000</v>
      </c>
      <c r="E127" s="2">
        <v>80000</v>
      </c>
      <c r="F127" t="s">
        <v>171</v>
      </c>
      <c r="G127" t="s">
        <v>17</v>
      </c>
      <c r="H127" s="2"/>
    </row>
    <row r="128" spans="1:9" x14ac:dyDescent="0.25">
      <c r="C128" s="17"/>
      <c r="D128" s="17"/>
      <c r="E128" s="17"/>
      <c r="H128" s="2"/>
    </row>
    <row r="129" spans="1:8" x14ac:dyDescent="0.25">
      <c r="A129" s="9"/>
      <c r="B129" s="9"/>
      <c r="C129" s="17"/>
      <c r="D129" s="17"/>
      <c r="E129" s="17"/>
      <c r="H129" s="2"/>
    </row>
    <row r="130" spans="1:8" x14ac:dyDescent="0.25">
      <c r="A130" s="9"/>
      <c r="B130" s="9"/>
      <c r="C130" s="17"/>
      <c r="D130" s="17"/>
      <c r="E130" s="17"/>
      <c r="H130" s="2"/>
    </row>
    <row r="131" spans="1:8" x14ac:dyDescent="0.25">
      <c r="A131" s="7" t="s">
        <v>172</v>
      </c>
      <c r="C131" s="12">
        <f t="shared" ref="C131:D131" si="2">SUM(C54:C130)</f>
        <v>388319.13189294533</v>
      </c>
      <c r="D131" s="12">
        <f t="shared" si="2"/>
        <v>405959.15260720375</v>
      </c>
      <c r="E131" s="12">
        <f t="shared" ref="E131" si="3">SUM(E54:E130)</f>
        <v>405959.15260720375</v>
      </c>
      <c r="H131" s="2"/>
    </row>
    <row r="132" spans="1:8" x14ac:dyDescent="0.25">
      <c r="C132" s="17"/>
      <c r="D132" s="17"/>
      <c r="E132" s="17"/>
      <c r="H132" s="2"/>
    </row>
    <row r="133" spans="1:8" x14ac:dyDescent="0.25">
      <c r="A133" s="7" t="s">
        <v>173</v>
      </c>
      <c r="B133" t="s">
        <v>174</v>
      </c>
      <c r="H133" s="2"/>
    </row>
    <row r="134" spans="1:8" x14ac:dyDescent="0.25">
      <c r="A134" t="s">
        <v>175</v>
      </c>
      <c r="B134" t="s">
        <v>176</v>
      </c>
      <c r="C134" s="17">
        <v>1035770.6823141619</v>
      </c>
      <c r="D134" s="17">
        <v>1074297.3462269725</v>
      </c>
      <c r="E134" s="17">
        <v>1074297.3462269725</v>
      </c>
      <c r="F134" t="s">
        <v>177</v>
      </c>
      <c r="G134" t="s">
        <v>17</v>
      </c>
      <c r="H134" s="2"/>
    </row>
    <row r="135" spans="1:8" x14ac:dyDescent="0.25">
      <c r="A135" t="s">
        <v>178</v>
      </c>
      <c r="B135" t="s">
        <v>179</v>
      </c>
      <c r="C135" s="2">
        <v>-277683.71417458501</v>
      </c>
      <c r="D135" s="2">
        <v>-278898.97072907857</v>
      </c>
      <c r="E135" s="2">
        <v>-278898.97072907857</v>
      </c>
      <c r="F135" t="s">
        <v>177</v>
      </c>
      <c r="G135" t="s">
        <v>21</v>
      </c>
      <c r="H135" s="2"/>
    </row>
    <row r="136" spans="1:8" x14ac:dyDescent="0.25">
      <c r="A136" t="s">
        <v>180</v>
      </c>
      <c r="B136" t="s">
        <v>181</v>
      </c>
      <c r="C136" s="2">
        <v>-21666.547322748575</v>
      </c>
      <c r="D136" s="2">
        <v>-22726.988940683394</v>
      </c>
      <c r="E136" s="2">
        <v>-22726.988940683394</v>
      </c>
      <c r="F136" t="s">
        <v>177</v>
      </c>
      <c r="G136" t="s">
        <v>21</v>
      </c>
      <c r="H136" s="2"/>
    </row>
    <row r="137" spans="1:8" x14ac:dyDescent="0.25">
      <c r="A137" t="s">
        <v>182</v>
      </c>
      <c r="B137" t="s">
        <v>183</v>
      </c>
      <c r="C137" s="2">
        <v>-245.06877306482485</v>
      </c>
      <c r="D137" s="2">
        <v>151.21123428324981</v>
      </c>
      <c r="E137" s="2">
        <v>151.21123428324981</v>
      </c>
      <c r="F137" t="s">
        <v>184</v>
      </c>
      <c r="G137" t="s">
        <v>21</v>
      </c>
      <c r="H137" s="2"/>
    </row>
    <row r="138" spans="1:8" x14ac:dyDescent="0.25">
      <c r="C138" s="2"/>
      <c r="D138" s="2"/>
      <c r="E138" s="2"/>
      <c r="H138" s="2"/>
    </row>
    <row r="139" spans="1:8" x14ac:dyDescent="0.25">
      <c r="C139" s="17"/>
      <c r="D139" s="17"/>
      <c r="E139" s="17"/>
      <c r="H139" s="2"/>
    </row>
    <row r="140" spans="1:8" x14ac:dyDescent="0.25">
      <c r="A140" s="7" t="s">
        <v>185</v>
      </c>
      <c r="C140" s="12">
        <f t="shared" ref="C140:E140" si="4">SUM(C134:C139)</f>
        <v>736175.3520437635</v>
      </c>
      <c r="D140" s="12">
        <f t="shared" si="4"/>
        <v>772822.59779149375</v>
      </c>
      <c r="E140" s="12">
        <f t="shared" si="4"/>
        <v>772822.59779149375</v>
      </c>
      <c r="H140" s="2"/>
    </row>
    <row r="141" spans="1:8" x14ac:dyDescent="0.25">
      <c r="H141" s="2"/>
    </row>
    <row r="142" spans="1:8" ht="15.75" thickBot="1" x14ac:dyDescent="0.3">
      <c r="A142" s="7" t="s">
        <v>186</v>
      </c>
      <c r="C142" s="18">
        <f t="shared" ref="C142:E142" si="5">C51+C131+C140</f>
        <v>4334806.6666469984</v>
      </c>
      <c r="D142" s="18">
        <f t="shared" si="5"/>
        <v>4326044.1501903608</v>
      </c>
      <c r="E142" s="18">
        <f t="shared" si="5"/>
        <v>4271646.8937463034</v>
      </c>
    </row>
    <row r="143" spans="1:8" ht="15.75" thickTop="1" x14ac:dyDescent="0.25">
      <c r="C143" s="17"/>
      <c r="D143" s="17"/>
      <c r="E143" s="17"/>
    </row>
    <row r="144" spans="1:8" x14ac:dyDescent="0.25">
      <c r="E144" s="19"/>
    </row>
    <row r="145" spans="1:5" x14ac:dyDescent="0.25">
      <c r="C145" s="17"/>
      <c r="D145" s="17"/>
      <c r="E145" s="17"/>
    </row>
    <row r="146" spans="1:5" x14ac:dyDescent="0.25">
      <c r="A146" t="s">
        <v>187</v>
      </c>
      <c r="C146" s="17"/>
      <c r="D146" s="17"/>
      <c r="E146" s="17"/>
    </row>
    <row r="147" spans="1:5" x14ac:dyDescent="0.25">
      <c r="A147" t="s">
        <v>276</v>
      </c>
      <c r="C147" s="9"/>
      <c r="D147" s="9"/>
      <c r="E147" s="9"/>
    </row>
  </sheetData>
  <autoFilter ref="A7:G48" xr:uid="{A84EA1D9-198C-46C8-B2B8-5D7C8F8678A4}"/>
  <pageMargins left="0.7" right="0.7" top="0.75" bottom="0.75" header="0.3" footer="0.3"/>
  <pageSetup paperSize="5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CCCC-3ADA-40F2-A06D-026D2AA22950}">
  <dimension ref="A1:Q161"/>
  <sheetViews>
    <sheetView zoomScale="80" zoomScaleNormal="80" workbookViewId="0">
      <pane xSplit="1" topLeftCell="B1" activePane="topRight" state="frozen"/>
      <selection activeCell="A2" sqref="A2"/>
      <selection pane="topRight"/>
    </sheetView>
  </sheetViews>
  <sheetFormatPr defaultColWidth="8.85546875" defaultRowHeight="15" x14ac:dyDescent="0.25"/>
  <cols>
    <col min="1" max="1" width="86" bestFit="1" customWidth="1"/>
    <col min="2" max="2" width="38.42578125" customWidth="1"/>
    <col min="3" max="3" width="86" bestFit="1" customWidth="1"/>
    <col min="4" max="4" width="14.85546875" bestFit="1" customWidth="1"/>
    <col min="5" max="5" width="23" bestFit="1" customWidth="1"/>
    <col min="6" max="6" width="13.140625" bestFit="1" customWidth="1"/>
    <col min="7" max="8" width="15.85546875" bestFit="1" customWidth="1"/>
    <col min="9" max="9" width="15.42578125" bestFit="1" customWidth="1"/>
    <col min="10" max="10" width="14.42578125" bestFit="1" customWidth="1"/>
    <col min="11" max="11" width="17.140625" customWidth="1"/>
    <col min="12" max="12" width="18.85546875" bestFit="1" customWidth="1"/>
    <col min="13" max="13" width="14.85546875" customWidth="1"/>
    <col min="14" max="15" width="13.85546875" customWidth="1"/>
    <col min="16" max="16" width="31.85546875" customWidth="1"/>
    <col min="17" max="17" width="11.5703125" bestFit="1" customWidth="1"/>
    <col min="18" max="19" width="9.140625" customWidth="1"/>
  </cols>
  <sheetData>
    <row r="1" spans="1:17" ht="21" x14ac:dyDescent="0.35">
      <c r="A1" s="45" t="s">
        <v>278</v>
      </c>
      <c r="B1" s="3"/>
    </row>
    <row r="2" spans="1:17" ht="21" x14ac:dyDescent="0.35">
      <c r="A2" s="45" t="s">
        <v>0</v>
      </c>
      <c r="B2" s="3"/>
    </row>
    <row r="3" spans="1:17" ht="21" x14ac:dyDescent="0.35">
      <c r="A3" s="45" t="str">
        <f>'Authorized Rev Req'!A3</f>
        <v>Reporting Date: Quarter Ended December 31</v>
      </c>
      <c r="B3" s="3"/>
    </row>
    <row r="4" spans="1:17" ht="21" x14ac:dyDescent="0.35">
      <c r="A4" s="45" t="str">
        <f>'Authorized Rev Req'!A4</f>
        <v>Submitted December 1, 2022</v>
      </c>
      <c r="B4" s="3"/>
    </row>
    <row r="5" spans="1:17" x14ac:dyDescent="0.25">
      <c r="A5" s="7"/>
      <c r="B5" s="12"/>
    </row>
    <row r="6" spans="1:17" x14ac:dyDescent="0.25">
      <c r="A6" s="7" t="s">
        <v>277</v>
      </c>
      <c r="B6" s="20"/>
    </row>
    <row r="7" spans="1:17" ht="32.25" customHeight="1" x14ac:dyDescent="0.25">
      <c r="A7" s="50" t="s">
        <v>188</v>
      </c>
      <c r="B7" s="50"/>
      <c r="C7" s="50"/>
      <c r="D7" s="50"/>
      <c r="E7" s="50"/>
      <c r="F7" s="50"/>
      <c r="G7" s="50"/>
      <c r="H7" s="50"/>
      <c r="I7" s="50"/>
      <c r="J7" s="50"/>
    </row>
    <row r="8" spans="1:17" ht="75" x14ac:dyDescent="0.25">
      <c r="A8" s="21" t="s">
        <v>8</v>
      </c>
      <c r="B8" s="21" t="s">
        <v>189</v>
      </c>
      <c r="C8" s="22" t="s">
        <v>190</v>
      </c>
      <c r="D8" s="22" t="s">
        <v>191</v>
      </c>
      <c r="E8" s="22" t="s">
        <v>11</v>
      </c>
      <c r="F8" s="51" t="s">
        <v>192</v>
      </c>
      <c r="G8" s="51"/>
      <c r="H8" s="51"/>
      <c r="I8" s="51"/>
      <c r="J8" s="51"/>
      <c r="K8" s="25"/>
    </row>
    <row r="9" spans="1:17" x14ac:dyDescent="0.25">
      <c r="A9" s="7" t="s">
        <v>13</v>
      </c>
      <c r="D9" s="26">
        <v>44713</v>
      </c>
      <c r="E9" s="7"/>
      <c r="F9" s="7">
        <v>2022</v>
      </c>
      <c r="G9" s="7">
        <v>2023</v>
      </c>
      <c r="H9" s="7">
        <v>2024</v>
      </c>
      <c r="I9" s="7">
        <v>2025</v>
      </c>
      <c r="J9" s="7">
        <v>2026</v>
      </c>
    </row>
    <row r="10" spans="1:17" x14ac:dyDescent="0.25">
      <c r="A10" t="s">
        <v>193</v>
      </c>
      <c r="C10" s="2" t="s">
        <v>194</v>
      </c>
      <c r="D10" s="27">
        <f>F10</f>
        <v>1622781.4869994856</v>
      </c>
      <c r="E10" t="s">
        <v>16</v>
      </c>
      <c r="F10" s="27">
        <f>'Authorized Rev Req'!E9</f>
        <v>1622781.4869994856</v>
      </c>
      <c r="G10" s="27">
        <v>1699376.6756411998</v>
      </c>
      <c r="H10" s="27">
        <f t="shared" ref="H10:J25" si="0">G10</f>
        <v>1699376.6756411998</v>
      </c>
      <c r="I10" s="27">
        <f t="shared" si="0"/>
        <v>1699376.6756411998</v>
      </c>
      <c r="J10" s="27">
        <f t="shared" si="0"/>
        <v>1699376.6756411998</v>
      </c>
      <c r="L10" s="19"/>
      <c r="M10" s="19"/>
      <c r="N10" s="19"/>
      <c r="O10" s="19"/>
      <c r="Q10" s="19"/>
    </row>
    <row r="11" spans="1:17" ht="16.5" customHeight="1" x14ac:dyDescent="0.25">
      <c r="A11" t="s">
        <v>193</v>
      </c>
      <c r="C11" s="2" t="s">
        <v>194</v>
      </c>
      <c r="D11" s="27">
        <f>F11</f>
        <v>203055.40087854289</v>
      </c>
      <c r="E11" t="s">
        <v>18</v>
      </c>
      <c r="F11" s="27">
        <f>'Authorized Rev Req'!E10</f>
        <v>203055.40087854289</v>
      </c>
      <c r="G11" s="27">
        <v>205031.74931239997</v>
      </c>
      <c r="H11" s="27">
        <f t="shared" si="0"/>
        <v>205031.74931239997</v>
      </c>
      <c r="I11" s="27">
        <f t="shared" si="0"/>
        <v>205031.74931239997</v>
      </c>
      <c r="J11" s="27">
        <f t="shared" si="0"/>
        <v>205031.74931239997</v>
      </c>
      <c r="L11" s="19"/>
      <c r="M11" s="19"/>
      <c r="N11" s="19"/>
      <c r="O11" s="19"/>
    </row>
    <row r="12" spans="1:17" x14ac:dyDescent="0.25">
      <c r="A12" t="s">
        <v>195</v>
      </c>
      <c r="C12" t="str">
        <f>'Authorized Rev Req'!B17</f>
        <v>D.21-12-040</v>
      </c>
      <c r="D12" s="27">
        <f t="shared" ref="D12:D90" si="1">F12</f>
        <v>766523.53512980556</v>
      </c>
      <c r="E12" t="s">
        <v>18</v>
      </c>
      <c r="F12" s="27">
        <f>'Authorized Rev Req'!E17</f>
        <v>766523.53512980556</v>
      </c>
      <c r="G12" s="27">
        <f>F12</f>
        <v>766523.53512980556</v>
      </c>
      <c r="H12" s="27">
        <f t="shared" si="0"/>
        <v>766523.53512980556</v>
      </c>
      <c r="I12" s="27">
        <f t="shared" si="0"/>
        <v>766523.53512980556</v>
      </c>
      <c r="J12" s="27">
        <f t="shared" si="0"/>
        <v>766523.53512980556</v>
      </c>
      <c r="L12" s="19"/>
      <c r="M12" s="19"/>
      <c r="N12" s="19"/>
      <c r="O12" s="19"/>
    </row>
    <row r="13" spans="1:17" x14ac:dyDescent="0.25">
      <c r="A13" t="s">
        <v>196</v>
      </c>
      <c r="C13" t="str">
        <f>'Authorized Rev Req'!B29</f>
        <v>D.21-12-040</v>
      </c>
      <c r="D13" s="27">
        <f t="shared" si="1"/>
        <v>20336.530915613203</v>
      </c>
      <c r="E13" t="s">
        <v>18</v>
      </c>
      <c r="F13" s="27">
        <f>'Authorized Rev Req'!E29</f>
        <v>20336.530915613203</v>
      </c>
      <c r="G13" s="27">
        <f>F13</f>
        <v>20336.530915613203</v>
      </c>
      <c r="H13" s="27">
        <f t="shared" si="0"/>
        <v>20336.530915613203</v>
      </c>
      <c r="I13" s="27">
        <f t="shared" si="0"/>
        <v>20336.530915613203</v>
      </c>
      <c r="J13" s="27">
        <f t="shared" si="0"/>
        <v>20336.530915613203</v>
      </c>
      <c r="L13" s="19"/>
      <c r="M13" s="19"/>
      <c r="N13" s="19"/>
      <c r="O13" s="19"/>
    </row>
    <row r="14" spans="1:17" x14ac:dyDescent="0.25">
      <c r="A14" t="s">
        <v>197</v>
      </c>
      <c r="C14" t="str">
        <f>'Authorized Rev Req'!B18</f>
        <v>D.21-02-014, D.21-12-040</v>
      </c>
      <c r="D14" s="27">
        <f t="shared" si="1"/>
        <v>149125.7809671688</v>
      </c>
      <c r="E14" t="s">
        <v>18</v>
      </c>
      <c r="F14" s="27">
        <f>'Authorized Rev Req'!E18</f>
        <v>149125.7809671688</v>
      </c>
      <c r="G14" s="27">
        <v>0</v>
      </c>
      <c r="H14" s="27">
        <v>0</v>
      </c>
      <c r="I14" s="27">
        <v>0</v>
      </c>
      <c r="J14" s="27">
        <v>0</v>
      </c>
      <c r="L14" s="19"/>
      <c r="M14" s="19"/>
      <c r="N14" s="19"/>
      <c r="O14" s="19"/>
    </row>
    <row r="15" spans="1:17" x14ac:dyDescent="0.25">
      <c r="A15" t="s">
        <v>198</v>
      </c>
      <c r="C15" t="str">
        <f>'Authorized Rev Req'!B24</f>
        <v>D.20-12-028</v>
      </c>
      <c r="D15" s="27">
        <f t="shared" si="1"/>
        <v>-2470.7040940930806</v>
      </c>
      <c r="E15" t="s">
        <v>18</v>
      </c>
      <c r="F15" s="27">
        <f>'Authorized Rev Req'!E22</f>
        <v>-2470.7040940930806</v>
      </c>
      <c r="G15" s="27">
        <v>0</v>
      </c>
      <c r="H15" s="27">
        <v>0</v>
      </c>
      <c r="I15" s="27">
        <v>0</v>
      </c>
      <c r="J15" s="27">
        <v>0</v>
      </c>
      <c r="L15" s="19"/>
      <c r="M15" s="19"/>
      <c r="N15" s="19"/>
      <c r="O15" s="19"/>
    </row>
    <row r="16" spans="1:17" x14ac:dyDescent="0.25">
      <c r="A16" t="s">
        <v>63</v>
      </c>
      <c r="C16" t="str">
        <f>'Authorized Rev Req'!B40</f>
        <v>D.21-12-040</v>
      </c>
      <c r="D16" s="27">
        <f t="shared" si="1"/>
        <v>9575.3765038420588</v>
      </c>
      <c r="E16" t="s">
        <v>63</v>
      </c>
      <c r="F16" s="27">
        <f>'Authorized Rev Req'!E40</f>
        <v>9575.3765038420588</v>
      </c>
      <c r="G16" s="27">
        <f>F16</f>
        <v>9575.3765038420588</v>
      </c>
      <c r="H16" s="27">
        <f t="shared" si="0"/>
        <v>9575.3765038420588</v>
      </c>
      <c r="I16" s="27">
        <f t="shared" si="0"/>
        <v>9575.3765038420588</v>
      </c>
      <c r="J16" s="27">
        <f t="shared" si="0"/>
        <v>9575.3765038420588</v>
      </c>
      <c r="L16" s="19"/>
      <c r="M16" s="19"/>
      <c r="N16" s="19"/>
      <c r="O16" s="19"/>
    </row>
    <row r="17" spans="1:15" x14ac:dyDescent="0.25">
      <c r="A17" t="s">
        <v>66</v>
      </c>
      <c r="C17" t="str">
        <f>'Authorized Rev Req'!B42</f>
        <v>D.21-12-040</v>
      </c>
      <c r="D17" s="27">
        <f t="shared" si="1"/>
        <v>146823.98913219353</v>
      </c>
      <c r="E17" t="s">
        <v>66</v>
      </c>
      <c r="F17" s="27">
        <f>'Authorized Rev Req'!E42</f>
        <v>146823.98913219353</v>
      </c>
      <c r="G17" s="27">
        <f t="shared" ref="G17:G18" si="2">F17</f>
        <v>146823.98913219353</v>
      </c>
      <c r="H17" s="27">
        <f t="shared" si="0"/>
        <v>146823.98913219353</v>
      </c>
      <c r="I17" s="27">
        <f t="shared" si="0"/>
        <v>146823.98913219353</v>
      </c>
      <c r="J17" s="27">
        <f t="shared" si="0"/>
        <v>146823.98913219353</v>
      </c>
      <c r="L17" s="19"/>
      <c r="M17" s="19"/>
      <c r="N17" s="19"/>
      <c r="O17" s="19"/>
    </row>
    <row r="18" spans="1:15" x14ac:dyDescent="0.25">
      <c r="A18" t="s">
        <v>199</v>
      </c>
      <c r="C18" s="9" t="str">
        <f>'Authorized Rev Req'!B44</f>
        <v>D.21-12-040</v>
      </c>
      <c r="D18" s="27">
        <f t="shared" si="1"/>
        <v>1188.2224727319999</v>
      </c>
      <c r="E18" t="s">
        <v>69</v>
      </c>
      <c r="F18" s="19">
        <f>'Authorized Rev Req'!E44</f>
        <v>1188.2224727319999</v>
      </c>
      <c r="G18" s="27">
        <f t="shared" si="2"/>
        <v>1188.2224727319999</v>
      </c>
      <c r="H18" s="27">
        <f t="shared" si="0"/>
        <v>1188.2224727319999</v>
      </c>
      <c r="I18" s="27">
        <f t="shared" si="0"/>
        <v>1188.2224727319999</v>
      </c>
      <c r="J18" s="27">
        <f t="shared" si="0"/>
        <v>1188.2224727319999</v>
      </c>
      <c r="L18" s="19"/>
      <c r="M18" s="19"/>
      <c r="N18" s="19"/>
      <c r="O18" s="19"/>
    </row>
    <row r="19" spans="1:15" x14ac:dyDescent="0.25">
      <c r="A19" t="s">
        <v>200</v>
      </c>
      <c r="C19" t="s">
        <v>194</v>
      </c>
      <c r="D19" s="27">
        <f t="shared" si="1"/>
        <v>1457.2959840000001</v>
      </c>
      <c r="E19" t="s">
        <v>18</v>
      </c>
      <c r="F19" s="27">
        <f>'Authorized Rev Req'!E37</f>
        <v>1457.2959840000001</v>
      </c>
      <c r="G19" s="27">
        <v>1540.4658171999999</v>
      </c>
      <c r="H19" s="27">
        <f t="shared" si="0"/>
        <v>1540.4658171999999</v>
      </c>
      <c r="I19" s="27">
        <f t="shared" si="0"/>
        <v>1540.4658171999999</v>
      </c>
      <c r="J19" s="27">
        <f t="shared" si="0"/>
        <v>1540.4658171999999</v>
      </c>
      <c r="L19" s="19"/>
      <c r="M19" s="19"/>
      <c r="N19" s="19"/>
      <c r="O19" s="19"/>
    </row>
    <row r="20" spans="1:15" x14ac:dyDescent="0.25">
      <c r="A20" t="s">
        <v>201</v>
      </c>
      <c r="C20" t="str">
        <f>'Authorized Rev Req'!B46</f>
        <v>AL 3934-E</v>
      </c>
      <c r="D20" s="27">
        <f t="shared" si="1"/>
        <v>-48518.545714285719</v>
      </c>
      <c r="E20" t="s">
        <v>72</v>
      </c>
      <c r="F20" s="19">
        <f>'Authorized Rev Req'!E46</f>
        <v>-48518.545714285719</v>
      </c>
      <c r="G20" s="27">
        <v>0</v>
      </c>
      <c r="H20" s="19">
        <f t="shared" si="0"/>
        <v>0</v>
      </c>
      <c r="I20" s="19">
        <f t="shared" si="0"/>
        <v>0</v>
      </c>
      <c r="J20" s="19">
        <f t="shared" si="0"/>
        <v>0</v>
      </c>
      <c r="L20" s="19"/>
      <c r="M20" s="19"/>
      <c r="N20" s="19"/>
      <c r="O20" s="19"/>
    </row>
    <row r="21" spans="1:15" x14ac:dyDescent="0.25">
      <c r="A21" t="s">
        <v>73</v>
      </c>
      <c r="C21" t="str">
        <f>'Authorized Rev Req'!B47</f>
        <v>D.21-12-006</v>
      </c>
      <c r="D21" s="27">
        <f t="shared" si="1"/>
        <v>92132.448620537703</v>
      </c>
      <c r="E21" t="s">
        <v>73</v>
      </c>
      <c r="F21" s="19">
        <f>'Authorized Rev Req'!E47</f>
        <v>92132.448620537703</v>
      </c>
      <c r="G21" s="19">
        <f>F21</f>
        <v>92132.448620537703</v>
      </c>
      <c r="H21" s="19">
        <f>G21</f>
        <v>92132.448620537703</v>
      </c>
      <c r="I21" s="19">
        <f t="shared" si="0"/>
        <v>92132.448620537703</v>
      </c>
      <c r="J21" s="19">
        <f t="shared" si="0"/>
        <v>92132.448620537703</v>
      </c>
      <c r="L21" s="19"/>
      <c r="M21" s="19"/>
      <c r="N21" s="19"/>
      <c r="O21" s="19"/>
    </row>
    <row r="22" spans="1:15" x14ac:dyDescent="0.25">
      <c r="A22" t="s">
        <v>202</v>
      </c>
      <c r="C22" s="9" t="str">
        <f>'Authorized Rev Req'!B20</f>
        <v>D.21-12-040</v>
      </c>
      <c r="D22" s="27">
        <f>F22</f>
        <v>30288.3684359037</v>
      </c>
      <c r="E22" t="s">
        <v>18</v>
      </c>
      <c r="F22" s="19">
        <f>'Authorized Rev Req'!E20</f>
        <v>30288.3684359037</v>
      </c>
      <c r="G22" s="19">
        <f t="shared" ref="G22:J23" si="3">F22</f>
        <v>30288.3684359037</v>
      </c>
      <c r="H22" s="27">
        <f t="shared" si="3"/>
        <v>30288.3684359037</v>
      </c>
      <c r="I22" s="27">
        <f t="shared" si="3"/>
        <v>30288.3684359037</v>
      </c>
      <c r="J22" s="27">
        <f t="shared" si="3"/>
        <v>30288.3684359037</v>
      </c>
      <c r="L22" s="19"/>
      <c r="M22" s="19"/>
      <c r="N22" s="19"/>
      <c r="O22" s="19"/>
    </row>
    <row r="23" spans="1:15" x14ac:dyDescent="0.25">
      <c r="A23" t="s">
        <v>203</v>
      </c>
      <c r="C23" s="9" t="str">
        <f>'Authorized Rev Req'!B23</f>
        <v>D.21-05-030, D.21-12-040</v>
      </c>
      <c r="D23" s="27">
        <f>F23</f>
        <v>-17985.713429346531</v>
      </c>
      <c r="E23" t="s">
        <v>18</v>
      </c>
      <c r="F23" s="19">
        <f>'Authorized Rev Req'!E23</f>
        <v>-17985.713429346531</v>
      </c>
      <c r="G23" s="19"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L23" s="19"/>
      <c r="M23" s="19"/>
      <c r="N23" s="19"/>
      <c r="O23" s="19"/>
    </row>
    <row r="24" spans="1:15" x14ac:dyDescent="0.25">
      <c r="A24" t="s">
        <v>205</v>
      </c>
      <c r="C24" s="9" t="str">
        <f>'Authorized Rev Req'!B24</f>
        <v>D.20-12-028</v>
      </c>
      <c r="D24" s="27">
        <f>F24</f>
        <v>2470.7040940930806</v>
      </c>
      <c r="E24" t="s">
        <v>41</v>
      </c>
      <c r="F24" s="19">
        <f>'Authorized Rev Req'!E24</f>
        <v>2470.7040940930806</v>
      </c>
      <c r="G24" s="19">
        <v>0</v>
      </c>
      <c r="H24" s="27">
        <v>0</v>
      </c>
      <c r="I24" s="27">
        <f>H24</f>
        <v>0</v>
      </c>
      <c r="J24" s="27">
        <f>I24</f>
        <v>0</v>
      </c>
      <c r="L24" s="19"/>
      <c r="M24" s="19"/>
      <c r="N24" s="19"/>
      <c r="O24" s="19"/>
    </row>
    <row r="25" spans="1:15" x14ac:dyDescent="0.25">
      <c r="A25" t="s">
        <v>206</v>
      </c>
      <c r="C25" s="9" t="str">
        <f>'Authorized Rev Req'!B25</f>
        <v>D.21-12-040</v>
      </c>
      <c r="D25" s="27">
        <f t="shared" si="1"/>
        <v>153061.7712138943</v>
      </c>
      <c r="E25" t="s">
        <v>41</v>
      </c>
      <c r="F25" s="19">
        <f>'Authorized Rev Req'!E25</f>
        <v>153061.7712138943</v>
      </c>
      <c r="G25" s="19">
        <f>F25</f>
        <v>153061.7712138943</v>
      </c>
      <c r="H25" s="27">
        <f t="shared" ref="H25:I28" si="4">G25</f>
        <v>153061.7712138943</v>
      </c>
      <c r="I25" s="27">
        <f t="shared" si="4"/>
        <v>153061.7712138943</v>
      </c>
      <c r="J25" s="27">
        <f t="shared" si="0"/>
        <v>153061.7712138943</v>
      </c>
      <c r="L25" s="28"/>
      <c r="M25" s="28"/>
      <c r="N25" s="28"/>
      <c r="O25" s="28"/>
    </row>
    <row r="26" spans="1:15" x14ac:dyDescent="0.25">
      <c r="A26" t="s">
        <v>207</v>
      </c>
      <c r="C26" s="9" t="str">
        <f>'Authorized Rev Req'!B28</f>
        <v>D.21-12-040</v>
      </c>
      <c r="D26" s="27">
        <f>F26</f>
        <v>17985.713429346531</v>
      </c>
      <c r="E26" t="s">
        <v>41</v>
      </c>
      <c r="F26" s="19">
        <f>'Authorized Rev Req'!E28</f>
        <v>17985.713429346531</v>
      </c>
      <c r="G26" s="19">
        <v>0</v>
      </c>
      <c r="H26" s="27">
        <f t="shared" si="4"/>
        <v>0</v>
      </c>
      <c r="I26" s="27">
        <f t="shared" si="4"/>
        <v>0</v>
      </c>
      <c r="J26" s="27">
        <f>I26</f>
        <v>0</v>
      </c>
      <c r="L26" s="27"/>
      <c r="M26" s="27"/>
      <c r="N26" s="27"/>
      <c r="O26" s="27"/>
    </row>
    <row r="27" spans="1:15" x14ac:dyDescent="0.25">
      <c r="A27" t="s">
        <v>208</v>
      </c>
      <c r="C27" s="9" t="str">
        <f>'Authorized Rev Req'!B27</f>
        <v>D.21-02-014, D.21-12-040, D.21-05-030</v>
      </c>
      <c r="D27" s="27">
        <f>F27</f>
        <v>69253.185498355859</v>
      </c>
      <c r="E27" t="s">
        <v>41</v>
      </c>
      <c r="F27" s="19">
        <f>'Authorized Rev Req'!E27</f>
        <v>69253.185498355859</v>
      </c>
      <c r="G27" s="19">
        <v>0</v>
      </c>
      <c r="H27" s="27">
        <f t="shared" si="4"/>
        <v>0</v>
      </c>
      <c r="I27" s="27">
        <f t="shared" si="4"/>
        <v>0</v>
      </c>
      <c r="J27" s="27">
        <f>I27</f>
        <v>0</v>
      </c>
      <c r="L27" s="27"/>
      <c r="M27" s="27"/>
      <c r="N27" s="27"/>
      <c r="O27" s="27"/>
    </row>
    <row r="28" spans="1:15" x14ac:dyDescent="0.25">
      <c r="A28" t="s">
        <v>209</v>
      </c>
      <c r="C28" t="s">
        <v>210</v>
      </c>
      <c r="D28" s="27">
        <f>F28</f>
        <v>0</v>
      </c>
      <c r="E28" t="s">
        <v>16</v>
      </c>
      <c r="F28" s="19">
        <v>0</v>
      </c>
      <c r="G28" s="19">
        <v>10746.45935073</v>
      </c>
      <c r="H28" s="27">
        <v>0</v>
      </c>
      <c r="I28" s="27">
        <f t="shared" si="4"/>
        <v>0</v>
      </c>
      <c r="J28" s="27">
        <f>I28</f>
        <v>0</v>
      </c>
      <c r="L28" s="27"/>
      <c r="M28" s="27"/>
      <c r="N28" s="27"/>
      <c r="O28" s="27"/>
    </row>
    <row r="29" spans="1:15" x14ac:dyDescent="0.25">
      <c r="A29" s="7" t="s">
        <v>76</v>
      </c>
      <c r="B29" s="7"/>
      <c r="D29" s="27"/>
      <c r="F29" s="29"/>
      <c r="G29" s="19"/>
      <c r="H29" s="27"/>
      <c r="I29" s="27"/>
      <c r="J29" s="27"/>
      <c r="L29" s="27"/>
      <c r="M29" s="27"/>
      <c r="N29" s="27"/>
      <c r="O29" s="27"/>
    </row>
    <row r="30" spans="1:15" x14ac:dyDescent="0.25">
      <c r="A30" t="s">
        <v>126</v>
      </c>
      <c r="B30" s="7"/>
      <c r="C30" t="str">
        <f>'Authorized Rev Req'!B91</f>
        <v>D.21-12-040</v>
      </c>
      <c r="D30" s="27">
        <f t="shared" si="1"/>
        <v>-190908.3696552389</v>
      </c>
      <c r="E30" t="s">
        <v>126</v>
      </c>
      <c r="F30" s="27">
        <f>'Authorized Rev Req'!E90+'Authorized Rev Req'!E91</f>
        <v>-190908.3696552389</v>
      </c>
      <c r="G30" s="27">
        <f>F30</f>
        <v>-190908.3696552389</v>
      </c>
      <c r="H30" s="27">
        <f t="shared" ref="H30:J49" si="5">G30</f>
        <v>-190908.3696552389</v>
      </c>
      <c r="I30" s="27">
        <f>H30</f>
        <v>-190908.3696552389</v>
      </c>
      <c r="J30" s="27">
        <f>I30</f>
        <v>-190908.3696552389</v>
      </c>
      <c r="L30" s="27"/>
      <c r="M30" s="27"/>
      <c r="N30" s="27"/>
      <c r="O30" s="27"/>
    </row>
    <row r="31" spans="1:15" x14ac:dyDescent="0.25">
      <c r="A31" t="s">
        <v>211</v>
      </c>
      <c r="B31" s="7"/>
      <c r="C31" t="str">
        <f>'Authorized Rev Req'!B97</f>
        <v>AL 3849-E</v>
      </c>
      <c r="D31" s="27">
        <f t="shared" si="1"/>
        <v>20069.400000000001</v>
      </c>
      <c r="E31" t="s">
        <v>130</v>
      </c>
      <c r="F31" s="19">
        <f>'Authorized Rev Req'!E97</f>
        <v>20069.400000000001</v>
      </c>
      <c r="G31" s="19">
        <f>F31</f>
        <v>20069.400000000001</v>
      </c>
      <c r="H31" s="27">
        <f t="shared" si="5"/>
        <v>20069.400000000001</v>
      </c>
      <c r="I31" s="27">
        <f>H31</f>
        <v>20069.400000000001</v>
      </c>
      <c r="J31" s="27">
        <f>I31</f>
        <v>20069.400000000001</v>
      </c>
      <c r="L31" s="27"/>
      <c r="M31" s="27"/>
      <c r="N31" s="27"/>
      <c r="O31" s="27"/>
    </row>
    <row r="32" spans="1:15" x14ac:dyDescent="0.25">
      <c r="A32" t="s">
        <v>212</v>
      </c>
      <c r="B32" s="7"/>
      <c r="C32" t="str">
        <f>'Authorized Rev Req'!B94</f>
        <v>D.21-08-006, AL 3857-E, AL3862-E, AL 3849-E</v>
      </c>
      <c r="D32" s="27">
        <f t="shared" si="1"/>
        <v>80275.317999999999</v>
      </c>
      <c r="E32" t="s">
        <v>130</v>
      </c>
      <c r="F32" s="27">
        <f>'Authorized Rev Req'!E94</f>
        <v>80275.317999999999</v>
      </c>
      <c r="G32" s="19">
        <f>F32</f>
        <v>80275.317999999999</v>
      </c>
      <c r="H32" s="27">
        <f t="shared" si="5"/>
        <v>80275.317999999999</v>
      </c>
      <c r="I32" s="27">
        <f t="shared" si="5"/>
        <v>80275.317999999999</v>
      </c>
      <c r="J32" s="27">
        <f t="shared" si="5"/>
        <v>80275.317999999999</v>
      </c>
      <c r="L32" s="27"/>
      <c r="M32" s="27"/>
      <c r="N32" s="27"/>
      <c r="O32" s="27"/>
    </row>
    <row r="33" spans="1:13" x14ac:dyDescent="0.25">
      <c r="A33" t="s">
        <v>87</v>
      </c>
      <c r="C33" s="9" t="str">
        <f>'Authorized Rev Req'!B60</f>
        <v>D.18-01-024, AL 3219-E</v>
      </c>
      <c r="D33" s="27">
        <f t="shared" si="1"/>
        <v>3707.071785513117</v>
      </c>
      <c r="E33" t="s">
        <v>16</v>
      </c>
      <c r="F33" s="27">
        <f>'Authorized Rev Req'!E60</f>
        <v>3707.071785513117</v>
      </c>
      <c r="G33" s="27">
        <v>0</v>
      </c>
      <c r="H33" s="27">
        <f>G33</f>
        <v>0</v>
      </c>
      <c r="I33" s="27">
        <f t="shared" si="5"/>
        <v>0</v>
      </c>
      <c r="J33" s="27">
        <f t="shared" si="5"/>
        <v>0</v>
      </c>
    </row>
    <row r="34" spans="1:13" x14ac:dyDescent="0.25">
      <c r="A34" t="s">
        <v>78</v>
      </c>
      <c r="B34" s="7"/>
      <c r="C34" s="9" t="str">
        <f>'Authorized Rev Req'!B55</f>
        <v>D.16-01-045, AL 3762-E</v>
      </c>
      <c r="D34" s="27">
        <f t="shared" si="1"/>
        <v>7575.7133050282164</v>
      </c>
      <c r="E34" t="s">
        <v>16</v>
      </c>
      <c r="F34" s="19">
        <f>'Authorized Rev Req'!E55</f>
        <v>7575.7133050282164</v>
      </c>
      <c r="G34" s="19">
        <v>6887.1644279579868</v>
      </c>
      <c r="H34" s="19">
        <v>0</v>
      </c>
      <c r="I34" s="19">
        <v>0</v>
      </c>
      <c r="J34" s="19">
        <v>0</v>
      </c>
    </row>
    <row r="35" spans="1:13" x14ac:dyDescent="0.25">
      <c r="A35" t="s">
        <v>213</v>
      </c>
      <c r="B35" s="7"/>
      <c r="C35" s="9" t="str">
        <f>'Authorized Rev Req'!B54</f>
        <v>AL 3881-E</v>
      </c>
      <c r="D35" s="27">
        <f t="shared" si="1"/>
        <v>0</v>
      </c>
      <c r="E35" t="s">
        <v>16</v>
      </c>
      <c r="F35" s="19">
        <f>'Authorized Rev Req'!E54</f>
        <v>0</v>
      </c>
      <c r="G35" s="19">
        <f>F35</f>
        <v>0</v>
      </c>
      <c r="H35" s="27">
        <f t="shared" si="5"/>
        <v>0</v>
      </c>
      <c r="I35" s="27">
        <f t="shared" si="5"/>
        <v>0</v>
      </c>
      <c r="J35" s="27">
        <f t="shared" si="5"/>
        <v>0</v>
      </c>
    </row>
    <row r="36" spans="1:13" x14ac:dyDescent="0.25">
      <c r="A36" t="s">
        <v>214</v>
      </c>
      <c r="C36" t="str">
        <f>'Authorized Rev Req'!B98</f>
        <v>AL 3849-E</v>
      </c>
      <c r="D36" s="27">
        <f t="shared" si="1"/>
        <v>0</v>
      </c>
      <c r="E36" t="s">
        <v>130</v>
      </c>
      <c r="F36" s="19">
        <f>'Authorized Rev Req'!E98</f>
        <v>0</v>
      </c>
      <c r="G36" s="19">
        <f t="shared" ref="G36:H49" si="6">F36</f>
        <v>0</v>
      </c>
      <c r="H36" s="27">
        <f t="shared" si="5"/>
        <v>0</v>
      </c>
      <c r="I36" s="27">
        <f t="shared" si="5"/>
        <v>0</v>
      </c>
      <c r="J36" s="27">
        <f t="shared" si="5"/>
        <v>0</v>
      </c>
      <c r="L36" s="17"/>
      <c r="M36" s="17"/>
    </row>
    <row r="37" spans="1:13" x14ac:dyDescent="0.25">
      <c r="A37" t="s">
        <v>128</v>
      </c>
      <c r="C37" t="str">
        <f>'Authorized Rev Req'!B92</f>
        <v>AL 3849-E</v>
      </c>
      <c r="D37" s="27">
        <f t="shared" si="1"/>
        <v>144870.24400000001</v>
      </c>
      <c r="E37" t="s">
        <v>130</v>
      </c>
      <c r="F37" s="19">
        <f>'Authorized Rev Req'!E92</f>
        <v>144870.24400000001</v>
      </c>
      <c r="G37" s="19">
        <f t="shared" si="6"/>
        <v>144870.24400000001</v>
      </c>
      <c r="H37" s="27">
        <f t="shared" si="5"/>
        <v>144870.24400000001</v>
      </c>
      <c r="I37" s="27">
        <f t="shared" si="5"/>
        <v>144870.24400000001</v>
      </c>
      <c r="J37" s="27">
        <f t="shared" si="5"/>
        <v>144870.24400000001</v>
      </c>
      <c r="L37" s="17"/>
      <c r="M37" s="17"/>
    </row>
    <row r="38" spans="1:13" x14ac:dyDescent="0.25">
      <c r="A38" t="s">
        <v>131</v>
      </c>
      <c r="B38" s="7"/>
      <c r="C38" t="str">
        <f>'Authorized Rev Req'!B93</f>
        <v>AL 3849-E</v>
      </c>
      <c r="D38" s="27">
        <f t="shared" si="1"/>
        <v>4191.1350000000002</v>
      </c>
      <c r="E38" t="s">
        <v>130</v>
      </c>
      <c r="F38" s="27">
        <f>'Authorized Rev Req'!E93</f>
        <v>4191.1350000000002</v>
      </c>
      <c r="G38" s="19">
        <f t="shared" si="6"/>
        <v>4191.1350000000002</v>
      </c>
      <c r="H38" s="27">
        <f t="shared" si="5"/>
        <v>4191.1350000000002</v>
      </c>
      <c r="I38" s="27">
        <f t="shared" si="5"/>
        <v>4191.1350000000002</v>
      </c>
      <c r="J38" s="27">
        <f t="shared" si="5"/>
        <v>4191.1350000000002</v>
      </c>
      <c r="L38" s="17"/>
      <c r="M38" s="17"/>
    </row>
    <row r="39" spans="1:13" x14ac:dyDescent="0.25">
      <c r="A39" t="s">
        <v>215</v>
      </c>
      <c r="C39" t="str">
        <f>'Authorized Rev Req'!B95</f>
        <v>D.21-11-028, AL 3849-E</v>
      </c>
      <c r="D39" s="27">
        <f t="shared" si="1"/>
        <v>19157.599999999995</v>
      </c>
      <c r="E39" t="s">
        <v>130</v>
      </c>
      <c r="F39" s="19">
        <f>'Authorized Rev Req'!E95</f>
        <v>19157.599999999995</v>
      </c>
      <c r="G39" s="19">
        <f t="shared" si="6"/>
        <v>19157.599999999995</v>
      </c>
      <c r="H39" s="27">
        <f t="shared" si="5"/>
        <v>19157.599999999995</v>
      </c>
      <c r="I39" s="27">
        <f t="shared" si="5"/>
        <v>19157.599999999995</v>
      </c>
      <c r="J39" s="27">
        <f t="shared" si="5"/>
        <v>19157.599999999995</v>
      </c>
    </row>
    <row r="40" spans="1:13" x14ac:dyDescent="0.25">
      <c r="A40" t="s">
        <v>136</v>
      </c>
      <c r="C40" t="str">
        <f>'Authorized Rev Req'!B96</f>
        <v>AL 3849-E</v>
      </c>
      <c r="D40" s="27">
        <f t="shared" si="1"/>
        <v>4414.4930000000004</v>
      </c>
      <c r="E40" t="s">
        <v>130</v>
      </c>
      <c r="F40" s="19">
        <f>'Authorized Rev Req'!E96</f>
        <v>4414.4930000000004</v>
      </c>
      <c r="G40" s="19">
        <f t="shared" si="6"/>
        <v>4414.4930000000004</v>
      </c>
      <c r="H40" s="27">
        <f t="shared" si="5"/>
        <v>4414.4930000000004</v>
      </c>
      <c r="I40" s="27">
        <f t="shared" si="5"/>
        <v>4414.4930000000004</v>
      </c>
      <c r="J40" s="27">
        <f t="shared" si="5"/>
        <v>4414.4930000000004</v>
      </c>
      <c r="L40" s="25"/>
    </row>
    <row r="41" spans="1:13" x14ac:dyDescent="0.25">
      <c r="A41" s="9" t="s">
        <v>139</v>
      </c>
      <c r="C41" t="str">
        <f>'Authorized Rev Req'!B99</f>
        <v>AL 3849-E</v>
      </c>
      <c r="D41" s="27">
        <f t="shared" si="1"/>
        <v>41.46</v>
      </c>
      <c r="E41" t="s">
        <v>130</v>
      </c>
      <c r="F41" s="19">
        <f>'Authorized Rev Req'!E99</f>
        <v>41.46</v>
      </c>
      <c r="G41" s="19">
        <f t="shared" si="6"/>
        <v>41.46</v>
      </c>
      <c r="H41" s="27">
        <f t="shared" si="5"/>
        <v>41.46</v>
      </c>
      <c r="I41" s="27">
        <f t="shared" si="5"/>
        <v>41.46</v>
      </c>
      <c r="J41" s="27">
        <f t="shared" si="5"/>
        <v>41.46</v>
      </c>
      <c r="L41" s="30"/>
      <c r="M41" s="31"/>
    </row>
    <row r="42" spans="1:13" x14ac:dyDescent="0.25">
      <c r="A42" t="s">
        <v>140</v>
      </c>
      <c r="C42" t="str">
        <f>'Authorized Rev Req'!B100</f>
        <v>AL 3849-E</v>
      </c>
      <c r="D42" s="27">
        <f t="shared" si="1"/>
        <v>0</v>
      </c>
      <c r="E42" t="s">
        <v>130</v>
      </c>
      <c r="F42" s="19">
        <f>'Authorized Rev Req'!E100</f>
        <v>0</v>
      </c>
      <c r="G42" s="19">
        <f t="shared" si="6"/>
        <v>0</v>
      </c>
      <c r="H42" s="27">
        <f>G42</f>
        <v>0</v>
      </c>
      <c r="I42" s="27">
        <f t="shared" si="5"/>
        <v>0</v>
      </c>
      <c r="J42" s="27">
        <f t="shared" si="5"/>
        <v>0</v>
      </c>
      <c r="L42" s="30"/>
      <c r="M42" s="31"/>
    </row>
    <row r="43" spans="1:13" x14ac:dyDescent="0.25">
      <c r="A43" t="s">
        <v>141</v>
      </c>
      <c r="C43" t="str">
        <f>'Authorized Rev Req'!B101</f>
        <v>AL 3849-E</v>
      </c>
      <c r="D43" s="27">
        <f t="shared" si="1"/>
        <v>1100</v>
      </c>
      <c r="E43" t="s">
        <v>130</v>
      </c>
      <c r="F43" s="19">
        <f>'Authorized Rev Req'!E101</f>
        <v>1100</v>
      </c>
      <c r="G43" s="19">
        <f t="shared" si="6"/>
        <v>1100</v>
      </c>
      <c r="H43" s="27">
        <f t="shared" si="6"/>
        <v>1100</v>
      </c>
      <c r="I43" s="27">
        <f t="shared" si="5"/>
        <v>1100</v>
      </c>
      <c r="J43" s="27">
        <f t="shared" si="5"/>
        <v>1100</v>
      </c>
      <c r="L43" s="30"/>
      <c r="M43" s="31"/>
    </row>
    <row r="44" spans="1:13" x14ac:dyDescent="0.25">
      <c r="A44" t="s">
        <v>142</v>
      </c>
      <c r="C44" t="str">
        <f>'Authorized Rev Req'!B102</f>
        <v>D.21-01-004, AL 3855-E, AL 3849-E</v>
      </c>
      <c r="D44" s="27">
        <f t="shared" si="1"/>
        <v>62899.071711428565</v>
      </c>
      <c r="E44" t="s">
        <v>130</v>
      </c>
      <c r="F44" s="19">
        <f>'Authorized Rev Req'!E102</f>
        <v>62899.071711428565</v>
      </c>
      <c r="G44" s="19">
        <f t="shared" si="6"/>
        <v>62899.071711428565</v>
      </c>
      <c r="H44" s="27">
        <f t="shared" si="6"/>
        <v>62899.071711428565</v>
      </c>
      <c r="I44" s="27">
        <f t="shared" si="5"/>
        <v>62899.071711428565</v>
      </c>
      <c r="J44" s="27">
        <f t="shared" si="5"/>
        <v>62899.071711428565</v>
      </c>
      <c r="L44" s="30"/>
      <c r="M44" s="31"/>
    </row>
    <row r="45" spans="1:13" x14ac:dyDescent="0.25">
      <c r="A45" t="s">
        <v>149</v>
      </c>
      <c r="C45" t="str">
        <f>'Authorized Rev Req'!B107</f>
        <v>AL 3849-E</v>
      </c>
      <c r="D45" s="27">
        <f t="shared" si="1"/>
        <v>0</v>
      </c>
      <c r="E45" t="s">
        <v>130</v>
      </c>
      <c r="F45" s="19">
        <f>'Authorized Rev Req'!E107</f>
        <v>0</v>
      </c>
      <c r="G45" s="19">
        <f t="shared" si="6"/>
        <v>0</v>
      </c>
      <c r="H45" s="27">
        <f t="shared" si="6"/>
        <v>0</v>
      </c>
      <c r="I45" s="27">
        <f t="shared" si="5"/>
        <v>0</v>
      </c>
      <c r="J45" s="27">
        <f t="shared" si="5"/>
        <v>0</v>
      </c>
      <c r="L45" s="30"/>
      <c r="M45" s="31"/>
    </row>
    <row r="46" spans="1:13" x14ac:dyDescent="0.25">
      <c r="A46" t="s">
        <v>144</v>
      </c>
      <c r="C46" t="str">
        <f>'Authorized Rev Req'!B103</f>
        <v>AL 3849-E</v>
      </c>
      <c r="D46" s="27">
        <f t="shared" si="1"/>
        <v>0</v>
      </c>
      <c r="E46" t="s">
        <v>130</v>
      </c>
      <c r="F46" s="19">
        <f>'Authorized Rev Req'!E103</f>
        <v>0</v>
      </c>
      <c r="G46" s="19">
        <f>F46</f>
        <v>0</v>
      </c>
      <c r="H46" s="27">
        <f t="shared" si="6"/>
        <v>0</v>
      </c>
      <c r="I46" s="27">
        <f t="shared" si="5"/>
        <v>0</v>
      </c>
      <c r="J46" s="27">
        <f t="shared" si="5"/>
        <v>0</v>
      </c>
      <c r="L46" s="30"/>
      <c r="M46" s="31"/>
    </row>
    <row r="47" spans="1:13" x14ac:dyDescent="0.25">
      <c r="A47" t="s">
        <v>145</v>
      </c>
      <c r="C47" t="str">
        <f>'Authorized Rev Req'!B104</f>
        <v>AL 3849-E</v>
      </c>
      <c r="D47" s="27">
        <f t="shared" si="1"/>
        <v>2400</v>
      </c>
      <c r="E47" t="s">
        <v>130</v>
      </c>
      <c r="F47" s="19">
        <f>'Authorized Rev Req'!E104</f>
        <v>2400</v>
      </c>
      <c r="G47" s="19">
        <f>F47</f>
        <v>2400</v>
      </c>
      <c r="H47" s="27">
        <f t="shared" si="6"/>
        <v>2400</v>
      </c>
      <c r="I47" s="27">
        <f t="shared" si="5"/>
        <v>2400</v>
      </c>
      <c r="J47" s="27">
        <f t="shared" si="5"/>
        <v>2400</v>
      </c>
      <c r="L47" s="30"/>
      <c r="M47" s="31"/>
    </row>
    <row r="48" spans="1:13" x14ac:dyDescent="0.25">
      <c r="A48" t="s">
        <v>146</v>
      </c>
      <c r="C48" t="str">
        <f>'Authorized Rev Req'!B105</f>
        <v>AL 3849-E</v>
      </c>
      <c r="D48" s="27">
        <f t="shared" si="1"/>
        <v>237.21700000000001</v>
      </c>
      <c r="E48" t="s">
        <v>130</v>
      </c>
      <c r="F48" s="19">
        <f>'Authorized Rev Req'!E105</f>
        <v>237.21700000000001</v>
      </c>
      <c r="G48" s="19">
        <f>F48</f>
        <v>237.21700000000001</v>
      </c>
      <c r="H48" s="27">
        <f t="shared" si="6"/>
        <v>237.21700000000001</v>
      </c>
      <c r="I48" s="27">
        <f t="shared" si="5"/>
        <v>237.21700000000001</v>
      </c>
      <c r="J48" s="27">
        <f t="shared" si="5"/>
        <v>237.21700000000001</v>
      </c>
      <c r="L48" s="30"/>
      <c r="M48" s="31"/>
    </row>
    <row r="49" spans="1:13" x14ac:dyDescent="0.25">
      <c r="A49" t="s">
        <v>147</v>
      </c>
      <c r="C49" t="str">
        <f>'Authorized Rev Req'!B106</f>
        <v>D.21-11-002</v>
      </c>
      <c r="D49" s="27">
        <f t="shared" si="1"/>
        <v>5987.7629999999999</v>
      </c>
      <c r="E49" t="s">
        <v>130</v>
      </c>
      <c r="F49" s="19">
        <f>'Authorized Rev Req'!E106</f>
        <v>5987.7629999999999</v>
      </c>
      <c r="G49" s="19">
        <f>F49</f>
        <v>5987.7629999999999</v>
      </c>
      <c r="H49" s="27">
        <f t="shared" si="6"/>
        <v>5987.7629999999999</v>
      </c>
      <c r="I49" s="27">
        <f t="shared" si="5"/>
        <v>5987.7629999999999</v>
      </c>
      <c r="J49" s="27">
        <f t="shared" si="5"/>
        <v>5987.7629999999999</v>
      </c>
      <c r="L49" s="30"/>
      <c r="M49" s="31"/>
    </row>
    <row r="50" spans="1:13" ht="17.25" x14ac:dyDescent="0.25">
      <c r="A50" t="s">
        <v>275</v>
      </c>
      <c r="C50" t="str">
        <f>'Authorized Rev Req'!B108</f>
        <v>D.21-12-040, AL 3928-E</v>
      </c>
      <c r="D50" s="47"/>
      <c r="E50" t="s">
        <v>130</v>
      </c>
      <c r="F50" s="47"/>
      <c r="G50" s="47"/>
      <c r="H50" s="47"/>
      <c r="I50" s="47"/>
      <c r="J50" s="47"/>
      <c r="L50" s="30"/>
      <c r="M50" s="31"/>
    </row>
    <row r="51" spans="1:13" x14ac:dyDescent="0.25">
      <c r="A51" t="s">
        <v>80</v>
      </c>
      <c r="C51" t="s">
        <v>216</v>
      </c>
      <c r="D51" s="27">
        <f t="shared" si="1"/>
        <v>-10363.512138304784</v>
      </c>
      <c r="E51" t="s">
        <v>16</v>
      </c>
      <c r="F51" s="19">
        <f>'Authorized Rev Req'!E56</f>
        <v>-10363.512138304784</v>
      </c>
      <c r="G51" s="27">
        <v>-9886.0173028206464</v>
      </c>
      <c r="H51" s="27">
        <v>-9416.9120575215893</v>
      </c>
      <c r="I51" s="27">
        <v>-8961.200148054766</v>
      </c>
      <c r="J51" s="27">
        <v>-8517.8727589671616</v>
      </c>
      <c r="L51" s="30"/>
      <c r="M51" s="31"/>
    </row>
    <row r="52" spans="1:13" x14ac:dyDescent="0.25">
      <c r="A52" t="s">
        <v>217</v>
      </c>
      <c r="C52" t="s">
        <v>218</v>
      </c>
      <c r="D52" s="27">
        <f t="shared" si="1"/>
        <v>0</v>
      </c>
      <c r="E52" t="s">
        <v>16</v>
      </c>
      <c r="F52" s="19">
        <v>0</v>
      </c>
      <c r="G52" s="19">
        <v>49606.794908117095</v>
      </c>
      <c r="H52" s="19"/>
      <c r="I52" s="27">
        <v>0</v>
      </c>
      <c r="J52" s="27">
        <v>0</v>
      </c>
      <c r="L52" s="30"/>
      <c r="M52" s="31"/>
    </row>
    <row r="53" spans="1:13" x14ac:dyDescent="0.25">
      <c r="A53" t="s">
        <v>219</v>
      </c>
      <c r="C53" t="s">
        <v>220</v>
      </c>
      <c r="D53" s="27">
        <f t="shared" si="1"/>
        <v>0</v>
      </c>
      <c r="E53" t="s">
        <v>16</v>
      </c>
      <c r="F53" s="19">
        <v>0</v>
      </c>
      <c r="G53" s="19">
        <v>20399.187039640197</v>
      </c>
      <c r="H53" s="19"/>
      <c r="I53" s="27">
        <v>0</v>
      </c>
      <c r="J53" s="27">
        <v>0</v>
      </c>
      <c r="L53" s="30"/>
      <c r="M53" s="31"/>
    </row>
    <row r="54" spans="1:13" x14ac:dyDescent="0.25">
      <c r="A54" t="s">
        <v>82</v>
      </c>
      <c r="C54" t="str">
        <f>'Authorized Rev Req'!B57</f>
        <v>D.19-08-026/AL 3489-E-A, AL 3825-E</v>
      </c>
      <c r="D54" s="27">
        <f t="shared" si="1"/>
        <v>11822.733650287277</v>
      </c>
      <c r="E54" t="s">
        <v>16</v>
      </c>
      <c r="F54" s="19">
        <f>'Authorized Rev Req'!E57</f>
        <v>11822.733650287277</v>
      </c>
      <c r="G54" s="27">
        <v>15024.087887689111</v>
      </c>
      <c r="H54" s="27">
        <v>18246.303283402289</v>
      </c>
      <c r="I54" s="27">
        <v>15838.99091642695</v>
      </c>
      <c r="J54" s="27">
        <v>14709.549581291387</v>
      </c>
      <c r="L54" s="30"/>
      <c r="M54" s="31"/>
    </row>
    <row r="55" spans="1:13" x14ac:dyDescent="0.25">
      <c r="A55" t="s">
        <v>84</v>
      </c>
      <c r="C55" t="str">
        <f>'Authorized Rev Req'!B58</f>
        <v>D.19-11-017/AL 3480-E</v>
      </c>
      <c r="D55" s="27">
        <f t="shared" si="1"/>
        <v>2717.1226761587423</v>
      </c>
      <c r="E55" t="s">
        <v>16</v>
      </c>
      <c r="F55" s="19">
        <f>'Authorized Rev Req'!E58</f>
        <v>2717.1226761587423</v>
      </c>
      <c r="G55" s="27">
        <v>3623.9097304643369</v>
      </c>
      <c r="H55" s="27">
        <v>3539.111000386858</v>
      </c>
      <c r="I55" s="27">
        <v>3482.9398129564024</v>
      </c>
      <c r="J55" s="27">
        <v>3206.5584520714874</v>
      </c>
      <c r="L55" s="30"/>
      <c r="M55" s="31"/>
    </row>
    <row r="56" spans="1:13" x14ac:dyDescent="0.25">
      <c r="A56" t="s">
        <v>86</v>
      </c>
      <c r="C56" t="str">
        <f>'Authorized Rev Req'!B59</f>
        <v>D.19-08-026/AL 3489-E-A, AL 3825-E</v>
      </c>
      <c r="D56" s="27">
        <f t="shared" si="1"/>
        <v>223.70722107676906</v>
      </c>
      <c r="E56" t="s">
        <v>16</v>
      </c>
      <c r="F56" s="19">
        <f>'Authorized Rev Req'!E59</f>
        <v>223.70722107676906</v>
      </c>
      <c r="G56" s="27">
        <v>228.60523912736025</v>
      </c>
      <c r="H56" s="27">
        <v>225.72284022912569</v>
      </c>
      <c r="I56" s="27">
        <v>0</v>
      </c>
      <c r="J56" s="27">
        <v>0</v>
      </c>
      <c r="L56" s="30"/>
      <c r="M56" s="31"/>
    </row>
    <row r="57" spans="1:13" x14ac:dyDescent="0.25">
      <c r="A57" s="9" t="s">
        <v>221</v>
      </c>
      <c r="C57" s="2" t="str">
        <f>'Authorized Rev Req'!B15</f>
        <v>D.19-09-051, AL 3352-E, AL 3669-E-A, AL-3808-E</v>
      </c>
      <c r="D57" s="27">
        <f t="shared" si="1"/>
        <v>9150.7938542165066</v>
      </c>
      <c r="E57" t="s">
        <v>16</v>
      </c>
      <c r="F57" s="19">
        <f>'Authorized Rev Req'!E62</f>
        <v>9150.7938542165066</v>
      </c>
      <c r="G57" s="27">
        <v>0</v>
      </c>
      <c r="H57" s="27">
        <f>G57</f>
        <v>0</v>
      </c>
      <c r="I57" s="27">
        <f>H57</f>
        <v>0</v>
      </c>
      <c r="J57" s="27">
        <f>I57</f>
        <v>0</v>
      </c>
      <c r="L57" s="30"/>
      <c r="M57" s="31"/>
    </row>
    <row r="58" spans="1:13" x14ac:dyDescent="0.25">
      <c r="A58" t="s">
        <v>222</v>
      </c>
      <c r="C58" s="2" t="s">
        <v>223</v>
      </c>
      <c r="D58" s="27">
        <f t="shared" si="1"/>
        <v>0</v>
      </c>
      <c r="E58" t="s">
        <v>16</v>
      </c>
      <c r="F58" s="19">
        <v>0</v>
      </c>
      <c r="G58" s="27">
        <v>19708.078570947564</v>
      </c>
      <c r="H58" s="27">
        <v>6804.2444538966338</v>
      </c>
      <c r="I58" s="27">
        <v>6787.8670143760482</v>
      </c>
      <c r="J58" s="27">
        <v>6592.6767200728145</v>
      </c>
      <c r="L58" s="30"/>
      <c r="M58" s="31"/>
    </row>
    <row r="59" spans="1:13" x14ac:dyDescent="0.25">
      <c r="A59" t="s">
        <v>224</v>
      </c>
      <c r="C59" s="9" t="str">
        <f>'Authorized Rev Req'!B61</f>
        <v>AL 3849-E, AL 3928-E</v>
      </c>
      <c r="D59" s="27">
        <f>F59</f>
        <v>7836.1328672590944</v>
      </c>
      <c r="E59" t="s">
        <v>16</v>
      </c>
      <c r="F59" s="19">
        <f>'Authorized Rev Req'!E61</f>
        <v>7836.1328672590944</v>
      </c>
      <c r="G59" s="19">
        <f>F59</f>
        <v>7836.1328672590944</v>
      </c>
      <c r="H59" s="27">
        <f t="shared" ref="H59:J60" si="7">G59</f>
        <v>7836.1328672590944</v>
      </c>
      <c r="I59" s="27">
        <f t="shared" si="7"/>
        <v>7836.1328672590944</v>
      </c>
      <c r="J59" s="27">
        <f t="shared" si="7"/>
        <v>7836.1328672590944</v>
      </c>
      <c r="L59" s="30"/>
      <c r="M59" s="31"/>
    </row>
    <row r="60" spans="1:13" x14ac:dyDescent="0.25">
      <c r="A60" s="16" t="s">
        <v>171</v>
      </c>
      <c r="C60" t="str">
        <f>'Authorized Rev Req'!B127</f>
        <v>D.14-06-029, AL 3928-E</v>
      </c>
      <c r="D60" s="27">
        <f>F60</f>
        <v>80000</v>
      </c>
      <c r="E60" t="s">
        <v>171</v>
      </c>
      <c r="F60" s="19">
        <f>'Authorized Rev Req'!E127</f>
        <v>80000</v>
      </c>
      <c r="G60" s="19">
        <f>F60</f>
        <v>80000</v>
      </c>
      <c r="H60" s="27">
        <f t="shared" si="7"/>
        <v>80000</v>
      </c>
      <c r="I60" s="27">
        <f t="shared" si="7"/>
        <v>80000</v>
      </c>
      <c r="J60" s="27">
        <f t="shared" si="7"/>
        <v>80000</v>
      </c>
      <c r="L60" s="30"/>
      <c r="M60" s="31"/>
    </row>
    <row r="61" spans="1:13" x14ac:dyDescent="0.25">
      <c r="A61" t="s">
        <v>225</v>
      </c>
      <c r="B61" t="s">
        <v>226</v>
      </c>
      <c r="C61" t="s">
        <v>227</v>
      </c>
      <c r="D61" s="27">
        <f t="shared" si="1"/>
        <v>0</v>
      </c>
      <c r="E61" t="s">
        <v>16</v>
      </c>
      <c r="F61" s="19">
        <v>0</v>
      </c>
      <c r="G61" s="19">
        <v>45706.503939637616</v>
      </c>
      <c r="H61" s="32">
        <v>0</v>
      </c>
      <c r="I61" s="32">
        <v>0</v>
      </c>
      <c r="J61" s="32">
        <v>0</v>
      </c>
      <c r="L61" s="30"/>
      <c r="M61" s="31"/>
    </row>
    <row r="62" spans="1:13" x14ac:dyDescent="0.25">
      <c r="A62" t="s">
        <v>225</v>
      </c>
      <c r="B62" t="s">
        <v>226</v>
      </c>
      <c r="C62" t="s">
        <v>227</v>
      </c>
      <c r="D62" s="27">
        <f t="shared" si="1"/>
        <v>0</v>
      </c>
      <c r="E62" t="s">
        <v>18</v>
      </c>
      <c r="F62" s="19">
        <v>0</v>
      </c>
      <c r="G62" s="19">
        <v>5846.3905841522819</v>
      </c>
      <c r="H62" s="32">
        <v>0</v>
      </c>
      <c r="I62" s="32">
        <v>0</v>
      </c>
      <c r="J62" s="32">
        <v>0</v>
      </c>
      <c r="L62" s="30"/>
      <c r="M62" s="31"/>
    </row>
    <row r="63" spans="1:13" x14ac:dyDescent="0.25">
      <c r="L63" s="30"/>
      <c r="M63" s="31"/>
    </row>
    <row r="64" spans="1:13" x14ac:dyDescent="0.25">
      <c r="L64" s="30"/>
      <c r="M64" s="31"/>
    </row>
    <row r="65" spans="1:15" x14ac:dyDescent="0.25">
      <c r="L65" s="30"/>
      <c r="M65" s="31"/>
    </row>
    <row r="66" spans="1:15" x14ac:dyDescent="0.25">
      <c r="A66" s="7" t="s">
        <v>228</v>
      </c>
      <c r="B66" s="7"/>
      <c r="D66" s="27"/>
      <c r="F66" s="29"/>
      <c r="G66" s="29"/>
      <c r="H66" s="29"/>
      <c r="I66" s="29"/>
      <c r="J66" s="29"/>
      <c r="L66" s="30"/>
      <c r="M66" s="31"/>
    </row>
    <row r="67" spans="1:15" x14ac:dyDescent="0.25">
      <c r="A67" s="16" t="s">
        <v>18</v>
      </c>
      <c r="C67" t="s">
        <v>229</v>
      </c>
      <c r="D67" s="27">
        <f t="shared" si="1"/>
        <v>-15943.228941466601</v>
      </c>
      <c r="E67" t="s">
        <v>18</v>
      </c>
      <c r="F67" s="19">
        <f>'Authorized Rev Req'!E39+'Authorized Rev Req'!E79+'Authorized Rev Req'!E80</f>
        <v>-15943.228941466601</v>
      </c>
      <c r="G67" s="19">
        <v>0</v>
      </c>
      <c r="H67" s="19">
        <f>G67</f>
        <v>0</v>
      </c>
      <c r="I67" s="19">
        <f>H67</f>
        <v>0</v>
      </c>
      <c r="J67" s="19">
        <f>I67</f>
        <v>0</v>
      </c>
      <c r="L67" s="27"/>
      <c r="M67" s="27"/>
      <c r="N67" s="27"/>
      <c r="O67" s="27"/>
    </row>
    <row r="68" spans="1:15" x14ac:dyDescent="0.25">
      <c r="A68" s="16" t="s">
        <v>230</v>
      </c>
      <c r="C68" t="str">
        <f>'Authorized Rev Req'!B21</f>
        <v>D.21-12-040</v>
      </c>
      <c r="D68" s="27">
        <f t="shared" si="1"/>
        <v>-49396.580372743534</v>
      </c>
      <c r="E68" t="s">
        <v>18</v>
      </c>
      <c r="F68" s="19">
        <f>'Authorized Rev Req'!E21</f>
        <v>-49396.580372743534</v>
      </c>
      <c r="G68" s="19">
        <v>0</v>
      </c>
      <c r="H68" s="19">
        <v>0</v>
      </c>
      <c r="I68" s="19">
        <f>H68</f>
        <v>0</v>
      </c>
      <c r="J68" s="19">
        <f>I68</f>
        <v>0</v>
      </c>
      <c r="L68" s="27"/>
      <c r="M68" s="27"/>
      <c r="N68" s="27"/>
      <c r="O68" s="27"/>
    </row>
    <row r="69" spans="1:15" x14ac:dyDescent="0.25">
      <c r="A69" s="16" t="s">
        <v>231</v>
      </c>
      <c r="C69" t="str">
        <f>'Authorized Rev Req'!B26</f>
        <v>D.21-12-040</v>
      </c>
      <c r="D69" s="27">
        <f t="shared" si="1"/>
        <v>-62287.582937048333</v>
      </c>
      <c r="E69" t="s">
        <v>41</v>
      </c>
      <c r="F69" s="19">
        <f>'Authorized Rev Req'!E26</f>
        <v>-62287.582937048333</v>
      </c>
      <c r="G69" s="19">
        <v>0</v>
      </c>
      <c r="H69" s="19">
        <v>0</v>
      </c>
      <c r="I69" s="19">
        <f>H69</f>
        <v>0</v>
      </c>
      <c r="J69" s="19">
        <f>I69</f>
        <v>0</v>
      </c>
      <c r="L69" s="27"/>
      <c r="M69" s="27"/>
      <c r="N69" s="27"/>
      <c r="O69" s="27"/>
    </row>
    <row r="70" spans="1:15" x14ac:dyDescent="0.25">
      <c r="A70" s="16" t="s">
        <v>16</v>
      </c>
      <c r="C70" t="str">
        <f>'Authorized Rev Req'!B32</f>
        <v>AL 3881-E</v>
      </c>
      <c r="D70" s="27">
        <f t="shared" si="1"/>
        <v>225028.6440766672</v>
      </c>
      <c r="E70" s="16" t="s">
        <v>16</v>
      </c>
      <c r="F70" s="19">
        <f>SUM('Authorized Rev Req'!E30:E35)+SUM('Authorized Rev Req'!E63:E78)</f>
        <v>225028.6440766672</v>
      </c>
      <c r="G70" s="19">
        <v>0</v>
      </c>
      <c r="H70" s="19">
        <f>G70</f>
        <v>0</v>
      </c>
      <c r="I70" s="19">
        <f t="shared" ref="I70:J74" si="8">H70</f>
        <v>0</v>
      </c>
      <c r="J70" s="19">
        <f t="shared" si="8"/>
        <v>0</v>
      </c>
      <c r="L70" s="30"/>
      <c r="M70" s="31"/>
    </row>
    <row r="71" spans="1:15" x14ac:dyDescent="0.25">
      <c r="A71" s="16" t="s">
        <v>66</v>
      </c>
      <c r="C71" t="str">
        <f>'Authorized Rev Req'!B43</f>
        <v>D.21-12-040</v>
      </c>
      <c r="D71" s="27">
        <f t="shared" si="1"/>
        <v>-91971.658124724228</v>
      </c>
      <c r="E71" s="16" t="s">
        <v>66</v>
      </c>
      <c r="F71" s="19">
        <f>'Authorized Rev Req'!E43</f>
        <v>-91971.658124724228</v>
      </c>
      <c r="G71" s="19">
        <v>0</v>
      </c>
      <c r="H71" s="19">
        <f>G71</f>
        <v>0</v>
      </c>
      <c r="I71" s="19">
        <f t="shared" si="8"/>
        <v>0</v>
      </c>
      <c r="J71" s="19">
        <f t="shared" si="8"/>
        <v>0</v>
      </c>
      <c r="K71" s="16"/>
      <c r="L71" s="30"/>
      <c r="M71" s="31"/>
    </row>
    <row r="72" spans="1:15" x14ac:dyDescent="0.25">
      <c r="A72" s="16" t="s">
        <v>130</v>
      </c>
      <c r="C72" t="str">
        <f>'Authorized Rev Req'!B92</f>
        <v>AL 3849-E</v>
      </c>
      <c r="D72" s="27">
        <f t="shared" si="1"/>
        <v>-6757.1711500000019</v>
      </c>
      <c r="E72" s="16" t="s">
        <v>130</v>
      </c>
      <c r="F72" s="19">
        <f>SUM('Authorized Rev Req'!E109:E126)</f>
        <v>-6757.1711500000019</v>
      </c>
      <c r="G72" s="19">
        <v>0</v>
      </c>
      <c r="H72" s="19">
        <f t="shared" ref="H72:H74" si="9">G72</f>
        <v>0</v>
      </c>
      <c r="I72" s="19">
        <f t="shared" si="8"/>
        <v>0</v>
      </c>
      <c r="J72" s="19">
        <f t="shared" si="8"/>
        <v>0</v>
      </c>
      <c r="L72" s="30"/>
      <c r="M72" s="31"/>
    </row>
    <row r="73" spans="1:15" x14ac:dyDescent="0.25">
      <c r="A73" s="16" t="s">
        <v>69</v>
      </c>
      <c r="C73" t="str">
        <f>'Authorized Rev Req'!B45</f>
        <v>AL 3881-E</v>
      </c>
      <c r="D73" s="27">
        <f t="shared" si="1"/>
        <v>170.01786480000001</v>
      </c>
      <c r="E73" s="16" t="s">
        <v>69</v>
      </c>
      <c r="F73" s="19">
        <f>'Authorized Rev Req'!E45</f>
        <v>170.01786480000001</v>
      </c>
      <c r="G73" s="19">
        <v>0</v>
      </c>
      <c r="H73" s="19">
        <f t="shared" si="9"/>
        <v>0</v>
      </c>
      <c r="I73" s="19">
        <f t="shared" si="8"/>
        <v>0</v>
      </c>
      <c r="J73" s="19">
        <f t="shared" si="8"/>
        <v>0</v>
      </c>
      <c r="L73" s="30"/>
      <c r="M73" s="31"/>
    </row>
    <row r="74" spans="1:15" x14ac:dyDescent="0.25">
      <c r="A74" s="16" t="s">
        <v>63</v>
      </c>
      <c r="C74" t="str">
        <f>'Authorized Rev Req'!B41</f>
        <v>AL 3881-E</v>
      </c>
      <c r="D74" s="27">
        <f t="shared" si="1"/>
        <v>9746.6789041000011</v>
      </c>
      <c r="E74" s="16" t="s">
        <v>63</v>
      </c>
      <c r="F74" s="19">
        <f>'Authorized Rev Req'!E41</f>
        <v>9746.6789041000011</v>
      </c>
      <c r="G74" s="19">
        <v>0</v>
      </c>
      <c r="H74" s="19">
        <f t="shared" si="9"/>
        <v>0</v>
      </c>
      <c r="I74" s="19">
        <f t="shared" si="8"/>
        <v>0</v>
      </c>
      <c r="J74" s="19">
        <f t="shared" si="8"/>
        <v>0</v>
      </c>
    </row>
    <row r="75" spans="1:15" x14ac:dyDescent="0.25">
      <c r="A75" s="16"/>
      <c r="D75" s="27"/>
      <c r="E75" s="16"/>
      <c r="F75" s="19"/>
      <c r="G75" s="19"/>
      <c r="H75" s="19"/>
      <c r="I75" s="19"/>
      <c r="J75" s="19"/>
    </row>
    <row r="76" spans="1:15" x14ac:dyDescent="0.25">
      <c r="A76" s="33" t="s">
        <v>232</v>
      </c>
      <c r="D76" s="27"/>
      <c r="H76" s="19"/>
      <c r="I76" s="19"/>
      <c r="J76" s="19"/>
    </row>
    <row r="77" spans="1:15" x14ac:dyDescent="0.25">
      <c r="A77" s="9" t="s">
        <v>123</v>
      </c>
      <c r="C77" t="str">
        <f>'Authorized Rev Req'!B89</f>
        <v>AL 2420-E-A, D.08-02-034</v>
      </c>
      <c r="D77" s="27">
        <f t="shared" si="1"/>
        <v>0</v>
      </c>
      <c r="E77" t="s">
        <v>18</v>
      </c>
      <c r="F77" s="19">
        <f>'Authorized Rev Req'!E89</f>
        <v>0</v>
      </c>
      <c r="G77" s="19">
        <v>0</v>
      </c>
      <c r="H77" s="19">
        <f t="shared" ref="H77:J90" si="10">G77</f>
        <v>0</v>
      </c>
      <c r="I77" s="19">
        <f t="shared" si="10"/>
        <v>0</v>
      </c>
      <c r="J77" s="19">
        <f t="shared" si="10"/>
        <v>0</v>
      </c>
    </row>
    <row r="78" spans="1:15" x14ac:dyDescent="0.25">
      <c r="A78" t="s">
        <v>114</v>
      </c>
      <c r="C78" t="str">
        <f>'Authorized Rev Req'!B82</f>
        <v>AL 2069-E, D.08-02-034, D.14-01-002, AL 3928-E</v>
      </c>
      <c r="D78" s="27">
        <f t="shared" si="1"/>
        <v>-2771.0864299999776</v>
      </c>
      <c r="E78" t="s">
        <v>18</v>
      </c>
      <c r="F78" s="19">
        <f>'Authorized Rev Req'!E82</f>
        <v>-2771.0864299999776</v>
      </c>
      <c r="G78" s="19">
        <v>0</v>
      </c>
      <c r="H78" s="19">
        <f t="shared" si="10"/>
        <v>0</v>
      </c>
      <c r="I78" s="19">
        <f t="shared" si="10"/>
        <v>0</v>
      </c>
      <c r="J78" s="19">
        <f t="shared" si="10"/>
        <v>0</v>
      </c>
    </row>
    <row r="79" spans="1:15" x14ac:dyDescent="0.25">
      <c r="A79" t="s">
        <v>116</v>
      </c>
      <c r="C79" t="str">
        <f>'Authorized Rev Req'!B83</f>
        <v>AL 2069-E, D.08-02-034, D.14-01-002, AL 3928-E</v>
      </c>
      <c r="D79" s="27">
        <f t="shared" si="1"/>
        <v>-9516.3053999996482</v>
      </c>
      <c r="E79" t="s">
        <v>18</v>
      </c>
      <c r="F79" s="19">
        <f>'Authorized Rev Req'!E83</f>
        <v>-9516.3053999996482</v>
      </c>
      <c r="G79" s="19">
        <v>0</v>
      </c>
      <c r="H79" s="19">
        <f t="shared" si="10"/>
        <v>0</v>
      </c>
      <c r="I79" s="19">
        <f t="shared" si="10"/>
        <v>0</v>
      </c>
      <c r="J79" s="19">
        <f t="shared" si="10"/>
        <v>0</v>
      </c>
    </row>
    <row r="80" spans="1:15" x14ac:dyDescent="0.25">
      <c r="A80" t="s">
        <v>117</v>
      </c>
      <c r="C80" t="str">
        <f>'Authorized Rev Req'!B84</f>
        <v>AL 2069-E, D.08-02-034, D.14-01-002, AL 3928-E</v>
      </c>
      <c r="D80" s="27">
        <f t="shared" si="1"/>
        <v>924.59608999999921</v>
      </c>
      <c r="E80" t="s">
        <v>18</v>
      </c>
      <c r="F80" s="19">
        <f>'Authorized Rev Req'!E84</f>
        <v>924.59608999999921</v>
      </c>
      <c r="G80" s="19">
        <v>0</v>
      </c>
      <c r="H80" s="19">
        <f t="shared" si="10"/>
        <v>0</v>
      </c>
      <c r="I80" s="19">
        <f t="shared" si="10"/>
        <v>0</v>
      </c>
      <c r="J80" s="19">
        <f t="shared" si="10"/>
        <v>0</v>
      </c>
    </row>
    <row r="81" spans="1:11" x14ac:dyDescent="0.25">
      <c r="A81" t="s">
        <v>118</v>
      </c>
      <c r="C81" t="str">
        <f>'Authorized Rev Req'!B85</f>
        <v>AL 2209-E, D.08-02-034, AL 3928-E</v>
      </c>
      <c r="D81" s="27">
        <f t="shared" si="1"/>
        <v>-290.2039800000079</v>
      </c>
      <c r="E81" t="s">
        <v>18</v>
      </c>
      <c r="F81" s="19">
        <f>'Authorized Rev Req'!E85</f>
        <v>-290.2039800000079</v>
      </c>
      <c r="G81" s="19">
        <v>0</v>
      </c>
      <c r="H81" s="19">
        <f t="shared" si="10"/>
        <v>0</v>
      </c>
      <c r="I81" s="19">
        <f t="shared" si="10"/>
        <v>0</v>
      </c>
      <c r="J81" s="19">
        <f t="shared" si="10"/>
        <v>0</v>
      </c>
    </row>
    <row r="82" spans="1:11" x14ac:dyDescent="0.25">
      <c r="A82" t="s">
        <v>119</v>
      </c>
      <c r="C82" t="str">
        <f>'Authorized Rev Req'!B86</f>
        <v>AL 2816-E, D.12-12-004, AL 3928-E</v>
      </c>
      <c r="D82" s="27">
        <f t="shared" si="1"/>
        <v>418.28167999988051</v>
      </c>
      <c r="E82" t="s">
        <v>18</v>
      </c>
      <c r="F82" s="19">
        <f>'Authorized Rev Req'!E86</f>
        <v>418.28167999988051</v>
      </c>
      <c r="G82" s="19">
        <v>0</v>
      </c>
      <c r="H82" s="19">
        <f t="shared" si="10"/>
        <v>0</v>
      </c>
      <c r="I82" s="19">
        <f t="shared" si="10"/>
        <v>0</v>
      </c>
      <c r="J82" s="19">
        <f t="shared" si="10"/>
        <v>0</v>
      </c>
    </row>
    <row r="83" spans="1:11" x14ac:dyDescent="0.25">
      <c r="A83" s="16" t="s">
        <v>121</v>
      </c>
      <c r="C83" t="str">
        <f>'Authorized Rev Req'!B87</f>
        <v>AL 2816-E, D.12-12-004, AL 3928-E</v>
      </c>
      <c r="D83" s="27">
        <f t="shared" si="1"/>
        <v>3865.5688600117564</v>
      </c>
      <c r="E83" t="s">
        <v>18</v>
      </c>
      <c r="F83" s="19">
        <f>'Authorized Rev Req'!E87</f>
        <v>3865.5688600117564</v>
      </c>
      <c r="G83" s="19">
        <v>0</v>
      </c>
      <c r="H83" s="19">
        <f t="shared" si="10"/>
        <v>0</v>
      </c>
      <c r="I83" s="19">
        <f t="shared" si="10"/>
        <v>0</v>
      </c>
      <c r="J83" s="19">
        <f t="shared" si="10"/>
        <v>0</v>
      </c>
    </row>
    <row r="84" spans="1:11" x14ac:dyDescent="0.25">
      <c r="A84" t="s">
        <v>122</v>
      </c>
      <c r="C84" t="str">
        <f>'Authorized Rev Req'!B88</f>
        <v>AL 2816-E, D.12-12-004, AL 3928-E</v>
      </c>
      <c r="D84" s="27">
        <f t="shared" si="1"/>
        <v>5.3989899999999329</v>
      </c>
      <c r="E84" t="s">
        <v>18</v>
      </c>
      <c r="F84" s="19">
        <f>'Authorized Rev Req'!E88</f>
        <v>5.3989899999999329</v>
      </c>
      <c r="G84" s="19">
        <v>0</v>
      </c>
      <c r="H84" s="19">
        <f t="shared" si="10"/>
        <v>0</v>
      </c>
      <c r="I84" s="19">
        <f t="shared" si="10"/>
        <v>0</v>
      </c>
      <c r="J84" s="19">
        <f t="shared" si="10"/>
        <v>0</v>
      </c>
    </row>
    <row r="85" spans="1:11" x14ac:dyDescent="0.25">
      <c r="A85" t="s">
        <v>233</v>
      </c>
      <c r="C85" s="9" t="str">
        <f>'Authorized Rev Req'!B81</f>
        <v>AL 2209-E, D.08-02-034, AL 3928-E</v>
      </c>
      <c r="D85" s="27">
        <f t="shared" si="1"/>
        <v>13108.984509999978</v>
      </c>
      <c r="E85" s="16" t="s">
        <v>16</v>
      </c>
      <c r="F85" s="19">
        <f>'Authorized Rev Req'!E81</f>
        <v>13108.984509999978</v>
      </c>
      <c r="G85" s="19">
        <v>0</v>
      </c>
      <c r="H85" s="19">
        <f t="shared" si="10"/>
        <v>0</v>
      </c>
      <c r="I85" s="19">
        <f t="shared" si="10"/>
        <v>0</v>
      </c>
      <c r="J85" s="19">
        <f t="shared" si="10"/>
        <v>0</v>
      </c>
    </row>
    <row r="86" spans="1:11" x14ac:dyDescent="0.25">
      <c r="A86" s="7" t="s">
        <v>173</v>
      </c>
      <c r="D86" s="27"/>
      <c r="F86" s="29"/>
      <c r="G86" s="29"/>
      <c r="H86" s="19">
        <f t="shared" si="10"/>
        <v>0</v>
      </c>
      <c r="I86" s="19">
        <f t="shared" si="10"/>
        <v>0</v>
      </c>
      <c r="J86" s="19">
        <f t="shared" si="10"/>
        <v>0</v>
      </c>
    </row>
    <row r="87" spans="1:11" x14ac:dyDescent="0.25">
      <c r="A87" t="s">
        <v>175</v>
      </c>
      <c r="C87" t="str">
        <f>'Authorized Rev Req'!B134</f>
        <v>ER22-527-000</v>
      </c>
      <c r="D87" s="27">
        <f t="shared" si="1"/>
        <v>1074297.3462269725</v>
      </c>
      <c r="E87" t="s">
        <v>177</v>
      </c>
      <c r="F87" s="19">
        <f>'Authorized Rev Req'!E134</f>
        <v>1074297.3462269725</v>
      </c>
      <c r="G87" s="19">
        <f>F87</f>
        <v>1074297.3462269725</v>
      </c>
      <c r="H87" s="19">
        <f t="shared" si="10"/>
        <v>1074297.3462269725</v>
      </c>
      <c r="I87" s="19">
        <f t="shared" si="10"/>
        <v>1074297.3462269725</v>
      </c>
      <c r="J87" s="19">
        <f t="shared" si="10"/>
        <v>1074297.3462269725</v>
      </c>
    </row>
    <row r="88" spans="1:11" x14ac:dyDescent="0.25">
      <c r="A88" s="16" t="s">
        <v>178</v>
      </c>
      <c r="C88" t="str">
        <f>'Authorized Rev Req'!B135</f>
        <v>ER22-673-000</v>
      </c>
      <c r="D88" s="27">
        <f t="shared" si="1"/>
        <v>-278898.97072907857</v>
      </c>
      <c r="E88" t="s">
        <v>177</v>
      </c>
      <c r="F88" s="19">
        <f>'Authorized Rev Req'!E135</f>
        <v>-278898.97072907857</v>
      </c>
      <c r="G88" s="19">
        <v>0</v>
      </c>
      <c r="H88" s="19">
        <v>0</v>
      </c>
      <c r="I88" s="19">
        <f t="shared" si="10"/>
        <v>0</v>
      </c>
      <c r="J88" s="19">
        <f t="shared" si="10"/>
        <v>0</v>
      </c>
    </row>
    <row r="89" spans="1:11" x14ac:dyDescent="0.25">
      <c r="A89" t="s">
        <v>180</v>
      </c>
      <c r="C89" t="str">
        <f>'Authorized Rev Req'!B136</f>
        <v>ER22-258-000</v>
      </c>
      <c r="D89" s="27">
        <f t="shared" si="1"/>
        <v>-22726.988940683394</v>
      </c>
      <c r="E89" t="s">
        <v>177</v>
      </c>
      <c r="F89" s="19">
        <f>'Authorized Rev Req'!E136</f>
        <v>-22726.988940683394</v>
      </c>
      <c r="G89" s="19">
        <v>0</v>
      </c>
      <c r="H89" s="19">
        <v>0</v>
      </c>
      <c r="I89" s="19">
        <f t="shared" si="10"/>
        <v>0</v>
      </c>
      <c r="J89" s="19">
        <f t="shared" si="10"/>
        <v>0</v>
      </c>
    </row>
    <row r="90" spans="1:11" x14ac:dyDescent="0.25">
      <c r="A90" t="s">
        <v>234</v>
      </c>
      <c r="C90" t="str">
        <f>'Authorized Rev Req'!B137</f>
        <v>ER22-674-000</v>
      </c>
      <c r="D90" s="27">
        <f t="shared" si="1"/>
        <v>151.21123428324981</v>
      </c>
      <c r="E90" t="s">
        <v>184</v>
      </c>
      <c r="F90" s="19">
        <f>'Authorized Rev Req'!E137</f>
        <v>151.21123428324981</v>
      </c>
      <c r="G90" s="19">
        <v>0</v>
      </c>
      <c r="H90" s="19">
        <v>0</v>
      </c>
      <c r="I90" s="19">
        <f t="shared" si="10"/>
        <v>0</v>
      </c>
      <c r="J90" s="19">
        <f t="shared" si="10"/>
        <v>0</v>
      </c>
    </row>
    <row r="91" spans="1:11" ht="15.75" thickBot="1" x14ac:dyDescent="0.3">
      <c r="A91" s="7" t="s">
        <v>235</v>
      </c>
      <c r="D91" s="18">
        <f>SUM(D10:D90)</f>
        <v>4271646.8937463043</v>
      </c>
      <c r="E91" s="18"/>
      <c r="F91" s="18">
        <f>SUM(F10:F90)</f>
        <v>4271646.8937463043</v>
      </c>
      <c r="G91" s="18">
        <f>SUM(G10:G90)</f>
        <v>4610639.1087213848</v>
      </c>
      <c r="H91" s="18">
        <f>SUM(H10:H90)</f>
        <v>4462146.4138661362</v>
      </c>
      <c r="I91" s="18">
        <f>SUM(I10:I90)</f>
        <v>4459896.5419414472</v>
      </c>
      <c r="J91" s="18">
        <f>SUM(J10:J90)</f>
        <v>4458738.8563402109</v>
      </c>
    </row>
    <row r="92" spans="1:11" ht="15.75" thickTop="1" x14ac:dyDescent="0.25">
      <c r="E92" s="17"/>
    </row>
    <row r="93" spans="1:11" x14ac:dyDescent="0.25">
      <c r="A93" s="7" t="s">
        <v>204</v>
      </c>
      <c r="E93" s="17" t="s">
        <v>204</v>
      </c>
      <c r="F93" s="34">
        <v>1.2999999999999999E-3</v>
      </c>
    </row>
    <row r="94" spans="1:11" x14ac:dyDescent="0.25">
      <c r="A94" s="7" t="s">
        <v>236</v>
      </c>
      <c r="E94" s="17"/>
    </row>
    <row r="95" spans="1:11" x14ac:dyDescent="0.25">
      <c r="E95" s="17"/>
    </row>
    <row r="96" spans="1:11" ht="15.75" x14ac:dyDescent="0.25">
      <c r="A96" s="50" t="s">
        <v>237</v>
      </c>
      <c r="B96" s="50"/>
      <c r="C96" s="50"/>
      <c r="D96" s="50"/>
      <c r="E96" s="50"/>
      <c r="F96" s="50"/>
      <c r="G96" s="50"/>
      <c r="H96" s="50"/>
      <c r="I96" s="50"/>
      <c r="J96" s="50"/>
      <c r="K96" s="25"/>
    </row>
    <row r="97" spans="1:17" ht="75" x14ac:dyDescent="0.25">
      <c r="A97" s="24" t="s">
        <v>8</v>
      </c>
      <c r="B97" s="24" t="s">
        <v>189</v>
      </c>
      <c r="C97" s="35" t="s">
        <v>238</v>
      </c>
      <c r="D97" s="35" t="s">
        <v>239</v>
      </c>
      <c r="E97" s="35" t="s">
        <v>240</v>
      </c>
      <c r="F97" s="52" t="s">
        <v>241</v>
      </c>
      <c r="G97" s="52"/>
      <c r="H97" s="52"/>
      <c r="I97" s="52"/>
      <c r="J97" s="52"/>
    </row>
    <row r="98" spans="1:17" x14ac:dyDescent="0.25">
      <c r="A98" s="7" t="s">
        <v>13</v>
      </c>
      <c r="C98" s="23"/>
      <c r="D98" s="23"/>
      <c r="E98" s="23"/>
      <c r="F98">
        <v>2022</v>
      </c>
      <c r="G98">
        <v>2023</v>
      </c>
      <c r="H98">
        <v>2024</v>
      </c>
      <c r="I98">
        <v>2025</v>
      </c>
      <c r="J98">
        <v>2026</v>
      </c>
      <c r="L98" s="30"/>
      <c r="M98" s="30"/>
      <c r="N98" s="30"/>
      <c r="O98" s="30"/>
    </row>
    <row r="99" spans="1:17" ht="42" customHeight="1" x14ac:dyDescent="0.25">
      <c r="A99" t="s">
        <v>242</v>
      </c>
      <c r="B99" t="s">
        <v>243</v>
      </c>
      <c r="C99" s="49" t="s">
        <v>244</v>
      </c>
      <c r="D99" s="27">
        <f>SUM(F99:J99)</f>
        <v>1813160.4400766797</v>
      </c>
      <c r="E99" s="23" t="s">
        <v>16</v>
      </c>
      <c r="F99" s="19">
        <v>0</v>
      </c>
      <c r="G99" s="19">
        <v>0</v>
      </c>
      <c r="H99" s="19">
        <v>366255.5679677634</v>
      </c>
      <c r="I99" s="19">
        <v>618601.58740287437</v>
      </c>
      <c r="J99" s="19">
        <v>828303.28470604192</v>
      </c>
      <c r="L99" s="30"/>
      <c r="M99" s="30"/>
      <c r="N99" s="30"/>
      <c r="O99" s="30"/>
      <c r="Q99" s="16"/>
    </row>
    <row r="100" spans="1:17" x14ac:dyDescent="0.25">
      <c r="A100" t="s">
        <v>242</v>
      </c>
      <c r="B100" t="s">
        <v>243</v>
      </c>
      <c r="C100" s="49"/>
      <c r="D100" s="27">
        <f>SUM(F100:J100)</f>
        <v>80480.633198197524</v>
      </c>
      <c r="E100" t="s">
        <v>18</v>
      </c>
      <c r="F100" s="19">
        <v>0</v>
      </c>
      <c r="G100" s="19">
        <v>0</v>
      </c>
      <c r="H100" s="19">
        <v>23672.693724936515</v>
      </c>
      <c r="I100" s="19">
        <v>26623.0947733621</v>
      </c>
      <c r="J100" s="19">
        <v>30184.844699898909</v>
      </c>
      <c r="L100" s="30"/>
      <c r="M100" s="30"/>
      <c r="N100" s="30"/>
      <c r="O100" s="30"/>
    </row>
    <row r="101" spans="1:17" ht="31.15" customHeight="1" x14ac:dyDescent="0.25">
      <c r="C101" s="36"/>
      <c r="D101" s="27"/>
      <c r="F101" s="19"/>
      <c r="G101" s="19"/>
      <c r="K101" s="37"/>
      <c r="L101" s="27"/>
      <c r="M101" s="27"/>
      <c r="N101" s="27"/>
      <c r="O101" s="27"/>
    </row>
    <row r="102" spans="1:17" ht="31.15" customHeight="1" x14ac:dyDescent="0.25">
      <c r="A102" s="7" t="s">
        <v>76</v>
      </c>
      <c r="D102" s="27"/>
      <c r="E102" s="23"/>
      <c r="F102" s="29"/>
      <c r="G102" s="19"/>
      <c r="H102" s="19"/>
      <c r="I102" s="19"/>
      <c r="J102" s="19"/>
      <c r="L102" s="30"/>
      <c r="M102" s="30"/>
      <c r="N102" s="30"/>
      <c r="O102" s="30"/>
    </row>
    <row r="103" spans="1:17" x14ac:dyDescent="0.25">
      <c r="A103" t="s">
        <v>245</v>
      </c>
      <c r="B103" t="s">
        <v>246</v>
      </c>
      <c r="C103" s="36" t="s">
        <v>247</v>
      </c>
      <c r="D103" s="27">
        <f t="shared" ref="D103:D107" si="11">SUM(F103:J103)</f>
        <v>1435.2455226906839</v>
      </c>
      <c r="E103" t="s">
        <v>16</v>
      </c>
      <c r="F103" s="19">
        <v>0</v>
      </c>
      <c r="G103" s="19">
        <v>0</v>
      </c>
      <c r="H103" s="19">
        <v>717.65963743741884</v>
      </c>
      <c r="I103" s="19">
        <v>370.09985087943875</v>
      </c>
      <c r="J103" s="19">
        <v>347.48603437382621</v>
      </c>
    </row>
    <row r="104" spans="1:17" x14ac:dyDescent="0.25">
      <c r="A104" t="s">
        <v>248</v>
      </c>
      <c r="B104" t="s">
        <v>249</v>
      </c>
      <c r="C104" s="36" t="s">
        <v>247</v>
      </c>
      <c r="D104" s="27">
        <f t="shared" si="11"/>
        <v>29795.129457586911</v>
      </c>
      <c r="E104" t="s">
        <v>16</v>
      </c>
      <c r="F104" s="19">
        <v>0</v>
      </c>
      <c r="G104" s="19">
        <v>0</v>
      </c>
      <c r="H104" s="32">
        <v>4354.6194254906241</v>
      </c>
      <c r="I104" s="32">
        <v>13357.684759343401</v>
      </c>
      <c r="J104" s="32">
        <v>12082.825272752883</v>
      </c>
      <c r="L104" s="30"/>
      <c r="M104" s="30"/>
      <c r="N104" s="30"/>
      <c r="O104" s="30"/>
    </row>
    <row r="105" spans="1:17" x14ac:dyDescent="0.25">
      <c r="A105" t="s">
        <v>248</v>
      </c>
      <c r="B105" t="s">
        <v>249</v>
      </c>
      <c r="C105" s="36" t="s">
        <v>247</v>
      </c>
      <c r="D105" s="27">
        <f t="shared" si="11"/>
        <v>-2235.2304801591113</v>
      </c>
      <c r="E105" t="s">
        <v>18</v>
      </c>
      <c r="F105" s="19">
        <v>0</v>
      </c>
      <c r="G105" s="19">
        <v>0</v>
      </c>
      <c r="H105" s="32">
        <v>-744.97909846720745</v>
      </c>
      <c r="I105" s="32">
        <v>-746.10993074075873</v>
      </c>
      <c r="J105" s="32">
        <v>-744.1414509511452</v>
      </c>
      <c r="L105" s="30"/>
      <c r="M105" s="30"/>
      <c r="N105" s="30"/>
      <c r="O105" s="30"/>
    </row>
    <row r="106" spans="1:17" x14ac:dyDescent="0.25">
      <c r="A106" t="s">
        <v>250</v>
      </c>
      <c r="B106" t="s">
        <v>251</v>
      </c>
      <c r="C106" s="36" t="s">
        <v>252</v>
      </c>
      <c r="D106" s="27">
        <f t="shared" si="11"/>
        <v>0</v>
      </c>
      <c r="E106" t="s">
        <v>16</v>
      </c>
      <c r="F106" s="19">
        <v>0</v>
      </c>
      <c r="G106" s="19">
        <v>0</v>
      </c>
      <c r="H106" s="19">
        <v>0</v>
      </c>
      <c r="I106" s="19">
        <v>0</v>
      </c>
      <c r="J106" s="32">
        <v>0</v>
      </c>
      <c r="L106" s="30"/>
      <c r="M106" s="30"/>
      <c r="N106" s="30"/>
      <c r="O106" s="30"/>
    </row>
    <row r="107" spans="1:17" x14ac:dyDescent="0.25">
      <c r="A107" t="s">
        <v>250</v>
      </c>
      <c r="B107" t="s">
        <v>251</v>
      </c>
      <c r="C107" s="36" t="s">
        <v>252</v>
      </c>
      <c r="D107" s="27">
        <f t="shared" si="11"/>
        <v>0</v>
      </c>
      <c r="E107" t="s">
        <v>18</v>
      </c>
      <c r="F107" s="19">
        <v>0</v>
      </c>
      <c r="G107" s="19">
        <v>0</v>
      </c>
      <c r="H107" s="19">
        <v>0</v>
      </c>
      <c r="I107" s="19">
        <v>0</v>
      </c>
      <c r="J107" s="32">
        <v>0</v>
      </c>
      <c r="L107" s="30"/>
      <c r="M107" s="30"/>
      <c r="N107" s="30"/>
      <c r="O107" s="30"/>
    </row>
    <row r="108" spans="1:17" x14ac:dyDescent="0.25">
      <c r="A108" t="s">
        <v>253</v>
      </c>
      <c r="B108" t="s">
        <v>254</v>
      </c>
      <c r="C108" t="s">
        <v>255</v>
      </c>
      <c r="D108" s="27">
        <f>SUM(F108:J108)</f>
        <v>-1066842.998393297</v>
      </c>
      <c r="E108" t="s">
        <v>18</v>
      </c>
      <c r="F108" s="19">
        <v>0</v>
      </c>
      <c r="G108" s="27">
        <v>-266710.74959832424</v>
      </c>
      <c r="H108" s="27">
        <f>G108</f>
        <v>-266710.74959832424</v>
      </c>
      <c r="I108" s="27">
        <f t="shared" ref="I108:J108" si="12">H108</f>
        <v>-266710.74959832424</v>
      </c>
      <c r="J108" s="27">
        <f t="shared" si="12"/>
        <v>-266710.74959832424</v>
      </c>
      <c r="L108" s="30"/>
      <c r="M108" s="30"/>
      <c r="N108" s="30"/>
      <c r="O108" s="30"/>
    </row>
    <row r="109" spans="1:17" x14ac:dyDescent="0.25">
      <c r="A109" t="s">
        <v>253</v>
      </c>
      <c r="B109" t="s">
        <v>254</v>
      </c>
      <c r="C109" t="s">
        <v>255</v>
      </c>
      <c r="D109" s="27">
        <f t="shared" ref="D109:D142" si="13">SUM(F109:J109)</f>
        <v>99699.615887548644</v>
      </c>
      <c r="E109" t="s">
        <v>18</v>
      </c>
      <c r="F109" s="19">
        <v>0</v>
      </c>
      <c r="G109" s="27">
        <v>24924.903971887161</v>
      </c>
      <c r="H109" s="27">
        <f t="shared" ref="H109:J110" si="14">G109</f>
        <v>24924.903971887161</v>
      </c>
      <c r="I109" s="27">
        <f t="shared" si="14"/>
        <v>24924.903971887161</v>
      </c>
      <c r="J109" s="27">
        <f t="shared" si="14"/>
        <v>24924.903971887161</v>
      </c>
      <c r="L109" s="30"/>
      <c r="M109" s="30"/>
      <c r="N109" s="30"/>
      <c r="O109" s="30"/>
    </row>
    <row r="110" spans="1:17" x14ac:dyDescent="0.25">
      <c r="A110" t="s">
        <v>253</v>
      </c>
      <c r="B110" t="s">
        <v>254</v>
      </c>
      <c r="C110" t="s">
        <v>255</v>
      </c>
      <c r="D110" s="27">
        <f t="shared" si="13"/>
        <v>-192676.21993986535</v>
      </c>
      <c r="E110" t="s">
        <v>18</v>
      </c>
      <c r="F110" s="19">
        <v>0</v>
      </c>
      <c r="G110" s="27">
        <v>-48169.054984966337</v>
      </c>
      <c r="H110" s="27">
        <f t="shared" si="14"/>
        <v>-48169.054984966337</v>
      </c>
      <c r="I110" s="27">
        <f t="shared" si="14"/>
        <v>-48169.054984966337</v>
      </c>
      <c r="J110" s="27">
        <f t="shared" si="14"/>
        <v>-48169.054984966337</v>
      </c>
      <c r="L110" s="30"/>
      <c r="M110" s="30"/>
      <c r="N110" s="30"/>
      <c r="O110" s="30"/>
    </row>
    <row r="111" spans="1:17" x14ac:dyDescent="0.25">
      <c r="A111" t="s">
        <v>253</v>
      </c>
      <c r="B111" t="s">
        <v>254</v>
      </c>
      <c r="C111" t="s">
        <v>255</v>
      </c>
      <c r="D111" s="27">
        <f t="shared" si="13"/>
        <v>33676.397782681161</v>
      </c>
      <c r="E111" t="s">
        <v>126</v>
      </c>
      <c r="F111" s="19">
        <v>0</v>
      </c>
      <c r="G111" s="27">
        <v>8419.0994456702902</v>
      </c>
      <c r="H111" s="27">
        <v>8419.0994456702902</v>
      </c>
      <c r="I111" s="27">
        <v>8419.0994456702902</v>
      </c>
      <c r="J111" s="27">
        <v>8419.0994456702902</v>
      </c>
      <c r="L111" s="30"/>
      <c r="M111" s="30"/>
      <c r="N111" s="30"/>
      <c r="O111" s="30"/>
    </row>
    <row r="112" spans="1:17" x14ac:dyDescent="0.25">
      <c r="A112" t="s">
        <v>253</v>
      </c>
      <c r="B112" t="s">
        <v>254</v>
      </c>
      <c r="C112" t="s">
        <v>255</v>
      </c>
      <c r="D112" s="27">
        <f t="shared" si="13"/>
        <v>36474.483305438807</v>
      </c>
      <c r="E112" t="s">
        <v>18</v>
      </c>
      <c r="F112" s="19">
        <v>0</v>
      </c>
      <c r="G112" s="27">
        <v>36474.483305438807</v>
      </c>
      <c r="H112" s="38">
        <v>0</v>
      </c>
      <c r="I112" s="38">
        <v>0</v>
      </c>
      <c r="J112" s="38">
        <v>0</v>
      </c>
      <c r="L112" s="30"/>
      <c r="M112" s="30"/>
      <c r="N112" s="30"/>
      <c r="O112" s="30"/>
    </row>
    <row r="113" spans="1:15" x14ac:dyDescent="0.25">
      <c r="A113" t="s">
        <v>253</v>
      </c>
      <c r="B113" t="s">
        <v>254</v>
      </c>
      <c r="C113" t="s">
        <v>255</v>
      </c>
      <c r="D113" s="27">
        <f t="shared" si="13"/>
        <v>8195.1182679986414</v>
      </c>
      <c r="E113" t="s">
        <v>18</v>
      </c>
      <c r="F113" s="19">
        <v>0</v>
      </c>
      <c r="G113" s="27">
        <v>8195.1182679986414</v>
      </c>
      <c r="H113" s="38"/>
      <c r="I113" s="38"/>
      <c r="J113" s="38"/>
      <c r="L113" s="30"/>
      <c r="M113" s="30"/>
      <c r="N113" s="30"/>
      <c r="O113" s="30"/>
    </row>
    <row r="114" spans="1:15" x14ac:dyDescent="0.25">
      <c r="A114" t="s">
        <v>253</v>
      </c>
      <c r="B114" t="s">
        <v>254</v>
      </c>
      <c r="C114" t="s">
        <v>255</v>
      </c>
      <c r="D114" s="27">
        <f t="shared" si="13"/>
        <v>4762.3621593399148</v>
      </c>
      <c r="E114" t="s">
        <v>63</v>
      </c>
      <c r="F114" s="19">
        <v>0</v>
      </c>
      <c r="G114" s="27">
        <v>1190.5905398349787</v>
      </c>
      <c r="H114" s="38">
        <f>G114</f>
        <v>1190.5905398349787</v>
      </c>
      <c r="I114" s="38">
        <f t="shared" ref="I114:J115" si="15">H114</f>
        <v>1190.5905398349787</v>
      </c>
      <c r="J114" s="38">
        <f t="shared" si="15"/>
        <v>1190.5905398349787</v>
      </c>
      <c r="L114" s="30"/>
      <c r="M114" s="30"/>
      <c r="N114" s="30"/>
      <c r="O114" s="30"/>
    </row>
    <row r="115" spans="1:15" x14ac:dyDescent="0.25">
      <c r="A115" t="s">
        <v>253</v>
      </c>
      <c r="B115" t="s">
        <v>254</v>
      </c>
      <c r="C115" t="s">
        <v>255</v>
      </c>
      <c r="D115" s="27">
        <f t="shared" si="13"/>
        <v>172098.67494885926</v>
      </c>
      <c r="E115" t="s">
        <v>66</v>
      </c>
      <c r="F115" s="19">
        <v>0</v>
      </c>
      <c r="G115" s="27">
        <v>43024.668737214815</v>
      </c>
      <c r="H115" s="38">
        <f>G115</f>
        <v>43024.668737214815</v>
      </c>
      <c r="I115" s="38">
        <f t="shared" si="15"/>
        <v>43024.668737214815</v>
      </c>
      <c r="J115" s="38">
        <f t="shared" si="15"/>
        <v>43024.668737214815</v>
      </c>
      <c r="L115" s="30"/>
      <c r="M115" s="30"/>
      <c r="N115" s="30"/>
      <c r="O115" s="30"/>
    </row>
    <row r="116" spans="1:15" x14ac:dyDescent="0.25">
      <c r="A116" t="s">
        <v>253</v>
      </c>
      <c r="B116" t="s">
        <v>254</v>
      </c>
      <c r="C116" t="s">
        <v>255</v>
      </c>
      <c r="D116" s="27">
        <f t="shared" si="13"/>
        <v>400.31599999999997</v>
      </c>
      <c r="E116" t="s">
        <v>66</v>
      </c>
      <c r="F116" s="19">
        <v>0</v>
      </c>
      <c r="G116" s="27">
        <v>400.31599999999997</v>
      </c>
      <c r="H116" s="38">
        <v>0</v>
      </c>
      <c r="I116" s="38">
        <v>0</v>
      </c>
      <c r="J116" s="38">
        <v>0</v>
      </c>
      <c r="L116" s="30"/>
      <c r="M116" s="30"/>
      <c r="N116" s="30"/>
      <c r="O116" s="30"/>
    </row>
    <row r="117" spans="1:15" x14ac:dyDescent="0.25">
      <c r="A117" t="s">
        <v>253</v>
      </c>
      <c r="B117" t="s">
        <v>254</v>
      </c>
      <c r="C117" t="s">
        <v>255</v>
      </c>
      <c r="D117" s="27">
        <f t="shared" si="13"/>
        <v>617.74074208720049</v>
      </c>
      <c r="E117" t="s">
        <v>69</v>
      </c>
      <c r="F117" s="19">
        <v>0</v>
      </c>
      <c r="G117" s="27">
        <v>154.43518552180012</v>
      </c>
      <c r="H117" s="38">
        <f>G117</f>
        <v>154.43518552180012</v>
      </c>
      <c r="I117" s="38">
        <f t="shared" ref="I117:J119" si="16">H117</f>
        <v>154.43518552180012</v>
      </c>
      <c r="J117" s="38">
        <f t="shared" si="16"/>
        <v>154.43518552180012</v>
      </c>
      <c r="L117" s="30"/>
      <c r="M117" s="30"/>
      <c r="N117" s="30"/>
      <c r="O117" s="30"/>
    </row>
    <row r="118" spans="1:15" x14ac:dyDescent="0.25">
      <c r="A118" t="s">
        <v>253</v>
      </c>
      <c r="B118" t="s">
        <v>254</v>
      </c>
      <c r="C118" t="s">
        <v>255</v>
      </c>
      <c r="D118" s="48"/>
      <c r="E118" s="16" t="s">
        <v>130</v>
      </c>
      <c r="F118" s="19">
        <v>0</v>
      </c>
      <c r="G118" s="48"/>
      <c r="H118" s="48"/>
      <c r="I118" s="48"/>
      <c r="J118" s="48"/>
      <c r="L118" s="30"/>
      <c r="M118" s="30"/>
      <c r="N118" s="30"/>
      <c r="O118" s="30"/>
    </row>
    <row r="119" spans="1:15" x14ac:dyDescent="0.25">
      <c r="A119" t="s">
        <v>253</v>
      </c>
      <c r="B119" t="s">
        <v>254</v>
      </c>
      <c r="C119" t="s">
        <v>255</v>
      </c>
      <c r="D119" s="27">
        <f t="shared" si="13"/>
        <v>-149577.37325718423</v>
      </c>
      <c r="E119" s="23" t="s">
        <v>41</v>
      </c>
      <c r="F119" s="19">
        <v>0</v>
      </c>
      <c r="G119" s="27">
        <v>-37394.343314296057</v>
      </c>
      <c r="H119" s="38">
        <f>G119</f>
        <v>-37394.343314296057</v>
      </c>
      <c r="I119" s="38">
        <f t="shared" si="16"/>
        <v>-37394.343314296057</v>
      </c>
      <c r="J119" s="38">
        <f t="shared" si="16"/>
        <v>-37394.343314296057</v>
      </c>
      <c r="L119" s="30"/>
      <c r="M119" s="30"/>
      <c r="N119" s="30"/>
      <c r="O119" s="30"/>
    </row>
    <row r="120" spans="1:15" x14ac:dyDescent="0.25">
      <c r="A120" t="s">
        <v>253</v>
      </c>
      <c r="B120" t="s">
        <v>254</v>
      </c>
      <c r="C120" t="s">
        <v>255</v>
      </c>
      <c r="D120" s="27">
        <f t="shared" si="13"/>
        <v>53253.430551085861</v>
      </c>
      <c r="E120" s="23" t="s">
        <v>41</v>
      </c>
      <c r="F120" s="19">
        <v>0</v>
      </c>
      <c r="G120" s="27">
        <v>53253.430551085861</v>
      </c>
      <c r="H120" s="38">
        <v>0</v>
      </c>
      <c r="I120" s="38">
        <v>0</v>
      </c>
      <c r="J120" s="38">
        <v>0</v>
      </c>
      <c r="L120" s="30"/>
      <c r="M120" s="30"/>
      <c r="N120" s="30"/>
      <c r="O120" s="30"/>
    </row>
    <row r="121" spans="1:15" x14ac:dyDescent="0.25">
      <c r="A121" t="s">
        <v>253</v>
      </c>
      <c r="B121" t="s">
        <v>254</v>
      </c>
      <c r="C121" t="s">
        <v>255</v>
      </c>
      <c r="D121" s="27">
        <f t="shared" si="13"/>
        <v>-2700.7391953273445</v>
      </c>
      <c r="E121" s="23" t="s">
        <v>41</v>
      </c>
      <c r="F121" s="19">
        <v>0</v>
      </c>
      <c r="G121" s="27">
        <v>-2700.7391953273445</v>
      </c>
      <c r="H121" s="38">
        <v>0</v>
      </c>
      <c r="I121" s="38">
        <v>0</v>
      </c>
      <c r="J121" s="38">
        <v>0</v>
      </c>
      <c r="L121" s="30"/>
      <c r="M121" s="30"/>
      <c r="N121" s="30"/>
      <c r="O121" s="30"/>
    </row>
    <row r="122" spans="1:15" x14ac:dyDescent="0.25">
      <c r="A122" t="s">
        <v>253</v>
      </c>
      <c r="B122" t="s">
        <v>254</v>
      </c>
      <c r="C122" t="s">
        <v>255</v>
      </c>
      <c r="D122" s="27">
        <f t="shared" si="13"/>
        <v>24508.262938303276</v>
      </c>
      <c r="E122" s="23" t="s">
        <v>41</v>
      </c>
      <c r="F122" s="19">
        <v>0</v>
      </c>
      <c r="G122" s="27">
        <v>24508.262938303276</v>
      </c>
      <c r="H122" s="38">
        <v>0</v>
      </c>
      <c r="I122" s="38">
        <v>0</v>
      </c>
      <c r="J122" s="38">
        <v>0</v>
      </c>
      <c r="L122" s="30"/>
      <c r="M122" s="30"/>
      <c r="N122" s="30"/>
      <c r="O122" s="30"/>
    </row>
    <row r="123" spans="1:15" x14ac:dyDescent="0.25">
      <c r="A123" t="s">
        <v>256</v>
      </c>
      <c r="B123" t="s">
        <v>257</v>
      </c>
      <c r="C123" t="s">
        <v>247</v>
      </c>
      <c r="D123" s="27">
        <f>SUM(F123:J123)</f>
        <v>31635.605023999997</v>
      </c>
      <c r="E123" t="s">
        <v>16</v>
      </c>
      <c r="F123" s="19">
        <v>0</v>
      </c>
      <c r="G123" s="27">
        <v>0</v>
      </c>
      <c r="H123" s="38">
        <v>30381.425902999999</v>
      </c>
      <c r="I123" s="38">
        <v>636.94456600000001</v>
      </c>
      <c r="J123" s="38">
        <v>617.234555</v>
      </c>
      <c r="L123" s="30"/>
      <c r="M123" s="30"/>
      <c r="N123" s="30"/>
      <c r="O123" s="30"/>
    </row>
    <row r="124" spans="1:15" x14ac:dyDescent="0.25">
      <c r="A124" t="s">
        <v>258</v>
      </c>
      <c r="B124" t="s">
        <v>259</v>
      </c>
      <c r="C124" t="s">
        <v>227</v>
      </c>
      <c r="D124" s="27">
        <f>SUM(F124:J124)</f>
        <v>116939.49818857138</v>
      </c>
      <c r="E124" s="16" t="s">
        <v>130</v>
      </c>
      <c r="F124" s="19">
        <v>0</v>
      </c>
      <c r="G124" s="27">
        <v>116939.49818857138</v>
      </c>
      <c r="H124" s="19">
        <v>0</v>
      </c>
      <c r="I124" s="19">
        <v>0</v>
      </c>
      <c r="J124" s="19">
        <v>0</v>
      </c>
      <c r="L124" s="30"/>
      <c r="M124" s="30"/>
      <c r="N124" s="30"/>
      <c r="O124" s="30"/>
    </row>
    <row r="125" spans="1:15" x14ac:dyDescent="0.25">
      <c r="A125" t="s">
        <v>258</v>
      </c>
      <c r="B125" t="s">
        <v>260</v>
      </c>
      <c r="C125" t="s">
        <v>227</v>
      </c>
      <c r="D125" s="27">
        <f>SUM(F125:J125)</f>
        <v>2847.3967729805709</v>
      </c>
      <c r="E125" s="16" t="s">
        <v>16</v>
      </c>
      <c r="F125" s="19">
        <v>0</v>
      </c>
      <c r="G125" s="27">
        <v>2847.3967729805709</v>
      </c>
      <c r="H125" s="19">
        <v>0</v>
      </c>
      <c r="I125" s="19">
        <v>0</v>
      </c>
      <c r="J125" s="19">
        <v>0</v>
      </c>
      <c r="L125" s="30"/>
      <c r="M125" s="30"/>
      <c r="N125" s="30"/>
      <c r="O125" s="30"/>
    </row>
    <row r="126" spans="1:15" x14ac:dyDescent="0.25">
      <c r="A126" t="s">
        <v>261</v>
      </c>
      <c r="B126" t="s">
        <v>262</v>
      </c>
      <c r="C126" t="s">
        <v>227</v>
      </c>
      <c r="D126" s="27">
        <f t="shared" ref="D126:D136" si="17">SUM(F126:J126)</f>
        <v>143925.22054919999</v>
      </c>
      <c r="E126" s="16" t="s">
        <v>16</v>
      </c>
      <c r="F126" s="19">
        <v>0</v>
      </c>
      <c r="G126" s="27">
        <v>143925.22054919999</v>
      </c>
      <c r="H126" s="19">
        <v>0</v>
      </c>
      <c r="I126" s="19">
        <v>0</v>
      </c>
      <c r="J126" s="19">
        <v>0</v>
      </c>
      <c r="L126" s="30"/>
      <c r="M126" s="30"/>
      <c r="N126" s="30"/>
      <c r="O126" s="30"/>
    </row>
    <row r="127" spans="1:15" x14ac:dyDescent="0.25">
      <c r="A127" t="s">
        <v>261</v>
      </c>
      <c r="B127" t="s">
        <v>262</v>
      </c>
      <c r="C127" t="s">
        <v>227</v>
      </c>
      <c r="D127" s="27">
        <f t="shared" si="17"/>
        <v>3189.2298225999998</v>
      </c>
      <c r="E127" s="16" t="s">
        <v>18</v>
      </c>
      <c r="F127" s="19">
        <v>0</v>
      </c>
      <c r="G127" s="27">
        <v>3189.2298225999998</v>
      </c>
      <c r="H127" s="19">
        <v>0</v>
      </c>
      <c r="I127" s="19">
        <v>0</v>
      </c>
      <c r="J127" s="19">
        <v>0</v>
      </c>
      <c r="L127" s="30"/>
      <c r="M127" s="30"/>
      <c r="N127" s="30"/>
      <c r="O127" s="30"/>
    </row>
    <row r="128" spans="1:15" x14ac:dyDescent="0.25">
      <c r="A128" t="s">
        <v>261</v>
      </c>
      <c r="B128" t="s">
        <v>262</v>
      </c>
      <c r="C128" t="s">
        <v>227</v>
      </c>
      <c r="D128" s="27">
        <f t="shared" si="17"/>
        <v>9.1091933999999988</v>
      </c>
      <c r="E128" s="16" t="s">
        <v>69</v>
      </c>
      <c r="F128" s="19">
        <v>0</v>
      </c>
      <c r="G128" s="27">
        <v>9.1091933999999988</v>
      </c>
      <c r="H128" s="19">
        <v>0</v>
      </c>
      <c r="I128" s="19">
        <v>0</v>
      </c>
      <c r="J128" s="19">
        <v>0</v>
      </c>
      <c r="L128" s="30"/>
      <c r="M128" s="30"/>
      <c r="N128" s="30"/>
      <c r="O128" s="30"/>
    </row>
    <row r="129" spans="1:17" x14ac:dyDescent="0.25">
      <c r="A129" t="s">
        <v>261</v>
      </c>
      <c r="B129" t="s">
        <v>262</v>
      </c>
      <c r="C129" t="s">
        <v>227</v>
      </c>
      <c r="D129" s="27">
        <f t="shared" si="17"/>
        <v>16078.738483599998</v>
      </c>
      <c r="E129" s="16" t="s">
        <v>63</v>
      </c>
      <c r="F129" s="19">
        <v>0</v>
      </c>
      <c r="G129" s="27">
        <v>16078.738483599998</v>
      </c>
      <c r="H129" s="19">
        <v>0</v>
      </c>
      <c r="I129" s="19">
        <v>0</v>
      </c>
      <c r="J129" s="19">
        <v>0</v>
      </c>
      <c r="L129" s="30"/>
      <c r="M129" s="30"/>
      <c r="N129" s="30"/>
      <c r="O129" s="30"/>
    </row>
    <row r="130" spans="1:17" x14ac:dyDescent="0.25">
      <c r="A130" t="s">
        <v>263</v>
      </c>
      <c r="B130" t="s">
        <v>262</v>
      </c>
      <c r="C130" t="s">
        <v>227</v>
      </c>
      <c r="D130" s="27">
        <f t="shared" si="17"/>
        <v>-78488.752723404512</v>
      </c>
      <c r="E130" s="16" t="s">
        <v>18</v>
      </c>
      <c r="F130" s="19">
        <v>0</v>
      </c>
      <c r="G130" s="27">
        <v>-78488.752723404512</v>
      </c>
      <c r="H130" s="19">
        <v>0</v>
      </c>
      <c r="I130" s="19">
        <v>0</v>
      </c>
      <c r="J130" s="19">
        <v>0</v>
      </c>
      <c r="L130" s="30"/>
      <c r="M130" s="30"/>
      <c r="N130" s="30"/>
      <c r="O130" s="30"/>
    </row>
    <row r="131" spans="1:17" x14ac:dyDescent="0.25">
      <c r="A131" t="s">
        <v>264</v>
      </c>
      <c r="B131" t="s">
        <v>262</v>
      </c>
      <c r="C131" t="s">
        <v>227</v>
      </c>
      <c r="D131" s="27">
        <f t="shared" si="17"/>
        <v>-79000</v>
      </c>
      <c r="E131" s="16" t="s">
        <v>171</v>
      </c>
      <c r="F131" s="19">
        <v>0</v>
      </c>
      <c r="G131" s="27">
        <v>-79000</v>
      </c>
      <c r="H131" s="19">
        <v>0</v>
      </c>
      <c r="I131" s="19">
        <v>0</v>
      </c>
      <c r="J131" s="19">
        <v>0</v>
      </c>
      <c r="L131" s="30"/>
      <c r="M131" s="30"/>
      <c r="N131" s="30"/>
      <c r="O131" s="30"/>
    </row>
    <row r="132" spans="1:17" x14ac:dyDescent="0.25">
      <c r="A132" t="s">
        <v>265</v>
      </c>
      <c r="B132" t="s">
        <v>262</v>
      </c>
      <c r="C132" t="s">
        <v>227</v>
      </c>
      <c r="D132" s="27">
        <f t="shared" si="17"/>
        <v>8062.6480599999459</v>
      </c>
      <c r="E132" s="16" t="s">
        <v>18</v>
      </c>
      <c r="F132" s="19">
        <v>0</v>
      </c>
      <c r="G132" s="27">
        <v>8062.6480599999459</v>
      </c>
      <c r="H132" s="19">
        <v>0</v>
      </c>
      <c r="I132" s="19">
        <v>0</v>
      </c>
      <c r="J132" s="19">
        <v>0</v>
      </c>
      <c r="L132" s="30"/>
      <c r="M132" s="30"/>
      <c r="N132" s="30"/>
      <c r="O132" s="30"/>
    </row>
    <row r="133" spans="1:17" x14ac:dyDescent="0.25">
      <c r="A133" t="s">
        <v>118</v>
      </c>
      <c r="B133" t="s">
        <v>262</v>
      </c>
      <c r="C133" t="s">
        <v>227</v>
      </c>
      <c r="D133" s="27">
        <f t="shared" si="17"/>
        <v>103.88005999999493</v>
      </c>
      <c r="E133" s="16" t="s">
        <v>18</v>
      </c>
      <c r="F133" s="19">
        <v>0</v>
      </c>
      <c r="G133" s="27">
        <v>103.88005999999493</v>
      </c>
      <c r="H133" s="19">
        <v>0</v>
      </c>
      <c r="I133" s="19">
        <v>0</v>
      </c>
      <c r="J133" s="19">
        <v>0</v>
      </c>
      <c r="L133" s="30"/>
      <c r="M133" s="30"/>
      <c r="N133" s="30"/>
      <c r="O133" s="30"/>
    </row>
    <row r="134" spans="1:17" x14ac:dyDescent="0.25">
      <c r="A134" t="s">
        <v>233</v>
      </c>
      <c r="B134" t="s">
        <v>262</v>
      </c>
      <c r="C134" t="s">
        <v>227</v>
      </c>
      <c r="D134" s="27">
        <f t="shared" si="17"/>
        <v>17468.285040000002</v>
      </c>
      <c r="E134" s="16" t="s">
        <v>16</v>
      </c>
      <c r="F134" s="19">
        <v>0</v>
      </c>
      <c r="G134" s="27">
        <v>17468.285040000002</v>
      </c>
      <c r="H134" s="19">
        <v>0</v>
      </c>
      <c r="I134" s="19">
        <v>0</v>
      </c>
      <c r="J134" s="19">
        <v>0</v>
      </c>
      <c r="L134" s="30"/>
      <c r="M134" s="30"/>
      <c r="N134" s="30"/>
      <c r="O134" s="30"/>
    </row>
    <row r="135" spans="1:17" x14ac:dyDescent="0.25">
      <c r="A135" t="s">
        <v>266</v>
      </c>
      <c r="B135" t="s">
        <v>262</v>
      </c>
      <c r="C135" t="s">
        <v>227</v>
      </c>
      <c r="D135" s="27">
        <f t="shared" si="17"/>
        <v>7002.9552999999642</v>
      </c>
      <c r="E135" s="16" t="s">
        <v>18</v>
      </c>
      <c r="F135" s="19">
        <v>0</v>
      </c>
      <c r="G135" s="27">
        <v>7002.9552999999642</v>
      </c>
      <c r="H135" s="19">
        <v>0</v>
      </c>
      <c r="I135" s="19">
        <v>0</v>
      </c>
      <c r="J135" s="19">
        <v>0</v>
      </c>
      <c r="L135" s="30"/>
      <c r="M135" s="30"/>
      <c r="N135" s="30"/>
      <c r="O135" s="30"/>
    </row>
    <row r="136" spans="1:17" x14ac:dyDescent="0.25">
      <c r="A136" t="s">
        <v>267</v>
      </c>
      <c r="C136" t="s">
        <v>268</v>
      </c>
      <c r="D136" s="27">
        <f t="shared" si="17"/>
        <v>-16667.644247307049</v>
      </c>
      <c r="E136" t="s">
        <v>73</v>
      </c>
      <c r="F136" s="19">
        <v>0</v>
      </c>
      <c r="G136" s="27">
        <v>-16667.644247307049</v>
      </c>
      <c r="H136" s="19">
        <v>0</v>
      </c>
      <c r="I136" s="19">
        <v>0</v>
      </c>
      <c r="J136" s="19">
        <v>0</v>
      </c>
      <c r="L136" s="30"/>
      <c r="M136" s="30"/>
      <c r="N136" s="30"/>
      <c r="O136" s="30"/>
    </row>
    <row r="137" spans="1:17" x14ac:dyDescent="0.25">
      <c r="D137" s="27"/>
      <c r="E137" s="23"/>
      <c r="F137" s="19"/>
      <c r="G137" s="38"/>
      <c r="H137" s="38"/>
      <c r="I137" s="38"/>
      <c r="J137" s="38"/>
      <c r="L137" s="30"/>
      <c r="M137" s="30"/>
      <c r="N137" s="30"/>
      <c r="O137" s="30"/>
    </row>
    <row r="138" spans="1:17" x14ac:dyDescent="0.25">
      <c r="A138" s="7" t="s">
        <v>173</v>
      </c>
      <c r="D138" s="27"/>
      <c r="F138" s="19"/>
      <c r="G138" s="29"/>
      <c r="H138" s="38"/>
      <c r="I138" s="19"/>
      <c r="J138" s="19"/>
      <c r="L138" s="30"/>
      <c r="M138" s="30"/>
      <c r="N138" s="30"/>
      <c r="O138" s="30"/>
    </row>
    <row r="139" spans="1:17" x14ac:dyDescent="0.25">
      <c r="A139" t="s">
        <v>269</v>
      </c>
      <c r="B139" t="s">
        <v>280</v>
      </c>
      <c r="D139" s="27">
        <f t="shared" si="13"/>
        <v>118959.70969230472</v>
      </c>
      <c r="E139" t="s">
        <v>177</v>
      </c>
      <c r="F139" s="19">
        <v>0</v>
      </c>
      <c r="G139" s="38">
        <v>118959.70969230472</v>
      </c>
      <c r="H139" s="38">
        <v>0</v>
      </c>
      <c r="I139" s="19">
        <v>0</v>
      </c>
      <c r="J139" s="19">
        <v>0</v>
      </c>
      <c r="L139" s="30"/>
      <c r="M139" s="30"/>
      <c r="N139" s="30"/>
      <c r="O139" s="30"/>
    </row>
    <row r="140" spans="1:17" x14ac:dyDescent="0.25">
      <c r="A140" t="s">
        <v>270</v>
      </c>
      <c r="D140" s="27">
        <f t="shared" si="13"/>
        <v>-278898.97072907857</v>
      </c>
      <c r="E140" t="s">
        <v>177</v>
      </c>
      <c r="F140" s="19">
        <v>0</v>
      </c>
      <c r="G140" s="38">
        <f>F88</f>
        <v>-278898.97072907857</v>
      </c>
      <c r="H140" s="38">
        <v>0</v>
      </c>
      <c r="I140" s="19">
        <v>0</v>
      </c>
      <c r="J140" s="19">
        <v>0</v>
      </c>
      <c r="L140" s="30"/>
      <c r="M140" s="30"/>
      <c r="N140" s="30"/>
      <c r="O140" s="30"/>
    </row>
    <row r="141" spans="1:17" x14ac:dyDescent="0.25">
      <c r="A141" t="s">
        <v>271</v>
      </c>
      <c r="B141" t="s">
        <v>272</v>
      </c>
      <c r="D141" s="27">
        <f t="shared" si="13"/>
        <v>-42946.287503795225</v>
      </c>
      <c r="E141" t="s">
        <v>177</v>
      </c>
      <c r="F141" s="19">
        <v>0</v>
      </c>
      <c r="G141" s="19">
        <v>-42946.287503795225</v>
      </c>
      <c r="H141" s="38">
        <v>0</v>
      </c>
      <c r="I141" s="19">
        <v>0</v>
      </c>
      <c r="J141" s="19">
        <v>0</v>
      </c>
      <c r="K141" s="16"/>
      <c r="L141" s="30"/>
      <c r="M141" s="30"/>
      <c r="N141" s="30"/>
      <c r="O141" s="30"/>
      <c r="Q141" s="16"/>
    </row>
    <row r="142" spans="1:17" x14ac:dyDescent="0.25">
      <c r="A142" t="s">
        <v>273</v>
      </c>
      <c r="D142" s="27">
        <f t="shared" si="13"/>
        <v>151.21123428324981</v>
      </c>
      <c r="E142" t="s">
        <v>184</v>
      </c>
      <c r="F142" s="19">
        <v>0</v>
      </c>
      <c r="G142" s="38">
        <v>151.21123428324981</v>
      </c>
      <c r="H142" s="38">
        <v>0</v>
      </c>
      <c r="I142" s="19">
        <v>0</v>
      </c>
      <c r="J142" s="19">
        <v>0</v>
      </c>
      <c r="K142" s="16"/>
      <c r="L142" s="30"/>
      <c r="M142" s="30"/>
      <c r="N142" s="30"/>
      <c r="O142" s="30"/>
      <c r="Q142" s="16"/>
    </row>
    <row r="143" spans="1:17" x14ac:dyDescent="0.25">
      <c r="D143" s="27"/>
      <c r="F143" s="19"/>
      <c r="G143" s="38"/>
      <c r="H143" s="38"/>
      <c r="I143" s="19"/>
      <c r="J143" s="19"/>
      <c r="K143" s="16"/>
      <c r="L143" s="30"/>
      <c r="M143" s="30"/>
      <c r="N143" s="30"/>
      <c r="O143" s="30"/>
      <c r="Q143" s="16"/>
    </row>
    <row r="144" spans="1:17" x14ac:dyDescent="0.25">
      <c r="A144" s="7"/>
      <c r="D144" s="19"/>
      <c r="F144" s="29"/>
      <c r="G144" s="29"/>
      <c r="H144" s="29"/>
      <c r="I144" s="29"/>
      <c r="J144" s="29"/>
      <c r="K144" s="16"/>
      <c r="L144" s="30"/>
      <c r="M144" s="30"/>
      <c r="N144" s="30"/>
      <c r="O144" s="30"/>
      <c r="Q144" s="16"/>
    </row>
    <row r="145" spans="1:17" ht="15.75" thickBot="1" x14ac:dyDescent="0.3">
      <c r="A145" s="39" t="s">
        <v>274</v>
      </c>
      <c r="B145" s="40"/>
      <c r="C145" s="40"/>
      <c r="D145" s="41">
        <f>SUM(D99:D142)</f>
        <v>914897.12179001921</v>
      </c>
      <c r="E145" s="42"/>
      <c r="F145" s="43">
        <f>SUM(F99:F142)</f>
        <v>0</v>
      </c>
      <c r="G145" s="43">
        <f>SUM(G99:G142)</f>
        <v>-215693.35095660388</v>
      </c>
      <c r="H145" s="43">
        <f>SUM(H99:H142)</f>
        <v>150076.53754270318</v>
      </c>
      <c r="I145" s="43">
        <f>SUM(I99:I142)</f>
        <v>384282.85140426096</v>
      </c>
      <c r="J145" s="43">
        <f>SUM(J99:J142)</f>
        <v>596231.08379965904</v>
      </c>
      <c r="K145" s="16"/>
      <c r="L145" s="30"/>
      <c r="M145" s="30"/>
      <c r="N145" s="30"/>
      <c r="O145" s="30"/>
      <c r="Q145" s="16"/>
    </row>
    <row r="146" spans="1:17" ht="15.75" thickTop="1" x14ac:dyDescent="0.25">
      <c r="D146" s="32"/>
      <c r="F146" s="44"/>
      <c r="G146" s="44"/>
      <c r="H146" s="44"/>
      <c r="I146" s="44"/>
      <c r="J146" s="44"/>
      <c r="K146" s="16"/>
      <c r="L146" s="30"/>
      <c r="M146" s="30"/>
      <c r="N146" s="30"/>
      <c r="O146" s="30"/>
      <c r="Q146" s="16"/>
    </row>
    <row r="147" spans="1:17" x14ac:dyDescent="0.25">
      <c r="G147" s="27"/>
      <c r="H147" s="27"/>
      <c r="I147" s="27"/>
      <c r="J147" s="27"/>
    </row>
    <row r="148" spans="1:17" x14ac:dyDescent="0.25">
      <c r="A148" t="s">
        <v>187</v>
      </c>
    </row>
    <row r="149" spans="1:17" ht="15" customHeight="1" x14ac:dyDescent="0.25">
      <c r="A149" t="s">
        <v>276</v>
      </c>
      <c r="G149" s="27"/>
      <c r="H149" s="27"/>
      <c r="I149" s="27"/>
      <c r="J149" s="27"/>
    </row>
    <row r="150" spans="1:17" ht="15" customHeight="1" x14ac:dyDescent="0.25">
      <c r="A150" t="s">
        <v>279</v>
      </c>
    </row>
    <row r="153" spans="1:17" ht="15" customHeight="1" x14ac:dyDescent="0.25"/>
    <row r="160" spans="1:17" x14ac:dyDescent="0.25">
      <c r="F160" s="44"/>
      <c r="G160" s="17"/>
    </row>
    <row r="161" spans="6:7" x14ac:dyDescent="0.25">
      <c r="F161" s="17"/>
      <c r="G161" s="2"/>
    </row>
  </sheetData>
  <mergeCells count="5">
    <mergeCell ref="C99:C100"/>
    <mergeCell ref="A7:J7"/>
    <mergeCell ref="F8:J8"/>
    <mergeCell ref="A96:J96"/>
    <mergeCell ref="F97:J97"/>
  </mergeCells>
  <conditionalFormatting sqref="A31">
    <cfRule type="duplicateValues" dxfId="2" priority="2"/>
  </conditionalFormatting>
  <conditionalFormatting sqref="A32">
    <cfRule type="duplicateValues" dxfId="1" priority="3"/>
  </conditionalFormatting>
  <conditionalFormatting sqref="A34:A35">
    <cfRule type="duplicateValues" dxfId="0" priority="4"/>
  </conditionalFormatting>
  <dataValidations disablePrompts="1" count="2">
    <dataValidation type="list" allowBlank="1" showInputMessage="1" showErrorMessage="1" sqref="G9:J9 J98" xr:uid="{96C15018-FF8D-467F-99D1-588FCF5AF9E6}">
      <formula1>"2022,2023,2024,2025,2026"</formula1>
    </dataValidation>
    <dataValidation type="list" allowBlank="1" showInputMessage="1" showErrorMessage="1" sqref="F9 F98:I98" xr:uid="{2E7BA8A7-9FD0-49E5-9451-3D533E4D2153}">
      <formula1>"2019,2020,2021,2022,2023,2024,2025"</formula1>
    </dataValidation>
  </dataValidations>
  <pageMargins left="0.7" right="0.7" top="0.75" bottom="0.75" header="0.3" footer="0.3"/>
  <pageSetup paperSize="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534782A815E141B38466E05E3D4672" ma:contentTypeVersion="10" ma:contentTypeDescription="Create a new document." ma:contentTypeScope="" ma:versionID="f8c6fbc0260773aae778f191878f80ea">
  <xsd:schema xmlns:xsd="http://www.w3.org/2001/XMLSchema" xmlns:xs="http://www.w3.org/2001/XMLSchema" xmlns:p="http://schemas.microsoft.com/office/2006/metadata/properties" xmlns:ns2="bfa31cb0-6824-4078-b3e6-7885ac38f538" xmlns:ns3="aa0c6b53-5a21-4cbd-82e9-826b7d016b9f" targetNamespace="http://schemas.microsoft.com/office/2006/metadata/properties" ma:root="true" ma:fieldsID="c622224eeadbb19c31d544a7dcba857e" ns2:_="" ns3:_="">
    <xsd:import namespace="bfa31cb0-6824-4078-b3e6-7885ac38f538"/>
    <xsd:import namespace="aa0c6b53-5a21-4cbd-82e9-826b7d016b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31cb0-6824-4078-b3e6-7885ac38f5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c6b53-5a21-4cbd-82e9-826b7d016b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B00BCC-2D5D-4EB2-BC63-779FD15ECFC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98CA92-7393-47F4-B4D1-CC9AE0A314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9F1701-67D7-43D3-9188-BC8BD0BAB6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31cb0-6824-4078-b3e6-7885ac38f538"/>
    <ds:schemaRef ds:uri="aa0c6b53-5a21-4cbd-82e9-826b7d016b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Baez, Rachelle R</dc:creator>
  <cp:lastModifiedBy>Hammer, Alana N</cp:lastModifiedBy>
  <dcterms:created xsi:type="dcterms:W3CDTF">2022-11-28T21:06:54Z</dcterms:created>
  <dcterms:modified xsi:type="dcterms:W3CDTF">2022-12-01T23:16:03Z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0x0101007B534782A815E141B38466E05E3D4672</vt:lpwstr>
  </property>
</Properties>
</file>