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https://capuc.sharepoint.com/sites/DRTeam/202327 DR Applications/PY2022 ELRP data to be released/"/>
    </mc:Choice>
  </mc:AlternateContent>
  <xr:revisionPtr revIDLastSave="44" documentId="8_{92985104-9BA6-459D-AF3C-6140E1C97752}" xr6:coauthVersionLast="47" xr6:coauthVersionMax="47" xr10:uidLastSave="{7F0CF291-C47F-443E-B95F-5A1168819E9E}"/>
  <bookViews>
    <workbookView xWindow="-108" yWindow="-108" windowWidth="23256" windowHeight="12576" xr2:uid="{00000000-000D-0000-FFFF-FFFF00000000}"/>
  </bookViews>
  <sheets>
    <sheet name="Overview" sheetId="1" r:id="rId1"/>
    <sheet name="A.1 General" sheetId="2" r:id="rId2"/>
    <sheet name="A.1 AP-I" sheetId="8" r:id="rId3"/>
    <sheet name="A.1 SDP" sheetId="9" r:id="rId4"/>
    <sheet name="A.1 BIP" sheetId="3" r:id="rId5"/>
    <sheet name="A.2 Non-BIP" sheetId="4" r:id="rId6"/>
    <sheet name="A.4 VPP" sheetId="10" r:id="rId7"/>
    <sheet name="A.6" sheetId="7" r:id="rId8"/>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3" i="9" l="1"/>
  <c r="J7" i="9"/>
  <c r="J8" i="9"/>
  <c r="J9" i="9"/>
  <c r="J10" i="9"/>
  <c r="J11" i="9"/>
  <c r="J12" i="9"/>
  <c r="J6" i="9"/>
  <c r="J4" i="9"/>
  <c r="J3" i="9"/>
  <c r="F13" i="9"/>
  <c r="J13" i="8"/>
  <c r="J7" i="8"/>
  <c r="J8" i="8"/>
  <c r="J9" i="8"/>
  <c r="J10" i="8"/>
  <c r="J11" i="8"/>
  <c r="J12" i="8"/>
  <c r="J6" i="8"/>
  <c r="J4" i="8"/>
  <c r="J3" i="8"/>
  <c r="F13" i="8"/>
  <c r="J13" i="2"/>
  <c r="J7" i="2"/>
  <c r="J8" i="2"/>
  <c r="J9" i="2"/>
  <c r="J10" i="2"/>
  <c r="J11" i="2"/>
  <c r="J12" i="2"/>
  <c r="J6" i="2"/>
  <c r="J4" i="2"/>
  <c r="J3" i="2"/>
  <c r="F13" i="2"/>
  <c r="C13" i="7"/>
  <c r="J12" i="7"/>
  <c r="I12" i="7"/>
  <c r="H12" i="7"/>
  <c r="G12" i="7"/>
  <c r="J11" i="7"/>
  <c r="I11" i="7"/>
  <c r="H11" i="7"/>
  <c r="G11" i="7"/>
  <c r="J10" i="7"/>
  <c r="I10" i="7"/>
  <c r="H10" i="7"/>
  <c r="G10" i="7"/>
  <c r="J9" i="7"/>
  <c r="I9" i="7"/>
  <c r="H9" i="7"/>
  <c r="G9" i="7"/>
  <c r="J8" i="7"/>
  <c r="I8" i="7"/>
  <c r="H8" i="7"/>
  <c r="G8" i="7"/>
  <c r="J7" i="7"/>
  <c r="I7" i="7"/>
  <c r="H7" i="7"/>
  <c r="G7" i="7"/>
  <c r="J6" i="7"/>
  <c r="I6" i="7"/>
  <c r="H6" i="7"/>
  <c r="G6" i="7"/>
  <c r="J5" i="7"/>
  <c r="I5" i="7"/>
  <c r="H5" i="7"/>
  <c r="G5" i="7"/>
  <c r="J4" i="7"/>
  <c r="I4" i="7"/>
  <c r="H4" i="7"/>
  <c r="G4" i="7"/>
  <c r="J2" i="7"/>
  <c r="I2" i="7"/>
  <c r="H2" i="7"/>
  <c r="G2" i="7"/>
  <c r="H12" i="4"/>
  <c r="G12" i="4"/>
  <c r="F12" i="4"/>
  <c r="H11" i="4"/>
  <c r="G11" i="4"/>
  <c r="F11" i="4"/>
  <c r="H10" i="4"/>
  <c r="G10" i="4"/>
  <c r="F1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Aimee Wong</author>
  </authors>
  <commentList>
    <comment ref="B6" authorId="0" shapeId="0" xr:uid="{911006EE-A4F4-463D-B9AE-9691834EDBAB}">
      <text>
        <r>
          <rPr>
            <sz val="10"/>
            <color rgb="FF000000"/>
            <rFont val="Arial"/>
            <family val="2"/>
            <scheme val="minor"/>
          </rPr>
          <t>BIP-ELRP overlapping event hours only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K1" authorId="0" shapeId="0" xr:uid="{00000000-0006-0000-0100-000004000000}">
      <text>
        <r>
          <rPr>
            <sz val="10"/>
            <color rgb="FF000000"/>
            <rFont val="Arial"/>
            <family val="2"/>
            <scheme val="minor"/>
          </rPr>
          <t xml:space="preserve">Nominations includes a 14% derate for holiday and weekend events. 
</t>
        </r>
      </text>
    </comment>
    <comment ref="M1" authorId="0" shapeId="0" xr:uid="{00000000-0006-0000-0100-000005000000}">
      <text>
        <r>
          <rPr>
            <b/>
            <u/>
            <sz val="10"/>
            <color rgb="FF000000"/>
            <rFont val="Arial"/>
            <family val="2"/>
            <scheme val="minor"/>
          </rPr>
          <t>Note:</t>
        </r>
        <r>
          <rPr>
            <sz val="10"/>
            <color rgb="FF000000"/>
            <rFont val="Arial"/>
            <family val="2"/>
            <scheme val="minor"/>
          </rPr>
          <t xml:space="preserve"> The difference between Column J and Column K are the accounts with missing meter data. Because there are customers with missing meter data their performance cannot be calculated and therefore their performance is not included in these results.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Jake Highleyman</author>
  </authors>
  <commentList>
    <comment ref="K1" authorId="0" shapeId="0" xr:uid="{E09C353E-E348-4DD4-AFCF-70A8AB8D4C90}">
      <text>
        <r>
          <rPr>
            <sz val="10"/>
            <color rgb="FF000000"/>
            <rFont val="Arial"/>
            <family val="2"/>
            <scheme val="minor"/>
          </rPr>
          <t xml:space="preserve">Nominations includes a 14% derate for holiday and weekend events. 
</t>
        </r>
      </text>
    </comment>
    <comment ref="M1" authorId="0" shapeId="0" xr:uid="{3DC36167-E13F-440D-8EB5-DB8E4EC676BF}">
      <text>
        <r>
          <rPr>
            <b/>
            <u/>
            <sz val="10"/>
            <color rgb="FF000000"/>
            <rFont val="Arial"/>
            <family val="2"/>
            <scheme val="minor"/>
          </rPr>
          <t>Note:</t>
        </r>
        <r>
          <rPr>
            <sz val="10"/>
            <color rgb="FF000000"/>
            <rFont val="Arial"/>
            <family val="2"/>
            <scheme val="minor"/>
          </rPr>
          <t xml:space="preserve"> The difference between Column J and Column K are the accounts with missing meter data. Because there are customers with missing meter data their performance cannot be calculated and therefore their performance is not included in these results.</t>
        </r>
      </text>
    </comment>
    <comment ref="A8" authorId="1" shapeId="0" xr:uid="{4C2690E3-38A7-4BF5-95DB-9F15897CCA96}">
      <text>
        <r>
          <rPr>
            <sz val="10"/>
            <color rgb="FF000000"/>
            <rFont val="Arial"/>
            <family val="2"/>
            <scheme val="minor"/>
          </rPr>
          <t>Jake Highleyman:
Red Text indicates that an overlapping AP-I event occurred on that day.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Jake Highleyman</author>
  </authors>
  <commentList>
    <comment ref="K1" authorId="0" shapeId="0" xr:uid="{830F173C-60CC-41C7-AB49-7555A924CA3E}">
      <text>
        <r>
          <rPr>
            <sz val="10"/>
            <color rgb="FF000000"/>
            <rFont val="Arial"/>
            <family val="2"/>
            <scheme val="minor"/>
          </rPr>
          <t xml:space="preserve">Nominations includes a 14% derate for holiday and weekend events. 
</t>
        </r>
      </text>
    </comment>
    <comment ref="M1" authorId="0" shapeId="0" xr:uid="{65269509-D963-4237-AD71-8065698A56CB}">
      <text>
        <r>
          <rPr>
            <b/>
            <u/>
            <sz val="10"/>
            <color rgb="FF000000"/>
            <rFont val="Arial"/>
            <family val="2"/>
            <scheme val="minor"/>
          </rPr>
          <t>Note:</t>
        </r>
        <r>
          <rPr>
            <sz val="10"/>
            <color rgb="FF000000"/>
            <rFont val="Arial"/>
            <family val="2"/>
            <scheme val="minor"/>
          </rPr>
          <t xml:space="preserve"> The difference between Column J and Column K are the accounts with missing meter data. Because there are customers with missing meter data their performance cannot be calculated and therefore their performance is not included in these results.</t>
        </r>
      </text>
    </comment>
    <comment ref="A8" authorId="1" shapeId="0" xr:uid="{FA1DE6F3-6AF5-432E-9E8B-A41129ED8025}">
      <text>
        <r>
          <rPr>
            <sz val="10"/>
            <color rgb="FF000000"/>
            <rFont val="Arial"/>
            <family val="2"/>
            <scheme val="minor"/>
          </rPr>
          <t>Jake Highleyman:
Red Text indicates that an overlapping SDP-C event occurred on that day.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E1" authorId="0" shapeId="0" xr:uid="{00000000-0006-0000-0200-000001000000}">
      <text>
        <r>
          <rPr>
            <sz val="10"/>
            <color rgb="FF000000"/>
            <rFont val="Arial"/>
            <family val="2"/>
            <scheme val="minor"/>
          </rPr>
          <t xml:space="preserve">Unlike the last summary, this report only includes Net Performance for BIP-overlapping hours.
</t>
        </r>
      </text>
    </comment>
    <comment ref="F1" authorId="0" shapeId="0" xr:uid="{00000000-0006-0000-0200-000002000000}">
      <text>
        <r>
          <rPr>
            <sz val="10"/>
            <color rgb="FF000000"/>
            <rFont val="Arial"/>
            <family val="2"/>
            <scheme val="minor"/>
          </rPr>
          <t>This is overall performance utilizing the net event method. Therefore, negative performance for any customer as evaluated by summing performance over the entire event is not included. Includes only overlapping BIP intervals.</t>
        </r>
      </text>
    </comment>
    <comment ref="G1" authorId="0" shapeId="0" xr:uid="{00000000-0006-0000-0200-000003000000}">
      <text>
        <r>
          <rPr>
            <sz val="10"/>
            <color rgb="FF000000"/>
            <rFont val="Arial"/>
            <family val="2"/>
            <scheme val="minor"/>
          </rPr>
          <t>This is overall performance utilizing the interval positive method. Therefore, negative performance evaluated at the interval level is not included.  Includes only overlapping BIP intervals.</t>
        </r>
      </text>
    </comment>
    <comment ref="I1" authorId="0" shapeId="0" xr:uid="{00000000-0006-0000-0200-000005000000}">
      <text>
        <r>
          <rPr>
            <sz val="10"/>
            <color rgb="FF000000"/>
            <rFont val="Arial"/>
            <family val="2"/>
            <scheme val="minor"/>
          </rPr>
          <t>Includes only overlapping BIP intervals.</t>
        </r>
      </text>
    </comment>
    <comment ref="J1" authorId="0" shapeId="0" xr:uid="{00000000-0006-0000-0200-000006000000}">
      <text>
        <r>
          <rPr>
            <sz val="10"/>
            <color rgb="FF000000"/>
            <rFont val="Arial"/>
            <family val="2"/>
          </rPr>
          <t>Includes only overlapping BIP intervals.</t>
        </r>
      </text>
    </comment>
    <comment ref="K1" authorId="0" shapeId="0" xr:uid="{00000000-0006-0000-0200-000007000000}">
      <text>
        <r>
          <rPr>
            <sz val="10"/>
            <color rgb="FF000000"/>
            <rFont val="Arial"/>
            <family val="2"/>
            <scheme val="minor"/>
          </rPr>
          <t xml:space="preserve">Nominations includes a 14% derate for holiday and weekend events. 
</t>
        </r>
      </text>
    </comment>
    <comment ref="M1" authorId="0" shapeId="0" xr:uid="{00000000-0006-0000-0200-000008000000}">
      <text>
        <r>
          <rPr>
            <sz val="10"/>
            <color rgb="FF000000"/>
            <rFont val="Arial"/>
            <family val="2"/>
            <scheme val="minor"/>
          </rPr>
          <t xml:space="preserve">There is 1 A.1 BIP service account with missing meter data. This customer's performance cannot yet be calculated and therefore is not included in these results.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00000000-0006-0000-0300-000001000000}">
      <text>
        <r>
          <rPr>
            <sz val="10"/>
            <color rgb="FF000000"/>
            <rFont val="Arial"/>
            <family val="2"/>
            <scheme val="minor"/>
          </rPr>
          <t>The is the overall performance including all non-BIP aggregations over and under-performing in all performance intervals. (All A.2 Non-BIP aggregators)</t>
        </r>
      </text>
    </comment>
    <comment ref="D1" authorId="0" shapeId="0" xr:uid="{00000000-0006-0000-0300-000002000000}">
      <text>
        <r>
          <rPr>
            <sz val="10"/>
            <color rgb="FF000000"/>
            <rFont val="Arial"/>
            <family val="2"/>
            <scheme val="minor"/>
          </rPr>
          <t xml:space="preserve">This is overall performance utilizing the net event method. Therefore, net negative performance for any non-BIP aggregation as evaluated by summing performance over the entire event is not included. </t>
        </r>
      </text>
    </comment>
    <comment ref="E1" authorId="0" shapeId="0" xr:uid="{00000000-0006-0000-0300-000003000000}">
      <text>
        <r>
          <rPr>
            <sz val="10"/>
            <color rgb="FF000000"/>
            <rFont val="Arial"/>
            <family val="2"/>
            <scheme val="minor"/>
          </rPr>
          <t>This is overall positive performance at each performance interval.  Therefore, only includes hours in which a A.2 non-BIP aggregation resulted in positive load reduction; hours with negative results are excluded.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598AF726-A087-4D11-B5E3-F7E9070328DD}">
      <text>
        <r>
          <rPr>
            <sz val="10"/>
            <color rgb="FF000000"/>
            <rFont val="Arial"/>
            <family val="2"/>
            <scheme val="minor"/>
          </rPr>
          <t>The is the overall performance including all A.4. VPP aggregators over and under-performing in all performance intervals.</t>
        </r>
      </text>
    </comment>
    <comment ref="D1" authorId="0" shapeId="0" xr:uid="{7783F600-1A82-455C-9127-B7D89D59A99F}">
      <text>
        <r>
          <rPr>
            <sz val="10"/>
            <color rgb="FF000000"/>
            <rFont val="Arial"/>
            <family val="2"/>
            <scheme val="minor"/>
          </rPr>
          <t>This is the performance associated utilizing the net event method (e.g. A.4. VPP aggregation is net positive for the ELRP event day). Therefore, negative performance for any A.4. VPP aggregation, as evaluated by summing performance over the entire event, is not included.</t>
        </r>
      </text>
    </comment>
    <comment ref="E1" authorId="0" shapeId="0" xr:uid="{3E1F3EFE-7479-4564-8F54-9BF4B85173CF}">
      <text>
        <r>
          <rPr>
            <sz val="10"/>
            <color rgb="FF000000"/>
            <rFont val="Arial"/>
            <family val="2"/>
            <scheme val="minor"/>
          </rPr>
          <t xml:space="preserve">This is positive performance at each performance interval (e.g. positive performance for A.4 VPP aggregators).  Performance intervals where the A.4. VPP aggregation is negative are not included in this total.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D1" authorId="0" shapeId="0" xr:uid="{00000000-0006-0000-0600-000001000000}">
      <text>
        <r>
          <rPr>
            <sz val="10"/>
            <color rgb="FF000000"/>
            <rFont val="Arial"/>
            <family val="2"/>
            <scheme val="minor"/>
          </rPr>
          <t xml:space="preserve">The is the overall performance including all customers over and under-performing in all performance intervals (hourly for A.6 customers). </t>
        </r>
      </text>
    </comment>
    <comment ref="E1" authorId="0" shapeId="0" xr:uid="{00000000-0006-0000-0600-000002000000}">
      <text>
        <r>
          <rPr>
            <sz val="10"/>
            <color rgb="FF000000"/>
            <rFont val="Arial"/>
            <family val="2"/>
            <scheme val="minor"/>
          </rPr>
          <t xml:space="preserve">This is overall performance utilizing the net event method. Therefore, net negative performance for any customer, as evaluated by summing performance over the entire event, is not included. </t>
        </r>
      </text>
    </comment>
    <comment ref="F1" authorId="0" shapeId="0" xr:uid="{00000000-0006-0000-0600-000003000000}">
      <text>
        <r>
          <rPr>
            <sz val="10"/>
            <color rgb="FF000000"/>
            <rFont val="Arial"/>
            <family val="2"/>
            <scheme val="minor"/>
          </rPr>
          <t>This is overall positive performance at each performance interval (hourly for A.6 customers).  A customer's hourly performance interval that results in a negative load reduction are excluded from this total.</t>
        </r>
      </text>
    </comment>
    <comment ref="J1" authorId="0" shapeId="0" xr:uid="{00000000-0006-0000-0600-000004000000}">
      <text>
        <r>
          <rPr>
            <sz val="10"/>
            <color rgb="FF000000"/>
            <rFont val="Arial"/>
            <family val="2"/>
            <scheme val="minor"/>
          </rPr>
          <t xml:space="preserve">A.6 Nominations were estimated based on 0.03 kW / customer assumption.
</t>
        </r>
      </text>
    </comment>
    <comment ref="L1" authorId="0" shapeId="0" xr:uid="{00000000-0006-0000-0600-000005000000}">
      <text>
        <r>
          <rPr>
            <b/>
            <u/>
            <sz val="10"/>
            <color rgb="FF000000"/>
            <rFont val="Arial"/>
            <family val="2"/>
          </rPr>
          <t>Note:</t>
        </r>
        <r>
          <rPr>
            <sz val="10"/>
            <color rgb="FF000000"/>
            <rFont val="Arial"/>
            <family val="2"/>
          </rPr>
          <t xml:space="preserve"> The difference between Column J and Column K are the accounts with missing meter data. Because there are customers with missing meter data their performance cannot be calculated and therefore their performance is not included in these results.</t>
        </r>
      </text>
    </comment>
  </commentList>
</comments>
</file>

<file path=xl/sharedStrings.xml><?xml version="1.0" encoding="utf-8"?>
<sst xmlns="http://schemas.openxmlformats.org/spreadsheetml/2006/main" count="269" uniqueCount="97">
  <si>
    <t>Aggregated total across all days</t>
  </si>
  <si>
    <t>Subgroup</t>
  </si>
  <si>
    <t>Event Duration (hrs)</t>
  </si>
  <si>
    <r>
      <t xml:space="preserve">Total Delivered kWh
</t>
    </r>
    <r>
      <rPr>
        <b/>
        <i/>
        <sz val="9"/>
        <color theme="1"/>
        <rFont val="Arial"/>
        <family val="2"/>
      </rPr>
      <t xml:space="preserve">(Unadjusted; All Participants)
</t>
    </r>
    <r>
      <rPr>
        <b/>
        <sz val="11"/>
        <color theme="1"/>
        <rFont val="Arial"/>
        <family val="2"/>
      </rPr>
      <t>[1]</t>
    </r>
  </si>
  <si>
    <r>
      <t xml:space="preserve">Total Delivered kWh
</t>
    </r>
    <r>
      <rPr>
        <b/>
        <i/>
        <sz val="9"/>
        <color rgb="FF000000"/>
        <rFont val="Arial"/>
        <family val="2"/>
      </rPr>
      <t xml:space="preserve">(Event Net Positive Performance)
</t>
    </r>
    <r>
      <rPr>
        <b/>
        <sz val="11"/>
        <color rgb="FF000000"/>
        <rFont val="Arial"/>
        <family val="2"/>
      </rPr>
      <t>[2]</t>
    </r>
  </si>
  <si>
    <r>
      <t xml:space="preserve">Total Delivered kWh
</t>
    </r>
    <r>
      <rPr>
        <b/>
        <i/>
        <sz val="9"/>
        <color rgb="FF000000"/>
        <rFont val="Arial"/>
        <family val="2"/>
      </rPr>
      <t xml:space="preserve">(Interval Positive Performance)
</t>
    </r>
    <r>
      <rPr>
        <b/>
        <sz val="11"/>
        <color rgb="FF000000"/>
        <rFont val="Arial"/>
        <family val="2"/>
      </rPr>
      <t>[3]</t>
    </r>
  </si>
  <si>
    <r>
      <t xml:space="preserve">Average Hourly Delivered kWh
</t>
    </r>
    <r>
      <rPr>
        <b/>
        <i/>
        <sz val="9"/>
        <color rgb="FF000000"/>
        <rFont val="Arial"/>
        <family val="2"/>
      </rPr>
      <t>(Unadjusted; All Participants)</t>
    </r>
  </si>
  <si>
    <r>
      <t xml:space="preserve">Average Hourly Delivered kWh
</t>
    </r>
    <r>
      <rPr>
        <b/>
        <i/>
        <sz val="9"/>
        <color rgb="FF000000"/>
        <rFont val="Arial"/>
        <family val="2"/>
      </rPr>
      <t>(Event Net Positive Performance)</t>
    </r>
  </si>
  <si>
    <r>
      <t xml:space="preserve">Average Hourly Delivered kWh
</t>
    </r>
    <r>
      <rPr>
        <b/>
        <i/>
        <sz val="9"/>
        <color rgb="FF000000"/>
        <rFont val="Arial"/>
        <family val="2"/>
      </rPr>
      <t>(Interval Positive Performance)</t>
    </r>
  </si>
  <si>
    <t>A.1 General</t>
  </si>
  <si>
    <t>A.1 AP-I</t>
  </si>
  <si>
    <t>A.1 SDP</t>
  </si>
  <si>
    <t>A.1 BIP</t>
  </si>
  <si>
    <t>NA</t>
  </si>
  <si>
    <t>A.2 Non-BIP</t>
  </si>
  <si>
    <t>A.6 PSR</t>
  </si>
  <si>
    <t>Total</t>
  </si>
  <si>
    <t>Footnotes:</t>
  </si>
  <si>
    <r>
      <t>[1]  Total Delivered kWh (Unadjusted) -</t>
    </r>
    <r>
      <rPr>
        <sz val="11"/>
        <color theme="1"/>
        <rFont val="Arial"/>
        <family val="2"/>
      </rPr>
      <t xml:space="preserve"> This is the overall performance including all customers / aggregations over and under-performing in all performance intervals.</t>
    </r>
  </si>
  <si>
    <r>
      <t xml:space="preserve">[2]  Total Delivered kWh (Event Net Positive Performance) - </t>
    </r>
    <r>
      <rPr>
        <sz val="11"/>
        <color theme="1"/>
        <rFont val="Arial"/>
        <family val="2"/>
      </rPr>
      <t xml:space="preserve">This is overall net positive performance utilizing the net event method. Net negative performance for any customer / aggregation as evaluated by summing performance over the entire event is not included. </t>
    </r>
  </si>
  <si>
    <r>
      <t xml:space="preserve">[3]  Total Delivered kWh (Interval Positive Performance) - </t>
    </r>
    <r>
      <rPr>
        <sz val="11"/>
        <color theme="1"/>
        <rFont val="Arial"/>
        <family val="2"/>
      </rPr>
      <t>This is overall positive performance at each performance interval.</t>
    </r>
  </si>
  <si>
    <t>Event Date</t>
  </si>
  <si>
    <r>
      <t xml:space="preserve">Average Hourly Delivered kWh
</t>
    </r>
    <r>
      <rPr>
        <b/>
        <i/>
        <sz val="8"/>
        <color rgb="FF000000"/>
        <rFont val="Arial"/>
        <family val="2"/>
      </rPr>
      <t>(Unadjusted; All Participants)</t>
    </r>
  </si>
  <si>
    <r>
      <t xml:space="preserve">Average Hourly Delivered kWh
</t>
    </r>
    <r>
      <rPr>
        <b/>
        <i/>
        <sz val="8"/>
        <color rgb="FF000000"/>
        <rFont val="Arial"/>
        <family val="2"/>
      </rPr>
      <t>(Event Net Positive Performance)</t>
    </r>
  </si>
  <si>
    <r>
      <t xml:space="preserve">Average Hourly Delivered kWh
</t>
    </r>
    <r>
      <rPr>
        <b/>
        <i/>
        <sz val="8"/>
        <color rgb="FF000000"/>
        <rFont val="Arial"/>
        <family val="2"/>
      </rPr>
      <t>(Interval Positive Performance)</t>
    </r>
  </si>
  <si>
    <t>Nominated kW</t>
  </si>
  <si>
    <t>Number of Overall Services Account in Subgroup</t>
  </si>
  <si>
    <t>Number of Accounts with Performance Calculated</t>
  </si>
  <si>
    <t>Overall</t>
  </si>
  <si>
    <t xml:space="preserve">ELRP Event Duration (hrs) (Non-AP-I Overlapping) </t>
  </si>
  <si>
    <t>Overlapping AP-I Event Intervals:</t>
  </si>
  <si>
    <t>2022-09-05T19:00-07:00</t>
  </si>
  <si>
    <t>2022-09-05T20:00-07:00</t>
  </si>
  <si>
    <t>2022-09-05T21:00-07:00</t>
  </si>
  <si>
    <t>2022-09-06T18:00-07:00</t>
  </si>
  <si>
    <t>2022-09-06T19:00-07:00</t>
  </si>
  <si>
    <t>2022-09-06T20:00-07:00</t>
  </si>
  <si>
    <t>2022-09-06T21:00-07:00</t>
  </si>
  <si>
    <t>2022-09-07T19:00-07:00</t>
  </si>
  <si>
    <t>2022-09-07T20:00-07:00</t>
  </si>
  <si>
    <t>2022-09-07T21:00-07:00</t>
  </si>
  <si>
    <t xml:space="preserve">ELRP Event Duration (hrs) (Non-SDP Overlapping) </t>
  </si>
  <si>
    <t>Overlapping SDP Event Intervals</t>
  </si>
  <si>
    <t>2022-09-08T19:00-07:00</t>
  </si>
  <si>
    <t>2022-09-08T20:00-07:00</t>
  </si>
  <si>
    <t>BIP Event Overlap?</t>
  </si>
  <si>
    <t>BIP Event Duration (hrs)</t>
  </si>
  <si>
    <t>No</t>
  </si>
  <si>
    <t>-</t>
  </si>
  <si>
    <t>N/A</t>
  </si>
  <si>
    <t>Yes</t>
  </si>
  <si>
    <t>BIP Interval List</t>
  </si>
  <si>
    <t>2022-09-05T18:45-07:00</t>
  </si>
  <si>
    <t>2022-09-05T19:15-07:00</t>
  </si>
  <si>
    <t>2022-09-05T19:30-07:00</t>
  </si>
  <si>
    <t>2022-09-05T19:45-07:00</t>
  </si>
  <si>
    <t>2022-09-05T20:15-07:00</t>
  </si>
  <si>
    <t>2022-09-06T17:15-07:00</t>
  </si>
  <si>
    <t>2022-09-06T17:30-07:00</t>
  </si>
  <si>
    <t>2022-09-06T17:45-07:00</t>
  </si>
  <si>
    <t>2022-09-06T18:15-07:00</t>
  </si>
  <si>
    <t>2022-09-06T18:30-07:00</t>
  </si>
  <si>
    <t>2022-09-06T18:45-07:00</t>
  </si>
  <si>
    <t>2022-09-06T19:15-07:00</t>
  </si>
  <si>
    <t>2022-09-06T19:30-07:00</t>
  </si>
  <si>
    <t>2022-09-06T19:45-07:00</t>
  </si>
  <si>
    <t>2022-09-06T20:15-07:00</t>
  </si>
  <si>
    <t>2022-09-06T20:30-07:00</t>
  </si>
  <si>
    <t>2022-09-06T20:45-07:00</t>
  </si>
  <si>
    <t>2022-09-07T18:30-07:00</t>
  </si>
  <si>
    <t>2022-09-07T18:45-07:00</t>
  </si>
  <si>
    <t>2022-09-07T19:15-07:00</t>
  </si>
  <si>
    <t>2022-09-07T19:30-07:00</t>
  </si>
  <si>
    <t>2022-09-07T19:45-07:00</t>
  </si>
  <si>
    <t>2022-09-07T20:15-07:00</t>
  </si>
  <si>
    <t>Total Delivered kWh (Aggregated) [4]</t>
  </si>
  <si>
    <r>
      <t xml:space="preserve">Total Delivered kWh
</t>
    </r>
    <r>
      <rPr>
        <b/>
        <i/>
        <sz val="9"/>
        <color rgb="FF000000"/>
        <rFont val="Arial"/>
        <family val="2"/>
      </rPr>
      <t xml:space="preserve">(Aggregate)
</t>
    </r>
    <r>
      <rPr>
        <b/>
        <sz val="11"/>
        <color rgb="FF000000"/>
        <rFont val="Arial"/>
        <family val="2"/>
      </rPr>
      <t>[4]</t>
    </r>
  </si>
  <si>
    <r>
      <t xml:space="preserve">Average Hourly Delivered kWh
</t>
    </r>
    <r>
      <rPr>
        <b/>
        <i/>
        <sz val="9"/>
        <color rgb="FF000000"/>
        <rFont val="Arial"/>
        <family val="2"/>
      </rPr>
      <t>(Aggregate)</t>
    </r>
  </si>
  <si>
    <r>
      <t xml:space="preserve">Total Delivered kWh
</t>
    </r>
    <r>
      <rPr>
        <b/>
        <i/>
        <sz val="9"/>
        <color theme="1"/>
        <rFont val="Arial"/>
        <family val="2"/>
      </rPr>
      <t xml:space="preserve">(Unadjusted; All Participants)
</t>
    </r>
    <r>
      <rPr>
        <b/>
        <sz val="10"/>
        <color theme="1"/>
        <rFont val="Arial"/>
        <family val="2"/>
      </rPr>
      <t>[1]</t>
    </r>
  </si>
  <si>
    <r>
      <t xml:space="preserve">Total Delivered kWh
</t>
    </r>
    <r>
      <rPr>
        <b/>
        <i/>
        <sz val="9"/>
        <color theme="1"/>
        <rFont val="Arial"/>
        <family val="2"/>
      </rPr>
      <t xml:space="preserve">(Event Net Positive Performance)
</t>
    </r>
    <r>
      <rPr>
        <b/>
        <sz val="10"/>
        <color theme="1"/>
        <rFont val="Arial"/>
        <family val="2"/>
      </rPr>
      <t>[2]</t>
    </r>
  </si>
  <si>
    <r>
      <t xml:space="preserve">Total Delivered kWh
</t>
    </r>
    <r>
      <rPr>
        <b/>
        <i/>
        <sz val="9"/>
        <color theme="1"/>
        <rFont val="Arial"/>
        <family val="2"/>
      </rPr>
      <t xml:space="preserve">(Interval Positive Performance)
</t>
    </r>
    <r>
      <rPr>
        <b/>
        <sz val="10"/>
        <color theme="1"/>
        <rFont val="Arial"/>
        <family val="2"/>
      </rPr>
      <t>[3]</t>
    </r>
  </si>
  <si>
    <r>
      <t xml:space="preserve">Average Hourly Delivered kWh
</t>
    </r>
    <r>
      <rPr>
        <b/>
        <i/>
        <sz val="8"/>
        <color theme="1"/>
        <rFont val="Arial"/>
        <family val="2"/>
      </rPr>
      <t>(Unadjusted; All Participants)</t>
    </r>
  </si>
  <si>
    <r>
      <t xml:space="preserve">Average Hourly Delivered kWh
</t>
    </r>
    <r>
      <rPr>
        <b/>
        <i/>
        <sz val="8"/>
        <color theme="1"/>
        <rFont val="Arial"/>
        <family val="2"/>
      </rPr>
      <t>(Event Net Positive Performance)</t>
    </r>
  </si>
  <si>
    <r>
      <t xml:space="preserve">Average Hourly Delivered kWh
</t>
    </r>
    <r>
      <rPr>
        <b/>
        <i/>
        <sz val="8"/>
        <color theme="1"/>
        <rFont val="Arial"/>
        <family val="2"/>
      </rPr>
      <t>(Interval Positive Performance)</t>
    </r>
  </si>
  <si>
    <r>
      <t xml:space="preserve">Average Hourly Delivered kWh
</t>
    </r>
    <r>
      <rPr>
        <b/>
        <i/>
        <sz val="8"/>
        <color rgb="FF000000"/>
        <rFont val="Arial"/>
        <family val="2"/>
      </rPr>
      <t>(Aggregate)</t>
    </r>
  </si>
  <si>
    <r>
      <t xml:space="preserve">[4] Total Delivered kWh (Aggregated) - </t>
    </r>
    <r>
      <rPr>
        <sz val="11"/>
        <color rgb="FF000000"/>
        <rFont val="Arial"/>
        <family val="2"/>
      </rPr>
      <t>This is the overall performance for A.6 participants calculated by summing individual metered load first and then calculating baseline and performance</t>
    </r>
  </si>
  <si>
    <r>
      <t xml:space="preserve">Total Delivered kWh
</t>
    </r>
    <r>
      <rPr>
        <b/>
        <i/>
        <sz val="9"/>
        <color theme="1"/>
        <rFont val="Arial"/>
        <family val="2"/>
      </rPr>
      <t>(Unadjusted; All Participants)</t>
    </r>
    <r>
      <rPr>
        <b/>
        <sz val="10"/>
        <color theme="1"/>
        <rFont val="Arial"/>
        <family val="2"/>
      </rPr>
      <t xml:space="preserve">
[1]</t>
    </r>
  </si>
  <si>
    <t>A.4 VPP [5]</t>
  </si>
  <si>
    <r>
      <t>[5]</t>
    </r>
    <r>
      <rPr>
        <sz val="11"/>
        <color rgb="FF000000"/>
        <rFont val="Arial"/>
        <family val="2"/>
      </rPr>
      <t xml:space="preserve">   Aggregators under this subgroup may receive dispatches of differing duration.</t>
    </r>
  </si>
  <si>
    <r>
      <t xml:space="preserve">[4]  Total Delivered kWh (Aggregated) - </t>
    </r>
    <r>
      <rPr>
        <sz val="11"/>
        <color rgb="FF000000"/>
        <rFont val="Arial"/>
        <family val="2"/>
      </rPr>
      <t>This is the overall performance for A.6 participants calculated by summing individual metered load first and then calculating baseline and performance</t>
    </r>
  </si>
  <si>
    <r>
      <t xml:space="preserve">Total Delivered kWh
</t>
    </r>
    <r>
      <rPr>
        <b/>
        <i/>
        <sz val="9"/>
        <color theme="1"/>
        <rFont val="Arial"/>
        <family val="2"/>
      </rPr>
      <t xml:space="preserve">(Interval Positive Performance)
</t>
    </r>
    <r>
      <rPr>
        <b/>
        <sz val="9"/>
        <color theme="1"/>
        <rFont val="Arial"/>
        <family val="2"/>
      </rPr>
      <t>[3]</t>
    </r>
  </si>
  <si>
    <r>
      <t xml:space="preserve">Total Delivered kWh
</t>
    </r>
    <r>
      <rPr>
        <b/>
        <i/>
        <sz val="9"/>
        <color theme="1"/>
        <rFont val="Arial"/>
        <family val="2"/>
      </rPr>
      <t xml:space="preserve">(Unadjusted; All Participants)
</t>
    </r>
    <r>
      <rPr>
        <b/>
        <sz val="9"/>
        <color theme="1"/>
        <rFont val="Arial"/>
        <family val="2"/>
      </rPr>
      <t>[1]</t>
    </r>
  </si>
  <si>
    <r>
      <t xml:space="preserve">Total Delivered kWh
</t>
    </r>
    <r>
      <rPr>
        <b/>
        <i/>
        <sz val="9"/>
        <color theme="1"/>
        <rFont val="Arial"/>
        <family val="2"/>
      </rPr>
      <t xml:space="preserve">(Event Net Positive Performance)
</t>
    </r>
    <r>
      <rPr>
        <b/>
        <sz val="9"/>
        <color theme="1"/>
        <rFont val="Arial"/>
        <family val="2"/>
      </rPr>
      <t>[2]</t>
    </r>
  </si>
  <si>
    <r>
      <rPr>
        <b/>
        <sz val="10"/>
        <color rgb="FF000000"/>
        <rFont val="Arial"/>
        <family val="2"/>
      </rPr>
      <t>Total Delivered kWh</t>
    </r>
    <r>
      <rPr>
        <b/>
        <sz val="11"/>
        <color rgb="FF000000"/>
        <rFont val="Arial"/>
        <family val="2"/>
      </rPr>
      <t xml:space="preserve">
</t>
    </r>
    <r>
      <rPr>
        <b/>
        <i/>
        <sz val="9"/>
        <color rgb="FF000000"/>
        <rFont val="Arial"/>
        <family val="2"/>
      </rPr>
      <t xml:space="preserve">(Aggregate)
</t>
    </r>
    <r>
      <rPr>
        <b/>
        <sz val="9"/>
        <color rgb="FF000000"/>
        <rFont val="Arial"/>
        <family val="2"/>
      </rPr>
      <t>[4]</t>
    </r>
  </si>
  <si>
    <r>
      <t xml:space="preserve">Event Duration (hrs)
</t>
    </r>
    <r>
      <rPr>
        <b/>
        <sz val="9"/>
        <color theme="1"/>
        <rFont val="Arial"/>
        <family val="2"/>
      </rPr>
      <t xml:space="preserve">
[5]</t>
    </r>
  </si>
  <si>
    <r>
      <t>[5]</t>
    </r>
    <r>
      <rPr>
        <sz val="11"/>
        <color rgb="FF000000"/>
        <rFont val="Arial"/>
        <family val="2"/>
      </rPr>
      <t xml:space="preserve">  Aggregators under this subgroup may receive dispatches of differing duration.</t>
    </r>
  </si>
  <si>
    <r>
      <t xml:space="preserve">[4]  Total Delivered kWh (Aggregated) - </t>
    </r>
    <r>
      <rPr>
        <sz val="11"/>
        <color rgb="FF000000"/>
        <rFont val="Arial"/>
        <family val="2"/>
      </rPr>
      <t>This is the overall performance for A.6 participants calculated by summing individual metered load first and then calculating baseline and performance</t>
    </r>
    <r>
      <rPr>
        <b/>
        <sz val="11"/>
        <color rgb="FF00000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</si>
</sst>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0.0"/>
    <numFmt numFmtId="166" formatCode="_(* #,##0_);_(* \(#,##0\);_(* &quot;-&quot;??_);_(@_)"/>
  </numFmts>
  <fonts count="22" x14ac:knownFonts="1">
    <font>
      <sz val="10"/>
      <color rgb="FF000000"/>
      <name val="Arial"/>
      <scheme val="minor"/>
    </font>
    <font>
      <sz val="10"/>
      <name val="Arial"/>
      <family val="2"/>
    </font>
    <font>
      <b/>
      <u/>
      <sz val="10"/>
      <color rgb="FF000000"/>
      <name val="Arial"/>
      <family val="2"/>
      <scheme val="minor"/>
    </font>
    <font>
      <sz val="10"/>
      <color rgb="FF000000"/>
      <name val="Arial"/>
      <family val="2"/>
      <scheme val="minor"/>
    </font>
    <font>
      <sz val="10"/>
      <color rgb="FF000000"/>
      <name val="Arial"/>
      <family val="2"/>
    </font>
    <font>
      <b/>
      <i/>
      <sz val="8"/>
      <color rgb="FF000000"/>
      <name val="Arial"/>
      <family val="2"/>
    </font>
    <font>
      <b/>
      <sz val="10"/>
      <color rgb="FF000000"/>
      <name val="Arial"/>
      <family val="2"/>
    </font>
    <font>
      <b/>
      <sz val="11"/>
      <color theme="1"/>
      <name val="Arial"/>
      <family val="2"/>
    </font>
    <font>
      <sz val="11"/>
      <color theme="1"/>
      <name val="Arial"/>
      <family val="2"/>
    </font>
    <font>
      <b/>
      <u/>
      <sz val="11"/>
      <color theme="1"/>
      <name val="Arial"/>
      <family val="2"/>
    </font>
    <font>
      <b/>
      <i/>
      <sz val="9"/>
      <color theme="1"/>
      <name val="Arial"/>
      <family val="2"/>
    </font>
    <font>
      <b/>
      <sz val="11"/>
      <color rgb="FF000000"/>
      <name val="Arial"/>
      <family val="2"/>
    </font>
    <font>
      <b/>
      <i/>
      <sz val="9"/>
      <color rgb="FF000000"/>
      <name val="Arial"/>
      <family val="2"/>
    </font>
    <font>
      <b/>
      <u/>
      <sz val="10"/>
      <color rgb="FF000000"/>
      <name val="Arial"/>
      <family val="2"/>
    </font>
    <font>
      <sz val="10"/>
      <color theme="1"/>
      <name val="Arial"/>
      <family val="2"/>
    </font>
    <font>
      <sz val="11"/>
      <color rgb="FF000000"/>
      <name val="Arial"/>
      <family val="2"/>
    </font>
    <font>
      <b/>
      <sz val="10"/>
      <color theme="1"/>
      <name val="Arial"/>
      <family val="2"/>
    </font>
    <font>
      <b/>
      <i/>
      <sz val="8"/>
      <color theme="1"/>
      <name val="Arial"/>
      <family val="2"/>
    </font>
    <font>
      <b/>
      <sz val="11"/>
      <color rgb="FFFF0000"/>
      <name val="Arial"/>
      <family val="2"/>
    </font>
    <font>
      <sz val="11"/>
      <color rgb="FFFF0000"/>
      <name val="Arial"/>
      <family val="2"/>
    </font>
    <font>
      <b/>
      <sz val="9"/>
      <color theme="1"/>
      <name val="Arial"/>
      <family val="2"/>
    </font>
    <font>
      <b/>
      <sz val="9"/>
      <color rgb="FF000000"/>
      <name val="Arial"/>
      <family val="2"/>
    </font>
  </fonts>
  <fills count="10">
    <fill>
      <patternFill patternType="none"/>
    </fill>
    <fill>
      <patternFill patternType="gray125"/>
    </fill>
    <fill>
      <patternFill patternType="solid">
        <fgColor rgb="FFD8D8D8"/>
        <bgColor rgb="FFD8D8D8"/>
      </patternFill>
    </fill>
    <fill>
      <patternFill patternType="solid">
        <fgColor rgb="FFC9DAF8"/>
        <bgColor rgb="FFC9DAF8"/>
      </patternFill>
    </fill>
    <fill>
      <patternFill patternType="solid">
        <fgColor rgb="FFD9D9D9"/>
        <bgColor rgb="FFD9D9D9"/>
      </patternFill>
    </fill>
    <fill>
      <patternFill patternType="solid">
        <fgColor rgb="FFCCCCCC"/>
        <bgColor rgb="FFCCCCCC"/>
      </patternFill>
    </fill>
    <fill>
      <patternFill patternType="solid">
        <fgColor rgb="FFFFFFFF"/>
        <bgColor indexed="64"/>
      </patternFill>
    </fill>
    <fill>
      <patternFill patternType="solid">
        <fgColor rgb="FFD0CECE"/>
        <bgColor indexed="64"/>
      </patternFill>
    </fill>
    <fill>
      <patternFill patternType="solid">
        <fgColor theme="0" tint="-0.249977111117893"/>
        <bgColor rgb="FFCCCCCC"/>
      </patternFill>
    </fill>
    <fill>
      <patternFill patternType="solid">
        <fgColor theme="0" tint="-0.249977111117893"/>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ck">
        <color rgb="FF000000"/>
      </top>
      <bottom style="thin">
        <color rgb="FF000000"/>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ck">
        <color rgb="FF000000"/>
      </bottom>
      <diagonal/>
    </border>
    <border>
      <left/>
      <right style="thin">
        <color rgb="FF000000"/>
      </right>
      <top style="thin">
        <color rgb="FF000000"/>
      </top>
      <bottom style="thick">
        <color rgb="FF000000"/>
      </bottom>
      <diagonal/>
    </border>
    <border>
      <left/>
      <right/>
      <top style="thin">
        <color rgb="FF000000"/>
      </top>
      <bottom style="thick">
        <color rgb="FF000000"/>
      </bottom>
      <diagonal/>
    </border>
    <border>
      <left style="thin">
        <color rgb="FF000000"/>
      </left>
      <right style="thin">
        <color rgb="FF000000"/>
      </right>
      <top/>
      <bottom/>
      <diagonal/>
    </border>
  </borders>
  <cellStyleXfs count="1">
    <xf numFmtId="0" fontId="0" fillId="0" borderId="0"/>
  </cellStyleXfs>
  <cellXfs count="68">
    <xf numFmtId="0" fontId="0" fillId="0" borderId="0" xfId="0"/>
    <xf numFmtId="0" fontId="7" fillId="0" borderId="4" xfId="0" applyFont="1" applyBorder="1"/>
    <xf numFmtId="3" fontId="8" fillId="0" borderId="5" xfId="0" applyNumberFormat="1" applyFont="1" applyBorder="1" applyAlignment="1">
      <alignment horizontal="right"/>
    </xf>
    <xf numFmtId="0" fontId="4" fillId="0" borderId="0" xfId="0" applyFont="1"/>
    <xf numFmtId="3" fontId="7" fillId="0" borderId="5" xfId="0" applyNumberFormat="1" applyFont="1" applyBorder="1" applyAlignment="1">
      <alignment horizontal="right"/>
    </xf>
    <xf numFmtId="0" fontId="8" fillId="0" borderId="0" xfId="0" applyFont="1"/>
    <xf numFmtId="0" fontId="9" fillId="0" borderId="0" xfId="0" applyFont="1"/>
    <xf numFmtId="0" fontId="7" fillId="0" borderId="0" xfId="0" applyFont="1"/>
    <xf numFmtId="0" fontId="8" fillId="0" borderId="1" xfId="0" applyFont="1" applyBorder="1"/>
    <xf numFmtId="0" fontId="7" fillId="3" borderId="4" xfId="0" applyFont="1" applyFill="1" applyBorder="1" applyAlignment="1">
      <alignment horizontal="center" wrapText="1"/>
    </xf>
    <xf numFmtId="0" fontId="7" fillId="3" borderId="5" xfId="0" applyFont="1" applyFill="1" applyBorder="1" applyAlignment="1">
      <alignment horizontal="center" wrapText="1"/>
    </xf>
    <xf numFmtId="0" fontId="11" fillId="3" borderId="5" xfId="0" applyFont="1" applyFill="1" applyBorder="1" applyAlignment="1">
      <alignment horizontal="center" wrapText="1"/>
    </xf>
    <xf numFmtId="165" fontId="8" fillId="0" borderId="5" xfId="0" applyNumberFormat="1" applyFont="1" applyBorder="1" applyAlignment="1">
      <alignment horizontal="right"/>
    </xf>
    <xf numFmtId="0" fontId="6" fillId="3" borderId="1" xfId="0" applyFont="1" applyFill="1" applyBorder="1" applyAlignment="1">
      <alignment horizontal="center" vertical="center" wrapText="1"/>
    </xf>
    <xf numFmtId="3" fontId="8" fillId="0" borderId="8" xfId="0" applyNumberFormat="1" applyFont="1" applyBorder="1" applyAlignment="1">
      <alignment horizontal="right"/>
    </xf>
    <xf numFmtId="3" fontId="7" fillId="0" borderId="8" xfId="0" applyNumberFormat="1" applyFont="1" applyBorder="1" applyAlignment="1">
      <alignment horizontal="right"/>
    </xf>
    <xf numFmtId="16" fontId="7" fillId="0" borderId="1" xfId="0" applyNumberFormat="1" applyFont="1" applyBorder="1"/>
    <xf numFmtId="3" fontId="8" fillId="0" borderId="1" xfId="0" applyNumberFormat="1" applyFont="1" applyBorder="1" applyAlignment="1">
      <alignment horizontal="center"/>
    </xf>
    <xf numFmtId="0" fontId="15" fillId="0" borderId="0" xfId="0" applyFont="1"/>
    <xf numFmtId="3" fontId="8" fillId="8" borderId="1" xfId="0" applyNumberFormat="1" applyFont="1" applyFill="1" applyBorder="1" applyAlignment="1">
      <alignment horizontal="center"/>
    </xf>
    <xf numFmtId="3" fontId="8" fillId="9" borderId="1" xfId="0" applyNumberFormat="1" applyFont="1" applyFill="1" applyBorder="1" applyAlignment="1">
      <alignment horizontal="center"/>
    </xf>
    <xf numFmtId="3" fontId="8" fillId="0" borderId="10" xfId="0" applyNumberFormat="1" applyFont="1" applyBorder="1" applyAlignment="1">
      <alignment horizontal="center"/>
    </xf>
    <xf numFmtId="0" fontId="7" fillId="0" borderId="7" xfId="0" applyFont="1" applyBorder="1" applyAlignment="1">
      <alignment horizontal="right"/>
    </xf>
    <xf numFmtId="3" fontId="7" fillId="0" borderId="7" xfId="0" applyNumberFormat="1" applyFont="1" applyBorder="1" applyAlignment="1">
      <alignment horizontal="center"/>
    </xf>
    <xf numFmtId="3" fontId="7" fillId="0" borderId="4" xfId="0" applyNumberFormat="1" applyFont="1" applyBorder="1" applyAlignment="1">
      <alignment horizontal="center"/>
    </xf>
    <xf numFmtId="0" fontId="11" fillId="3" borderId="9" xfId="0" applyFont="1" applyFill="1" applyBorder="1" applyAlignment="1">
      <alignment horizontal="center" wrapText="1"/>
    </xf>
    <xf numFmtId="0" fontId="16" fillId="3" borderId="1" xfId="0" applyFont="1" applyFill="1" applyBorder="1" applyAlignment="1">
      <alignment horizontal="center" vertical="center" wrapText="1"/>
    </xf>
    <xf numFmtId="0" fontId="4" fillId="0" borderId="0" xfId="0" applyFont="1" applyAlignment="1">
      <alignment vertical="center"/>
    </xf>
    <xf numFmtId="0" fontId="9" fillId="0" borderId="0" xfId="0" applyFont="1" applyAlignment="1">
      <alignment horizontal="left"/>
    </xf>
    <xf numFmtId="0" fontId="7" fillId="0" borderId="0" xfId="0" applyFont="1" applyAlignment="1">
      <alignment horizontal="left"/>
    </xf>
    <xf numFmtId="0" fontId="11" fillId="3" borderId="5" xfId="0" applyFont="1" applyFill="1" applyBorder="1" applyAlignment="1">
      <alignment horizontal="center" vertical="center" wrapText="1"/>
    </xf>
    <xf numFmtId="0" fontId="16" fillId="3" borderId="1" xfId="0" applyFont="1" applyFill="1" applyBorder="1" applyAlignment="1">
      <alignment horizontal="center" wrapText="1"/>
    </xf>
    <xf numFmtId="0" fontId="11" fillId="0" borderId="0" xfId="0" applyFont="1" applyAlignment="1">
      <alignment horizontal="left"/>
    </xf>
    <xf numFmtId="0" fontId="14" fillId="0" borderId="0" xfId="0" applyFont="1" applyAlignment="1">
      <alignment vertical="center" wrapText="1"/>
    </xf>
    <xf numFmtId="0" fontId="7" fillId="3" borderId="5" xfId="0" applyFont="1" applyFill="1" applyBorder="1" applyAlignment="1">
      <alignment horizontal="center" vertical="center" wrapText="1"/>
    </xf>
    <xf numFmtId="166" fontId="15" fillId="0" borderId="1" xfId="0" applyNumberFormat="1" applyFont="1" applyBorder="1" applyAlignment="1">
      <alignment horizontal="right"/>
    </xf>
    <xf numFmtId="0" fontId="11" fillId="0" borderId="0" xfId="0" applyFont="1"/>
    <xf numFmtId="16" fontId="7" fillId="0" borderId="1" xfId="0" applyNumberFormat="1" applyFont="1" applyBorder="1" applyAlignment="1">
      <alignment horizontal="center"/>
    </xf>
    <xf numFmtId="3" fontId="8" fillId="5" borderId="1" xfId="0" applyNumberFormat="1" applyFont="1" applyFill="1" applyBorder="1" applyAlignment="1">
      <alignment horizontal="center"/>
    </xf>
    <xf numFmtId="0" fontId="15" fillId="7" borderId="0" xfId="0" applyFont="1" applyFill="1"/>
    <xf numFmtId="3" fontId="8" fillId="6" borderId="1" xfId="0" applyNumberFormat="1" applyFont="1" applyFill="1" applyBorder="1" applyAlignment="1">
      <alignment horizontal="center"/>
    </xf>
    <xf numFmtId="0" fontId="7" fillId="0" borderId="7" xfId="0" applyFont="1" applyBorder="1" applyAlignment="1">
      <alignment horizontal="center"/>
    </xf>
    <xf numFmtId="0" fontId="15" fillId="0" borderId="0" xfId="0" applyFont="1" applyAlignment="1">
      <alignment horizontal="center"/>
    </xf>
    <xf numFmtId="3" fontId="15" fillId="0" borderId="0" xfId="0" applyNumberFormat="1" applyFont="1"/>
    <xf numFmtId="164" fontId="8" fillId="0" borderId="0" xfId="0" applyNumberFormat="1" applyFont="1"/>
    <xf numFmtId="10" fontId="15" fillId="0" borderId="0" xfId="0" applyNumberFormat="1" applyFont="1"/>
    <xf numFmtId="3" fontId="8" fillId="4" borderId="1" xfId="0" applyNumberFormat="1" applyFont="1" applyFill="1" applyBorder="1" applyAlignment="1">
      <alignment horizontal="center"/>
    </xf>
    <xf numFmtId="0" fontId="8" fillId="0" borderId="1" xfId="0" applyFont="1" applyBorder="1" applyAlignment="1">
      <alignment horizontal="center"/>
    </xf>
    <xf numFmtId="4" fontId="8" fillId="0" borderId="0" xfId="0" applyNumberFormat="1" applyFont="1"/>
    <xf numFmtId="16" fontId="18" fillId="0" borderId="1" xfId="0" applyNumberFormat="1" applyFont="1" applyBorder="1" applyAlignment="1">
      <alignment horizontal="center"/>
    </xf>
    <xf numFmtId="3" fontId="19" fillId="0" borderId="1" xfId="0" applyNumberFormat="1" applyFont="1" applyBorder="1" applyAlignment="1">
      <alignment horizontal="center"/>
    </xf>
    <xf numFmtId="16" fontId="7" fillId="0" borderId="6" xfId="0" applyNumberFormat="1" applyFont="1" applyBorder="1" applyAlignment="1">
      <alignment horizontal="center"/>
    </xf>
    <xf numFmtId="3" fontId="8" fillId="0" borderId="6" xfId="0" applyNumberFormat="1" applyFont="1" applyBorder="1" applyAlignment="1">
      <alignment horizontal="center"/>
    </xf>
    <xf numFmtId="0" fontId="11" fillId="0" borderId="4" xfId="0" applyFont="1" applyBorder="1"/>
    <xf numFmtId="0" fontId="7" fillId="0" borderId="10" xfId="0" applyFont="1" applyBorder="1"/>
    <xf numFmtId="3" fontId="8" fillId="0" borderId="11" xfId="0" applyNumberFormat="1" applyFont="1" applyBorder="1" applyAlignment="1">
      <alignment horizontal="right"/>
    </xf>
    <xf numFmtId="3" fontId="8" fillId="0" borderId="12" xfId="0" applyNumberFormat="1" applyFont="1" applyBorder="1" applyAlignment="1">
      <alignment horizontal="right"/>
    </xf>
    <xf numFmtId="166" fontId="15" fillId="0" borderId="10" xfId="0" applyNumberFormat="1" applyFont="1" applyBorder="1" applyAlignment="1">
      <alignment horizontal="right"/>
    </xf>
    <xf numFmtId="0" fontId="16" fillId="0" borderId="0" xfId="0" applyFont="1" applyAlignment="1">
      <alignment horizontal="center" vertical="center" wrapText="1"/>
    </xf>
    <xf numFmtId="4" fontId="15" fillId="0" borderId="0" xfId="0" applyNumberFormat="1" applyFont="1"/>
    <xf numFmtId="44" fontId="15" fillId="0" borderId="0" xfId="0" applyNumberFormat="1" applyFont="1"/>
    <xf numFmtId="0" fontId="7" fillId="0" borderId="13" xfId="0" applyFont="1" applyBorder="1"/>
    <xf numFmtId="3" fontId="8" fillId="0" borderId="9" xfId="0" applyNumberFormat="1" applyFont="1" applyBorder="1" applyAlignment="1">
      <alignment horizontal="right"/>
    </xf>
    <xf numFmtId="0" fontId="8" fillId="2" borderId="2" xfId="0" applyFont="1" applyFill="1" applyBorder="1" applyAlignment="1">
      <alignment horizontal="center"/>
    </xf>
    <xf numFmtId="0" fontId="1" fillId="0" borderId="2" xfId="0" applyFont="1" applyBorder="1"/>
    <xf numFmtId="0" fontId="1" fillId="0" borderId="3" xfId="0" applyFont="1" applyBorder="1"/>
    <xf numFmtId="0" fontId="7" fillId="0" borderId="0" xfId="0" applyFont="1" applyAlignment="1">
      <alignment wrapText="1"/>
    </xf>
    <xf numFmtId="0" fontId="7"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332014</xdr:colOff>
      <xdr:row>20</xdr:row>
      <xdr:rowOff>54427</xdr:rowOff>
    </xdr:from>
    <xdr:to>
      <xdr:col>6</xdr:col>
      <xdr:colOff>299357</xdr:colOff>
      <xdr:row>28</xdr:row>
      <xdr:rowOff>130627</xdr:rowOff>
    </xdr:to>
    <xdr:sp macro="" textlink="">
      <xdr:nvSpPr>
        <xdr:cNvPr id="2" name="TextBox 1">
          <a:extLst>
            <a:ext uri="{FF2B5EF4-FFF2-40B4-BE49-F238E27FC236}">
              <a16:creationId xmlns:a16="http://schemas.microsoft.com/office/drawing/2014/main" id="{71A5BE27-82D6-47BD-8441-9D3A13F34F2C}"/>
            </a:ext>
          </a:extLst>
        </xdr:cNvPr>
        <xdr:cNvSpPr txBox="1"/>
      </xdr:nvSpPr>
      <xdr:spPr>
        <a:xfrm>
          <a:off x="332014" y="4310741"/>
          <a:ext cx="7053943" cy="151311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300">
              <a:solidFill>
                <a:schemeClr val="dk1"/>
              </a:solidFill>
              <a:effectLst/>
              <a:latin typeface="+mn-lt"/>
              <a:ea typeface="+mn-ea"/>
              <a:cs typeface="+mn-cs"/>
            </a:rPr>
            <a:t>Note: These columns represent the outcomes of different hypothetical baseline and settlement calculation methods for Incremental Load Reduction and compensation for program participants. Only Column E (Total Delivered kWh (Interval Positive Performance)) represents the method used by SCE for 2022. None of these calculation methods are appropriate to use as a proxy for load impacts for the ELRP program. For an estimate of load impacts, please refer the draft results of SCE’s ELRP Load Impact Study that will be released in March.</a:t>
          </a:r>
        </a:p>
        <a:p>
          <a:endParaRPr 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J18"/>
  <sheetViews>
    <sheetView tabSelected="1" topLeftCell="A7" zoomScaleNormal="100" workbookViewId="0">
      <selection activeCell="B32" sqref="B32"/>
    </sheetView>
  </sheetViews>
  <sheetFormatPr defaultColWidth="12.33203125" defaultRowHeight="13.8" x14ac:dyDescent="0.25"/>
  <cols>
    <col min="1" max="9" width="16.6640625" style="18" customWidth="1"/>
    <col min="10" max="10" width="16.33203125" style="18" customWidth="1"/>
    <col min="11" max="16384" width="12.33203125" style="18"/>
  </cols>
  <sheetData>
    <row r="1" spans="1:10" s="3" customFormat="1" x14ac:dyDescent="0.25">
      <c r="A1" s="8"/>
      <c r="B1" s="63" t="s">
        <v>0</v>
      </c>
      <c r="C1" s="64"/>
      <c r="D1" s="64"/>
      <c r="E1" s="64"/>
      <c r="F1" s="64"/>
      <c r="G1" s="64"/>
      <c r="H1" s="64"/>
      <c r="I1" s="65"/>
    </row>
    <row r="2" spans="1:10" s="3" customFormat="1" ht="64.2" x14ac:dyDescent="0.25">
      <c r="A2" s="9" t="s">
        <v>1</v>
      </c>
      <c r="B2" s="10" t="s">
        <v>2</v>
      </c>
      <c r="C2" s="10" t="s">
        <v>3</v>
      </c>
      <c r="D2" s="11" t="s">
        <v>4</v>
      </c>
      <c r="E2" s="11" t="s">
        <v>5</v>
      </c>
      <c r="F2" s="11" t="s">
        <v>76</v>
      </c>
      <c r="G2" s="11" t="s">
        <v>6</v>
      </c>
      <c r="H2" s="11" t="s">
        <v>7</v>
      </c>
      <c r="I2" s="11" t="s">
        <v>8</v>
      </c>
      <c r="J2" s="25" t="s">
        <v>77</v>
      </c>
    </row>
    <row r="3" spans="1:10" x14ac:dyDescent="0.25">
      <c r="A3" s="1" t="s">
        <v>9</v>
      </c>
      <c r="B3" s="2">
        <v>30</v>
      </c>
      <c r="C3" s="2">
        <v>612445</v>
      </c>
      <c r="D3" s="2">
        <v>911181</v>
      </c>
      <c r="E3" s="2">
        <v>953881</v>
      </c>
      <c r="F3" s="2">
        <v>446583</v>
      </c>
      <c r="G3" s="2">
        <v>20147</v>
      </c>
      <c r="H3" s="2">
        <v>29803</v>
      </c>
      <c r="I3" s="14">
        <v>30964</v>
      </c>
      <c r="J3" s="35">
        <v>14886.096666666666</v>
      </c>
    </row>
    <row r="4" spans="1:10" x14ac:dyDescent="0.25">
      <c r="A4" s="1" t="s">
        <v>10</v>
      </c>
      <c r="B4" s="2">
        <v>20</v>
      </c>
      <c r="C4" s="2">
        <v>14108</v>
      </c>
      <c r="D4" s="2">
        <v>22563</v>
      </c>
      <c r="E4" s="2">
        <v>22839</v>
      </c>
      <c r="F4" s="2">
        <v>8960</v>
      </c>
      <c r="G4" s="2">
        <v>744</v>
      </c>
      <c r="H4" s="2">
        <v>1179</v>
      </c>
      <c r="I4" s="14">
        <v>1188</v>
      </c>
      <c r="J4" s="35">
        <v>447.99227188499998</v>
      </c>
    </row>
    <row r="5" spans="1:10" x14ac:dyDescent="0.25">
      <c r="A5" s="1" t="s">
        <v>11</v>
      </c>
      <c r="B5" s="2">
        <v>18</v>
      </c>
      <c r="C5" s="2">
        <v>1306</v>
      </c>
      <c r="D5" s="2">
        <v>5008</v>
      </c>
      <c r="E5" s="2">
        <v>5268</v>
      </c>
      <c r="F5" s="2">
        <v>589</v>
      </c>
      <c r="G5" s="2">
        <v>87</v>
      </c>
      <c r="H5" s="2">
        <v>285</v>
      </c>
      <c r="I5" s="14">
        <v>296</v>
      </c>
      <c r="J5" s="35">
        <v>32.740555555555524</v>
      </c>
    </row>
    <row r="6" spans="1:10" x14ac:dyDescent="0.25">
      <c r="A6" s="1" t="s">
        <v>12</v>
      </c>
      <c r="B6" s="12">
        <v>7.5</v>
      </c>
      <c r="C6" s="2">
        <v>2864</v>
      </c>
      <c r="D6" s="2">
        <v>31923</v>
      </c>
      <c r="E6" s="2">
        <v>43467</v>
      </c>
      <c r="F6" s="2" t="s">
        <v>13</v>
      </c>
      <c r="G6" s="2">
        <v>-213</v>
      </c>
      <c r="H6" s="2">
        <v>4364</v>
      </c>
      <c r="I6" s="14">
        <v>5699</v>
      </c>
      <c r="J6" s="35" t="s">
        <v>13</v>
      </c>
    </row>
    <row r="7" spans="1:10" x14ac:dyDescent="0.25">
      <c r="A7" s="1" t="s">
        <v>14</v>
      </c>
      <c r="B7" s="2">
        <v>35</v>
      </c>
      <c r="C7" s="2">
        <v>5660</v>
      </c>
      <c r="D7" s="2">
        <v>5660</v>
      </c>
      <c r="E7" s="2">
        <v>6107</v>
      </c>
      <c r="F7" s="2" t="s">
        <v>13</v>
      </c>
      <c r="G7" s="2">
        <v>181</v>
      </c>
      <c r="H7" s="2">
        <v>730</v>
      </c>
      <c r="I7" s="14">
        <v>47</v>
      </c>
      <c r="J7" s="35" t="s">
        <v>13</v>
      </c>
    </row>
    <row r="8" spans="1:10" x14ac:dyDescent="0.25">
      <c r="A8" s="61" t="s">
        <v>87</v>
      </c>
      <c r="B8" s="2">
        <v>37</v>
      </c>
      <c r="C8" s="62">
        <v>75825.100000000006</v>
      </c>
      <c r="D8" s="62">
        <v>78481.100000000006</v>
      </c>
      <c r="E8" s="62">
        <v>96125.1</v>
      </c>
      <c r="F8" s="62">
        <v>65646.309029999989</v>
      </c>
      <c r="G8" s="62">
        <v>2247.560606060606</v>
      </c>
      <c r="H8" s="62">
        <v>2303.8272727272724</v>
      </c>
      <c r="I8" s="62">
        <v>2665.5590909090911</v>
      </c>
      <c r="J8" s="62">
        <v>1981.5192674999998</v>
      </c>
    </row>
    <row r="9" spans="1:10" ht="14.4" thickBot="1" x14ac:dyDescent="0.3">
      <c r="A9" s="54" t="s">
        <v>15</v>
      </c>
      <c r="B9" s="55">
        <v>50</v>
      </c>
      <c r="C9" s="55">
        <v>23485927</v>
      </c>
      <c r="D9" s="55">
        <v>46391797</v>
      </c>
      <c r="E9" s="55">
        <v>54966318</v>
      </c>
      <c r="F9" s="55">
        <v>19609279</v>
      </c>
      <c r="G9" s="55">
        <v>469719</v>
      </c>
      <c r="H9" s="55">
        <v>927836</v>
      </c>
      <c r="I9" s="56">
        <v>1099326</v>
      </c>
      <c r="J9" s="57">
        <v>392185.58</v>
      </c>
    </row>
    <row r="10" spans="1:10" s="36" customFormat="1" ht="14.4" thickTop="1" x14ac:dyDescent="0.25">
      <c r="A10" s="1" t="s">
        <v>16</v>
      </c>
      <c r="B10" s="4">
        <v>197.5</v>
      </c>
      <c r="C10" s="4">
        <v>24198135.100000001</v>
      </c>
      <c r="D10" s="4">
        <v>47446613.100000001</v>
      </c>
      <c r="E10" s="4">
        <v>56094005.100000001</v>
      </c>
      <c r="F10" s="4">
        <v>20131057.30903</v>
      </c>
      <c r="G10" s="4"/>
      <c r="H10" s="4"/>
      <c r="I10" s="15"/>
      <c r="J10" s="53"/>
    </row>
    <row r="11" spans="1:10" x14ac:dyDescent="0.25">
      <c r="A11" s="5"/>
      <c r="B11" s="5"/>
      <c r="C11" s="5"/>
      <c r="D11" s="5"/>
      <c r="E11" s="5"/>
      <c r="F11" s="5"/>
      <c r="G11" s="5"/>
      <c r="H11" s="5"/>
      <c r="I11" s="5"/>
    </row>
    <row r="12" spans="1:10" x14ac:dyDescent="0.25">
      <c r="A12" s="5"/>
      <c r="B12" s="5"/>
      <c r="C12" s="5"/>
      <c r="D12" s="5"/>
      <c r="E12" s="5"/>
      <c r="F12" s="5"/>
      <c r="G12" s="5"/>
      <c r="H12" s="5"/>
      <c r="I12" s="5"/>
    </row>
    <row r="13" spans="1:10" x14ac:dyDescent="0.25">
      <c r="A13" s="6" t="s">
        <v>17</v>
      </c>
      <c r="B13" s="5"/>
      <c r="C13" s="5"/>
      <c r="D13" s="5"/>
      <c r="E13" s="5"/>
      <c r="F13" s="5"/>
      <c r="G13" s="5"/>
      <c r="H13" s="5"/>
      <c r="I13" s="5"/>
    </row>
    <row r="14" spans="1:10" x14ac:dyDescent="0.25">
      <c r="A14" s="7" t="s">
        <v>18</v>
      </c>
      <c r="B14" s="5"/>
      <c r="C14" s="5"/>
      <c r="D14" s="5"/>
      <c r="E14" s="5"/>
      <c r="F14" s="5"/>
      <c r="G14" s="5"/>
      <c r="H14" s="5"/>
      <c r="I14" s="5"/>
    </row>
    <row r="15" spans="1:10" ht="29.4" customHeight="1" x14ac:dyDescent="0.25">
      <c r="A15" s="66" t="s">
        <v>19</v>
      </c>
      <c r="B15" s="66"/>
      <c r="C15" s="66"/>
      <c r="D15" s="66"/>
      <c r="E15" s="66"/>
      <c r="F15" s="66"/>
      <c r="G15" s="66"/>
      <c r="H15" s="66"/>
      <c r="I15" s="66"/>
      <c r="J15" s="66"/>
    </row>
    <row r="16" spans="1:10" x14ac:dyDescent="0.25">
      <c r="A16" s="7" t="s">
        <v>20</v>
      </c>
      <c r="B16" s="5"/>
      <c r="C16" s="5"/>
      <c r="D16" s="5"/>
      <c r="E16" s="5"/>
      <c r="F16" s="5"/>
      <c r="G16" s="5"/>
      <c r="H16" s="5"/>
      <c r="I16" s="5"/>
    </row>
    <row r="17" spans="1:1" x14ac:dyDescent="0.25">
      <c r="A17" s="32" t="s">
        <v>89</v>
      </c>
    </row>
    <row r="18" spans="1:1" x14ac:dyDescent="0.25">
      <c r="A18" s="32" t="s">
        <v>88</v>
      </c>
    </row>
  </sheetData>
  <mergeCells count="2">
    <mergeCell ref="B1:I1"/>
    <mergeCell ref="A15:J15"/>
  </mergeCells>
  <pageMargins left="0" right="0" top="0.75" bottom="0.75" header="0" footer="0"/>
  <pageSetup paperSize="5" orientation="landscape" r:id="rId1"/>
  <headerFooter>
    <oddHeader>&amp;F</oddHeader>
    <oddFooter>&amp;A</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AD20"/>
  <sheetViews>
    <sheetView zoomScaleNormal="100" workbookViewId="0">
      <selection activeCell="B32" sqref="B32"/>
    </sheetView>
  </sheetViews>
  <sheetFormatPr defaultColWidth="12.33203125" defaultRowHeight="13.8" x14ac:dyDescent="0.25"/>
  <cols>
    <col min="1" max="1" width="14.6640625" style="42" customWidth="1"/>
    <col min="2" max="13" width="14.6640625" style="18" customWidth="1"/>
    <col min="14" max="16384" width="12.33203125" style="18"/>
  </cols>
  <sheetData>
    <row r="1" spans="1:30" s="27" customFormat="1" ht="86.25" customHeight="1" x14ac:dyDescent="0.25">
      <c r="A1" s="26" t="s">
        <v>21</v>
      </c>
      <c r="B1" s="26" t="s">
        <v>2</v>
      </c>
      <c r="C1" s="34" t="s">
        <v>3</v>
      </c>
      <c r="D1" s="30" t="s">
        <v>4</v>
      </c>
      <c r="E1" s="30" t="s">
        <v>5</v>
      </c>
      <c r="F1" s="30" t="s">
        <v>76</v>
      </c>
      <c r="G1" s="13" t="s">
        <v>22</v>
      </c>
      <c r="H1" s="13" t="s">
        <v>23</v>
      </c>
      <c r="I1" s="13" t="s">
        <v>24</v>
      </c>
      <c r="J1" s="13" t="s">
        <v>84</v>
      </c>
      <c r="K1" s="26" t="s">
        <v>25</v>
      </c>
      <c r="L1" s="26" t="s">
        <v>26</v>
      </c>
      <c r="M1" s="26" t="s">
        <v>27</v>
      </c>
      <c r="N1" s="33"/>
      <c r="O1" s="33"/>
      <c r="P1" s="33"/>
      <c r="Q1" s="33"/>
      <c r="R1" s="33"/>
      <c r="S1" s="33"/>
      <c r="T1" s="33"/>
      <c r="U1" s="33"/>
      <c r="V1" s="33"/>
      <c r="W1" s="33"/>
      <c r="X1" s="33"/>
      <c r="Y1" s="33"/>
      <c r="Z1" s="33"/>
      <c r="AA1" s="33"/>
      <c r="AB1" s="33"/>
      <c r="AC1" s="33"/>
      <c r="AD1" s="33"/>
    </row>
    <row r="2" spans="1:30" x14ac:dyDescent="0.25">
      <c r="A2" s="37">
        <v>44790</v>
      </c>
      <c r="B2" s="46" t="s">
        <v>13</v>
      </c>
      <c r="C2" s="46"/>
      <c r="D2" s="46"/>
      <c r="E2" s="46"/>
      <c r="F2" s="46"/>
      <c r="G2" s="46"/>
      <c r="H2" s="46"/>
      <c r="I2" s="46"/>
      <c r="J2" s="46"/>
      <c r="K2" s="46"/>
      <c r="L2" s="46"/>
      <c r="M2" s="46"/>
    </row>
    <row r="3" spans="1:30" x14ac:dyDescent="0.25">
      <c r="A3" s="37">
        <v>44804</v>
      </c>
      <c r="B3" s="17">
        <v>3</v>
      </c>
      <c r="C3" s="17">
        <v>36777</v>
      </c>
      <c r="D3" s="17">
        <v>59241</v>
      </c>
      <c r="E3" s="17">
        <v>62020</v>
      </c>
      <c r="F3" s="17">
        <v>15418.85</v>
      </c>
      <c r="G3" s="17">
        <v>12259</v>
      </c>
      <c r="H3" s="17">
        <v>19747</v>
      </c>
      <c r="I3" s="17">
        <v>20673</v>
      </c>
      <c r="J3" s="17">
        <f>F3/B3</f>
        <v>5139.6166666666668</v>
      </c>
      <c r="K3" s="17">
        <v>122355</v>
      </c>
      <c r="L3" s="17">
        <v>627</v>
      </c>
      <c r="M3" s="17">
        <v>622</v>
      </c>
    </row>
    <row r="4" spans="1:30" x14ac:dyDescent="0.25">
      <c r="A4" s="37">
        <v>44805</v>
      </c>
      <c r="B4" s="17">
        <v>1</v>
      </c>
      <c r="C4" s="17">
        <v>9685</v>
      </c>
      <c r="D4" s="17">
        <v>19878</v>
      </c>
      <c r="E4" s="17">
        <v>19878</v>
      </c>
      <c r="F4" s="17">
        <v>8862.1200000000008</v>
      </c>
      <c r="G4" s="17">
        <v>9685</v>
      </c>
      <c r="H4" s="17">
        <v>19878</v>
      </c>
      <c r="I4" s="17">
        <v>19878</v>
      </c>
      <c r="J4" s="17">
        <f>F4/B4</f>
        <v>8862.1200000000008</v>
      </c>
      <c r="K4" s="17">
        <v>122355</v>
      </c>
      <c r="L4" s="17">
        <v>627</v>
      </c>
      <c r="M4" s="17">
        <v>622</v>
      </c>
    </row>
    <row r="5" spans="1:30" x14ac:dyDescent="0.25">
      <c r="A5" s="37">
        <v>44806</v>
      </c>
      <c r="B5" s="46" t="s">
        <v>13</v>
      </c>
      <c r="C5" s="46"/>
      <c r="D5" s="46"/>
      <c r="E5" s="46"/>
      <c r="F5" s="46"/>
      <c r="G5" s="46"/>
      <c r="H5" s="46"/>
      <c r="I5" s="46"/>
      <c r="J5" s="46"/>
      <c r="K5" s="46"/>
      <c r="L5" s="46"/>
      <c r="M5" s="46"/>
    </row>
    <row r="6" spans="1:30" x14ac:dyDescent="0.25">
      <c r="A6" s="37">
        <v>44807</v>
      </c>
      <c r="B6" s="17">
        <v>2</v>
      </c>
      <c r="C6" s="17">
        <v>26437</v>
      </c>
      <c r="D6" s="17">
        <v>43621</v>
      </c>
      <c r="E6" s="17">
        <v>44272</v>
      </c>
      <c r="F6" s="17">
        <v>11723.77</v>
      </c>
      <c r="G6" s="17">
        <v>13219</v>
      </c>
      <c r="H6" s="17">
        <v>21811</v>
      </c>
      <c r="I6" s="17">
        <v>22136</v>
      </c>
      <c r="J6" s="17">
        <f>F6/B6</f>
        <v>5861.8850000000002</v>
      </c>
      <c r="K6" s="17">
        <v>126944</v>
      </c>
      <c r="L6" s="17">
        <v>662</v>
      </c>
      <c r="M6" s="17">
        <v>657</v>
      </c>
    </row>
    <row r="7" spans="1:30" x14ac:dyDescent="0.25">
      <c r="A7" s="37">
        <v>44808</v>
      </c>
      <c r="B7" s="17">
        <v>3</v>
      </c>
      <c r="C7" s="17">
        <v>104538</v>
      </c>
      <c r="D7" s="17">
        <v>119899</v>
      </c>
      <c r="E7" s="17">
        <v>122056</v>
      </c>
      <c r="F7" s="17">
        <v>53564.68</v>
      </c>
      <c r="G7" s="17">
        <v>34846</v>
      </c>
      <c r="H7" s="17">
        <v>39966</v>
      </c>
      <c r="I7" s="17">
        <v>40685</v>
      </c>
      <c r="J7" s="17">
        <f t="shared" ref="J7:J12" si="0">F7/B7</f>
        <v>17854.893333333333</v>
      </c>
      <c r="K7" s="17">
        <v>126944</v>
      </c>
      <c r="L7" s="17">
        <v>662</v>
      </c>
      <c r="M7" s="17">
        <v>657</v>
      </c>
    </row>
    <row r="8" spans="1:30" x14ac:dyDescent="0.25">
      <c r="A8" s="37">
        <v>44809</v>
      </c>
      <c r="B8" s="17">
        <v>4</v>
      </c>
      <c r="C8" s="17">
        <v>28146</v>
      </c>
      <c r="D8" s="17">
        <v>94831</v>
      </c>
      <c r="E8" s="17">
        <v>99728</v>
      </c>
      <c r="F8" s="17">
        <v>25280.01</v>
      </c>
      <c r="G8" s="17">
        <v>7036</v>
      </c>
      <c r="H8" s="17">
        <v>23708</v>
      </c>
      <c r="I8" s="17">
        <v>24932</v>
      </c>
      <c r="J8" s="17">
        <f t="shared" si="0"/>
        <v>6320.0024999999996</v>
      </c>
      <c r="K8" s="17">
        <v>130156</v>
      </c>
      <c r="L8" s="17">
        <v>697</v>
      </c>
      <c r="M8" s="17">
        <v>691</v>
      </c>
    </row>
    <row r="9" spans="1:30" x14ac:dyDescent="0.25">
      <c r="A9" s="37">
        <v>44810</v>
      </c>
      <c r="B9" s="17">
        <v>5</v>
      </c>
      <c r="C9" s="17">
        <v>85039</v>
      </c>
      <c r="D9" s="17">
        <v>131942</v>
      </c>
      <c r="E9" s="17">
        <v>140171</v>
      </c>
      <c r="F9" s="17">
        <v>75428.679999999993</v>
      </c>
      <c r="G9" s="17">
        <v>17008</v>
      </c>
      <c r="H9" s="17">
        <v>26388</v>
      </c>
      <c r="I9" s="17">
        <v>28034</v>
      </c>
      <c r="J9" s="17">
        <f t="shared" si="0"/>
        <v>15085.735999999999</v>
      </c>
      <c r="K9" s="17">
        <v>130156</v>
      </c>
      <c r="L9" s="17">
        <v>697</v>
      </c>
      <c r="M9" s="17">
        <v>691</v>
      </c>
    </row>
    <row r="10" spans="1:30" x14ac:dyDescent="0.25">
      <c r="A10" s="37">
        <v>44811</v>
      </c>
      <c r="B10" s="17">
        <v>5</v>
      </c>
      <c r="C10" s="17">
        <v>151616</v>
      </c>
      <c r="D10" s="17">
        <v>188587</v>
      </c>
      <c r="E10" s="17">
        <v>195522</v>
      </c>
      <c r="F10" s="17">
        <v>120865.63</v>
      </c>
      <c r="G10" s="17">
        <v>30323</v>
      </c>
      <c r="H10" s="17">
        <v>37717</v>
      </c>
      <c r="I10" s="17">
        <v>39104</v>
      </c>
      <c r="J10" s="17">
        <f t="shared" si="0"/>
        <v>24173.126</v>
      </c>
      <c r="K10" s="17">
        <v>130676</v>
      </c>
      <c r="L10" s="17">
        <v>718</v>
      </c>
      <c r="M10" s="17">
        <v>712</v>
      </c>
    </row>
    <row r="11" spans="1:30" x14ac:dyDescent="0.25">
      <c r="A11" s="37">
        <v>44812</v>
      </c>
      <c r="B11" s="17">
        <v>5</v>
      </c>
      <c r="C11" s="17">
        <v>93852</v>
      </c>
      <c r="D11" s="17">
        <v>158608</v>
      </c>
      <c r="E11" s="17">
        <v>172941</v>
      </c>
      <c r="F11" s="17">
        <v>74243.360000000001</v>
      </c>
      <c r="G11" s="17">
        <v>18770</v>
      </c>
      <c r="H11" s="17">
        <v>31722</v>
      </c>
      <c r="I11" s="17">
        <v>34588</v>
      </c>
      <c r="J11" s="17">
        <f t="shared" si="0"/>
        <v>14848.672</v>
      </c>
      <c r="K11" s="17">
        <v>138106</v>
      </c>
      <c r="L11" s="17">
        <v>760</v>
      </c>
      <c r="M11" s="17">
        <v>753</v>
      </c>
    </row>
    <row r="12" spans="1:30" x14ac:dyDescent="0.25">
      <c r="A12" s="51">
        <v>44813</v>
      </c>
      <c r="B12" s="52">
        <v>2</v>
      </c>
      <c r="C12" s="52">
        <v>76355</v>
      </c>
      <c r="D12" s="52">
        <v>94573</v>
      </c>
      <c r="E12" s="52">
        <v>97293</v>
      </c>
      <c r="F12" s="52">
        <v>61195.8</v>
      </c>
      <c r="G12" s="52">
        <v>38177</v>
      </c>
      <c r="H12" s="52">
        <v>47287</v>
      </c>
      <c r="I12" s="52">
        <v>48647</v>
      </c>
      <c r="J12" s="17">
        <f t="shared" si="0"/>
        <v>30597.9</v>
      </c>
      <c r="K12" s="52">
        <v>139321</v>
      </c>
      <c r="L12" s="52">
        <v>791</v>
      </c>
      <c r="M12" s="52">
        <v>784</v>
      </c>
    </row>
    <row r="13" spans="1:30" x14ac:dyDescent="0.25">
      <c r="A13" s="41" t="s">
        <v>28</v>
      </c>
      <c r="B13" s="23">
        <v>30</v>
      </c>
      <c r="C13" s="23">
        <v>612445</v>
      </c>
      <c r="D13" s="23">
        <v>911181</v>
      </c>
      <c r="E13" s="23">
        <v>953881</v>
      </c>
      <c r="F13" s="23">
        <f>SUM(F3:F12)</f>
        <v>446582.89999999997</v>
      </c>
      <c r="G13" s="23">
        <v>20147</v>
      </c>
      <c r="H13" s="23">
        <v>29803</v>
      </c>
      <c r="I13" s="23">
        <v>30964</v>
      </c>
      <c r="J13" s="23">
        <f>AVERAGE(J3:J12)</f>
        <v>14304.8835</v>
      </c>
      <c r="K13" s="23">
        <v>129668</v>
      </c>
      <c r="L13" s="23"/>
      <c r="M13" s="23"/>
    </row>
    <row r="14" spans="1:30" x14ac:dyDescent="0.25">
      <c r="D14" s="48"/>
      <c r="E14" s="48"/>
      <c r="F14" s="48"/>
      <c r="K14" s="43"/>
    </row>
    <row r="15" spans="1:30" x14ac:dyDescent="0.25">
      <c r="M15" s="43"/>
    </row>
    <row r="16" spans="1:30" x14ac:dyDescent="0.25">
      <c r="A16" s="6" t="s">
        <v>17</v>
      </c>
    </row>
    <row r="17" spans="1:13" x14ac:dyDescent="0.25">
      <c r="A17" s="7" t="s">
        <v>18</v>
      </c>
    </row>
    <row r="18" spans="1:13" ht="27" customHeight="1" x14ac:dyDescent="0.25">
      <c r="A18" s="66" t="s">
        <v>19</v>
      </c>
      <c r="B18" s="66"/>
      <c r="C18" s="66"/>
      <c r="D18" s="66"/>
      <c r="E18" s="66"/>
      <c r="F18" s="66"/>
      <c r="G18" s="66"/>
      <c r="H18" s="66"/>
      <c r="I18" s="66"/>
      <c r="J18" s="66"/>
      <c r="K18" s="66"/>
      <c r="L18" s="66"/>
      <c r="M18" s="66"/>
    </row>
    <row r="19" spans="1:13" x14ac:dyDescent="0.25">
      <c r="A19" s="7" t="s">
        <v>20</v>
      </c>
    </row>
    <row r="20" spans="1:13" x14ac:dyDescent="0.25">
      <c r="A20" s="32" t="s">
        <v>85</v>
      </c>
    </row>
  </sheetData>
  <mergeCells count="1">
    <mergeCell ref="A18:M18"/>
  </mergeCells>
  <pageMargins left="0" right="0" top="0.75" bottom="0.75" header="0" footer="0"/>
  <pageSetup paperSize="5" scale="95" orientation="landscape" r:id="rId1"/>
  <headerFooter>
    <oddHeader>&amp;F</oddHeader>
    <oddFooter>&amp;A</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EC0F0-15F7-4476-A2C5-EDAC80915933}">
  <sheetPr>
    <pageSetUpPr fitToPage="1"/>
  </sheetPr>
  <dimension ref="A1:M35"/>
  <sheetViews>
    <sheetView workbookViewId="0">
      <selection activeCell="B32" sqref="B32"/>
    </sheetView>
  </sheetViews>
  <sheetFormatPr defaultColWidth="9.109375" defaultRowHeight="13.8" x14ac:dyDescent="0.25"/>
  <cols>
    <col min="1" max="13" width="14.6640625" style="18" customWidth="1"/>
    <col min="14" max="16384" width="9.109375" style="18"/>
  </cols>
  <sheetData>
    <row r="1" spans="1:13" s="3" customFormat="1" ht="89.25" customHeight="1" x14ac:dyDescent="0.25">
      <c r="A1" s="26" t="s">
        <v>21</v>
      </c>
      <c r="B1" s="26" t="s">
        <v>29</v>
      </c>
      <c r="C1" s="34" t="s">
        <v>3</v>
      </c>
      <c r="D1" s="30" t="s">
        <v>4</v>
      </c>
      <c r="E1" s="30" t="s">
        <v>5</v>
      </c>
      <c r="F1" s="30" t="s">
        <v>76</v>
      </c>
      <c r="G1" s="13" t="s">
        <v>22</v>
      </c>
      <c r="H1" s="13" t="s">
        <v>23</v>
      </c>
      <c r="I1" s="13" t="s">
        <v>24</v>
      </c>
      <c r="J1" s="13" t="s">
        <v>84</v>
      </c>
      <c r="K1" s="26" t="s">
        <v>25</v>
      </c>
      <c r="L1" s="26" t="s">
        <v>26</v>
      </c>
      <c r="M1" s="26" t="s">
        <v>27</v>
      </c>
    </row>
    <row r="2" spans="1:13" x14ac:dyDescent="0.25">
      <c r="A2" s="37">
        <v>45155</v>
      </c>
      <c r="B2" s="46" t="s">
        <v>13</v>
      </c>
      <c r="C2" s="46"/>
      <c r="D2" s="46"/>
      <c r="E2" s="46"/>
      <c r="F2" s="46"/>
      <c r="G2" s="46"/>
      <c r="H2" s="46"/>
      <c r="I2" s="46"/>
      <c r="J2" s="46"/>
      <c r="K2" s="46"/>
      <c r="L2" s="46"/>
      <c r="M2" s="46"/>
    </row>
    <row r="3" spans="1:13" x14ac:dyDescent="0.25">
      <c r="A3" s="37">
        <v>45169</v>
      </c>
      <c r="B3" s="17">
        <v>3</v>
      </c>
      <c r="C3" s="17">
        <v>1054</v>
      </c>
      <c r="D3" s="17">
        <v>2197</v>
      </c>
      <c r="E3" s="17">
        <v>2251</v>
      </c>
      <c r="F3" s="17">
        <v>1568.36275</v>
      </c>
      <c r="G3" s="17">
        <v>351</v>
      </c>
      <c r="H3" s="17">
        <v>732</v>
      </c>
      <c r="I3" s="17">
        <v>750</v>
      </c>
      <c r="J3" s="17">
        <f>F3/B3</f>
        <v>522.78758333333337</v>
      </c>
      <c r="K3" s="17">
        <v>8610</v>
      </c>
      <c r="L3" s="17">
        <v>54</v>
      </c>
      <c r="M3" s="17">
        <v>54</v>
      </c>
    </row>
    <row r="4" spans="1:13" x14ac:dyDescent="0.25">
      <c r="A4" s="37">
        <v>45170</v>
      </c>
      <c r="B4" s="17">
        <v>1</v>
      </c>
      <c r="C4" s="17">
        <v>410</v>
      </c>
      <c r="D4" s="17">
        <v>743</v>
      </c>
      <c r="E4" s="17">
        <v>743</v>
      </c>
      <c r="F4" s="17">
        <v>108.59414889999999</v>
      </c>
      <c r="G4" s="17">
        <v>410</v>
      </c>
      <c r="H4" s="17">
        <v>743</v>
      </c>
      <c r="I4" s="17">
        <v>743</v>
      </c>
      <c r="J4" s="17">
        <f>F4/B4</f>
        <v>108.59414889999999</v>
      </c>
      <c r="K4" s="17">
        <v>8610</v>
      </c>
      <c r="L4" s="17">
        <v>54</v>
      </c>
      <c r="M4" s="17">
        <v>54</v>
      </c>
    </row>
    <row r="5" spans="1:13" x14ac:dyDescent="0.25">
      <c r="A5" s="37">
        <v>45171</v>
      </c>
      <c r="B5" s="46" t="s">
        <v>13</v>
      </c>
      <c r="C5" s="46"/>
      <c r="D5" s="46"/>
      <c r="E5" s="46"/>
      <c r="F5" s="46"/>
      <c r="G5" s="46"/>
      <c r="H5" s="46"/>
      <c r="I5" s="46"/>
      <c r="J5" s="46"/>
      <c r="K5" s="46"/>
      <c r="L5" s="46"/>
      <c r="M5" s="46"/>
    </row>
    <row r="6" spans="1:13" x14ac:dyDescent="0.25">
      <c r="A6" s="37">
        <v>45172</v>
      </c>
      <c r="B6" s="17">
        <v>2</v>
      </c>
      <c r="C6" s="17">
        <v>265</v>
      </c>
      <c r="D6" s="17">
        <v>1606</v>
      </c>
      <c r="E6" s="17">
        <v>1607</v>
      </c>
      <c r="F6" s="17">
        <v>624.81647559999999</v>
      </c>
      <c r="G6" s="17">
        <v>133</v>
      </c>
      <c r="H6" s="17">
        <v>803</v>
      </c>
      <c r="I6" s="17">
        <v>804</v>
      </c>
      <c r="J6" s="17">
        <f>I6/B6</f>
        <v>402</v>
      </c>
      <c r="K6" s="17">
        <v>8610</v>
      </c>
      <c r="L6" s="17">
        <v>54</v>
      </c>
      <c r="M6" s="17">
        <v>54</v>
      </c>
    </row>
    <row r="7" spans="1:13" x14ac:dyDescent="0.25">
      <c r="A7" s="37">
        <v>45173</v>
      </c>
      <c r="B7" s="17">
        <v>3</v>
      </c>
      <c r="C7" s="17">
        <v>2168</v>
      </c>
      <c r="D7" s="17">
        <v>3594</v>
      </c>
      <c r="E7" s="17">
        <v>3612</v>
      </c>
      <c r="F7" s="17">
        <v>1406.5926999999999</v>
      </c>
      <c r="G7" s="17">
        <v>723</v>
      </c>
      <c r="H7" s="17">
        <v>1198</v>
      </c>
      <c r="I7" s="17">
        <v>1204</v>
      </c>
      <c r="J7" s="17">
        <f t="shared" ref="J7:J12" si="0">I7/B7</f>
        <v>401.33333333333331</v>
      </c>
      <c r="K7" s="17">
        <v>8610</v>
      </c>
      <c r="L7" s="17">
        <v>54</v>
      </c>
      <c r="M7" s="17">
        <v>54</v>
      </c>
    </row>
    <row r="8" spans="1:13" x14ac:dyDescent="0.25">
      <c r="A8" s="49">
        <v>45174</v>
      </c>
      <c r="B8" s="50">
        <v>1</v>
      </c>
      <c r="C8" s="17">
        <v>711</v>
      </c>
      <c r="D8" s="17">
        <v>1264</v>
      </c>
      <c r="E8" s="17">
        <v>1264</v>
      </c>
      <c r="F8" s="17">
        <v>493.583775</v>
      </c>
      <c r="G8" s="17">
        <v>711</v>
      </c>
      <c r="H8" s="17">
        <v>1264</v>
      </c>
      <c r="I8" s="17">
        <v>1264</v>
      </c>
      <c r="J8" s="17">
        <f t="shared" si="0"/>
        <v>1264</v>
      </c>
      <c r="K8" s="17">
        <v>8610</v>
      </c>
      <c r="L8" s="17">
        <v>54</v>
      </c>
      <c r="M8" s="17">
        <v>54</v>
      </c>
    </row>
    <row r="9" spans="1:13" x14ac:dyDescent="0.25">
      <c r="A9" s="49">
        <v>45175</v>
      </c>
      <c r="B9" s="50">
        <v>1</v>
      </c>
      <c r="C9" s="17">
        <v>1444</v>
      </c>
      <c r="D9" s="17">
        <v>1778</v>
      </c>
      <c r="E9" s="17">
        <v>1778</v>
      </c>
      <c r="F9" s="17">
        <v>1061.2448400000001</v>
      </c>
      <c r="G9" s="17">
        <v>1444</v>
      </c>
      <c r="H9" s="17">
        <v>1778</v>
      </c>
      <c r="I9" s="17">
        <v>1778</v>
      </c>
      <c r="J9" s="17">
        <f t="shared" si="0"/>
        <v>1778</v>
      </c>
      <c r="K9" s="17">
        <v>8610</v>
      </c>
      <c r="L9" s="17">
        <v>54</v>
      </c>
      <c r="M9" s="17">
        <v>54</v>
      </c>
    </row>
    <row r="10" spans="1:13" x14ac:dyDescent="0.25">
      <c r="A10" s="49">
        <v>45176</v>
      </c>
      <c r="B10" s="50">
        <v>2</v>
      </c>
      <c r="C10" s="17">
        <v>2548</v>
      </c>
      <c r="D10" s="17">
        <v>3173</v>
      </c>
      <c r="E10" s="17">
        <v>3186</v>
      </c>
      <c r="F10" s="17">
        <v>1600.19886</v>
      </c>
      <c r="G10" s="17">
        <v>1274</v>
      </c>
      <c r="H10" s="17">
        <v>1586</v>
      </c>
      <c r="I10" s="17">
        <v>1593</v>
      </c>
      <c r="J10" s="17">
        <f t="shared" si="0"/>
        <v>796.5</v>
      </c>
      <c r="K10" s="17">
        <v>8610</v>
      </c>
      <c r="L10" s="17">
        <v>54</v>
      </c>
      <c r="M10" s="17">
        <v>54</v>
      </c>
    </row>
    <row r="11" spans="1:13" x14ac:dyDescent="0.25">
      <c r="A11" s="37">
        <v>45177</v>
      </c>
      <c r="B11" s="17">
        <v>5</v>
      </c>
      <c r="C11" s="17">
        <v>3667</v>
      </c>
      <c r="D11" s="17">
        <v>5314</v>
      </c>
      <c r="E11" s="17">
        <v>5488</v>
      </c>
      <c r="F11" s="17">
        <v>1120.1019799999999</v>
      </c>
      <c r="G11" s="17">
        <v>733</v>
      </c>
      <c r="H11" s="17">
        <v>1063</v>
      </c>
      <c r="I11" s="17">
        <v>1098</v>
      </c>
      <c r="J11" s="17">
        <f t="shared" si="0"/>
        <v>219.6</v>
      </c>
      <c r="K11" s="17">
        <v>8610</v>
      </c>
      <c r="L11" s="17">
        <v>54</v>
      </c>
      <c r="M11" s="17">
        <v>54</v>
      </c>
    </row>
    <row r="12" spans="1:13" x14ac:dyDescent="0.25">
      <c r="A12" s="51">
        <v>45178</v>
      </c>
      <c r="B12" s="52">
        <v>2</v>
      </c>
      <c r="C12" s="52">
        <v>1840</v>
      </c>
      <c r="D12" s="52">
        <v>2895</v>
      </c>
      <c r="E12" s="52">
        <v>2909</v>
      </c>
      <c r="F12" s="52">
        <v>976.34990819999996</v>
      </c>
      <c r="G12" s="52">
        <v>920</v>
      </c>
      <c r="H12" s="52">
        <v>1448</v>
      </c>
      <c r="I12" s="52">
        <v>1455</v>
      </c>
      <c r="J12" s="17">
        <f t="shared" si="0"/>
        <v>727.5</v>
      </c>
      <c r="K12" s="52">
        <v>8610</v>
      </c>
      <c r="L12" s="52">
        <v>54</v>
      </c>
      <c r="M12" s="52">
        <v>54</v>
      </c>
    </row>
    <row r="13" spans="1:13" x14ac:dyDescent="0.25">
      <c r="A13" s="41" t="s">
        <v>28</v>
      </c>
      <c r="B13" s="23">
        <v>20</v>
      </c>
      <c r="C13" s="23">
        <v>14108</v>
      </c>
      <c r="D13" s="23">
        <v>22563</v>
      </c>
      <c r="E13" s="23">
        <v>22839</v>
      </c>
      <c r="F13" s="23">
        <f>SUM(F3:F12)</f>
        <v>8959.8454376999998</v>
      </c>
      <c r="G13" s="23">
        <v>744</v>
      </c>
      <c r="H13" s="23">
        <v>1179</v>
      </c>
      <c r="I13" s="23">
        <v>1188</v>
      </c>
      <c r="J13" s="23">
        <f>AVERAGE(J3:J12)</f>
        <v>691.14611839629629</v>
      </c>
      <c r="K13" s="23">
        <v>8610</v>
      </c>
      <c r="L13" s="23"/>
      <c r="M13" s="23"/>
    </row>
    <row r="14" spans="1:13" x14ac:dyDescent="0.25">
      <c r="A14" s="42"/>
      <c r="D14" s="48"/>
      <c r="E14" s="48"/>
      <c r="F14" s="48"/>
    </row>
    <row r="15" spans="1:13" x14ac:dyDescent="0.25">
      <c r="A15" s="42"/>
      <c r="M15" s="43"/>
    </row>
    <row r="16" spans="1:13" x14ac:dyDescent="0.25">
      <c r="A16" s="6" t="s">
        <v>17</v>
      </c>
    </row>
    <row r="17" spans="1:13" x14ac:dyDescent="0.25">
      <c r="A17" s="7" t="s">
        <v>18</v>
      </c>
    </row>
    <row r="18" spans="1:13" ht="28.8" customHeight="1" x14ac:dyDescent="0.25">
      <c r="A18" s="66" t="s">
        <v>19</v>
      </c>
      <c r="B18" s="66"/>
      <c r="C18" s="66"/>
      <c r="D18" s="66"/>
      <c r="E18" s="66"/>
      <c r="F18" s="66"/>
      <c r="G18" s="66"/>
      <c r="H18" s="66"/>
      <c r="I18" s="66"/>
      <c r="J18" s="66"/>
      <c r="K18" s="66"/>
      <c r="L18" s="66"/>
      <c r="M18" s="66"/>
    </row>
    <row r="19" spans="1:13" x14ac:dyDescent="0.25">
      <c r="A19" s="7" t="s">
        <v>20</v>
      </c>
    </row>
    <row r="20" spans="1:13" x14ac:dyDescent="0.25">
      <c r="A20" s="32" t="s">
        <v>85</v>
      </c>
    </row>
    <row r="25" spans="1:13" x14ac:dyDescent="0.25">
      <c r="A25" s="18" t="s">
        <v>30</v>
      </c>
    </row>
    <row r="26" spans="1:13" x14ac:dyDescent="0.25">
      <c r="A26" s="18" t="s">
        <v>31</v>
      </c>
    </row>
    <row r="27" spans="1:13" x14ac:dyDescent="0.25">
      <c r="A27" s="18" t="s">
        <v>32</v>
      </c>
    </row>
    <row r="28" spans="1:13" x14ac:dyDescent="0.25">
      <c r="A28" s="18" t="s">
        <v>33</v>
      </c>
    </row>
    <row r="29" spans="1:13" x14ac:dyDescent="0.25">
      <c r="A29" s="18" t="s">
        <v>34</v>
      </c>
    </row>
    <row r="30" spans="1:13" x14ac:dyDescent="0.25">
      <c r="A30" s="18" t="s">
        <v>35</v>
      </c>
    </row>
    <row r="31" spans="1:13" x14ac:dyDescent="0.25">
      <c r="A31" s="18" t="s">
        <v>36</v>
      </c>
    </row>
    <row r="32" spans="1:13" x14ac:dyDescent="0.25">
      <c r="A32" s="18" t="s">
        <v>37</v>
      </c>
    </row>
    <row r="33" spans="1:1" x14ac:dyDescent="0.25">
      <c r="A33" s="18" t="s">
        <v>38</v>
      </c>
    </row>
    <row r="34" spans="1:1" x14ac:dyDescent="0.25">
      <c r="A34" s="18" t="s">
        <v>39</v>
      </c>
    </row>
    <row r="35" spans="1:1" x14ac:dyDescent="0.25">
      <c r="A35" s="18" t="s">
        <v>40</v>
      </c>
    </row>
  </sheetData>
  <mergeCells count="1">
    <mergeCell ref="A18:M18"/>
  </mergeCells>
  <pageMargins left="0" right="0" top="0.75" bottom="0.75" header="0" footer="0"/>
  <pageSetup paperSize="5" scale="93" orientation="landscape" r:id="rId1"/>
  <headerFooter>
    <oddHeader>&amp;F</oddHeader>
    <oddFooter>&amp;A</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CCFCE-BFC0-42C4-822F-681CD033281D}">
  <sheetPr>
    <pageSetUpPr fitToPage="1"/>
  </sheetPr>
  <dimension ref="A1:M36"/>
  <sheetViews>
    <sheetView workbookViewId="0">
      <selection activeCell="B32" sqref="B32"/>
    </sheetView>
  </sheetViews>
  <sheetFormatPr defaultColWidth="9.109375" defaultRowHeight="13.8" x14ac:dyDescent="0.25"/>
  <cols>
    <col min="1" max="13" width="14.6640625" style="18" customWidth="1"/>
    <col min="14" max="16384" width="9.109375" style="18"/>
  </cols>
  <sheetData>
    <row r="1" spans="1:13" s="27" customFormat="1" ht="83.25" customHeight="1" x14ac:dyDescent="0.25">
      <c r="A1" s="26" t="s">
        <v>21</v>
      </c>
      <c r="B1" s="26" t="s">
        <v>41</v>
      </c>
      <c r="C1" s="34" t="s">
        <v>3</v>
      </c>
      <c r="D1" s="30" t="s">
        <v>4</v>
      </c>
      <c r="E1" s="30" t="s">
        <v>5</v>
      </c>
      <c r="F1" s="30" t="s">
        <v>76</v>
      </c>
      <c r="G1" s="13" t="s">
        <v>22</v>
      </c>
      <c r="H1" s="13" t="s">
        <v>23</v>
      </c>
      <c r="I1" s="13" t="s">
        <v>24</v>
      </c>
      <c r="J1" s="13" t="s">
        <v>84</v>
      </c>
      <c r="K1" s="26" t="s">
        <v>25</v>
      </c>
      <c r="L1" s="26" t="s">
        <v>26</v>
      </c>
      <c r="M1" s="26" t="s">
        <v>27</v>
      </c>
    </row>
    <row r="2" spans="1:13" x14ac:dyDescent="0.25">
      <c r="A2" s="37">
        <v>45155</v>
      </c>
      <c r="B2" s="46" t="s">
        <v>13</v>
      </c>
      <c r="C2" s="46"/>
      <c r="D2" s="46"/>
      <c r="E2" s="46"/>
      <c r="F2" s="46"/>
      <c r="G2" s="46"/>
      <c r="H2" s="46"/>
      <c r="I2" s="46"/>
      <c r="J2" s="46"/>
      <c r="K2" s="46"/>
      <c r="L2" s="46"/>
      <c r="M2" s="46"/>
    </row>
    <row r="3" spans="1:13" x14ac:dyDescent="0.25">
      <c r="A3" s="37">
        <v>45169</v>
      </c>
      <c r="B3" s="17">
        <v>3</v>
      </c>
      <c r="C3" s="17">
        <v>-546.20000000000005</v>
      </c>
      <c r="D3" s="17">
        <v>4</v>
      </c>
      <c r="E3" s="17">
        <v>77.400000000000006</v>
      </c>
      <c r="F3" s="17">
        <v>-599.69000000000005</v>
      </c>
      <c r="G3" s="17">
        <v>-182.1</v>
      </c>
      <c r="H3" s="17">
        <v>1.3</v>
      </c>
      <c r="I3" s="17">
        <v>25.8</v>
      </c>
      <c r="J3" s="17">
        <f>F3/B3</f>
        <v>-199.89666666666668</v>
      </c>
      <c r="K3" s="17">
        <v>2608</v>
      </c>
      <c r="L3" s="17">
        <v>7</v>
      </c>
      <c r="M3" s="17">
        <v>7</v>
      </c>
    </row>
    <row r="4" spans="1:13" x14ac:dyDescent="0.25">
      <c r="A4" s="37">
        <v>45170</v>
      </c>
      <c r="B4" s="17">
        <v>1</v>
      </c>
      <c r="C4" s="17">
        <v>-1.6</v>
      </c>
      <c r="D4" s="17">
        <v>126</v>
      </c>
      <c r="E4" s="17">
        <v>125.6</v>
      </c>
      <c r="F4" s="17">
        <v>4.17</v>
      </c>
      <c r="G4" s="17">
        <v>-1.6</v>
      </c>
      <c r="H4" s="17">
        <v>125.6</v>
      </c>
      <c r="I4" s="17">
        <v>125.6</v>
      </c>
      <c r="J4" s="17">
        <f>F4/B4</f>
        <v>4.17</v>
      </c>
      <c r="K4" s="17">
        <v>2608</v>
      </c>
      <c r="L4" s="17">
        <v>7</v>
      </c>
      <c r="M4" s="17">
        <v>7</v>
      </c>
    </row>
    <row r="5" spans="1:13" x14ac:dyDescent="0.25">
      <c r="A5" s="37">
        <v>45171</v>
      </c>
      <c r="B5" s="46" t="s">
        <v>13</v>
      </c>
      <c r="C5" s="46"/>
      <c r="D5" s="46"/>
      <c r="E5" s="46"/>
      <c r="F5" s="46"/>
      <c r="G5" s="46"/>
      <c r="H5" s="46"/>
      <c r="I5" s="46"/>
      <c r="J5" s="46"/>
      <c r="K5" s="46"/>
      <c r="L5" s="46"/>
      <c r="M5" s="46"/>
    </row>
    <row r="6" spans="1:13" x14ac:dyDescent="0.25">
      <c r="A6" s="37">
        <v>45172</v>
      </c>
      <c r="B6" s="17">
        <v>2</v>
      </c>
      <c r="C6" s="17">
        <v>989.1</v>
      </c>
      <c r="D6" s="17">
        <v>990</v>
      </c>
      <c r="E6" s="17">
        <v>1044.2</v>
      </c>
      <c r="F6" s="17">
        <v>985.01</v>
      </c>
      <c r="G6" s="17">
        <v>494.6</v>
      </c>
      <c r="H6" s="17">
        <v>494.8</v>
      </c>
      <c r="I6" s="17">
        <v>522.1</v>
      </c>
      <c r="J6" s="17">
        <f>F6/B6</f>
        <v>492.505</v>
      </c>
      <c r="K6" s="17">
        <v>2608</v>
      </c>
      <c r="L6" s="17">
        <v>7</v>
      </c>
      <c r="M6" s="17">
        <v>7</v>
      </c>
    </row>
    <row r="7" spans="1:13" x14ac:dyDescent="0.25">
      <c r="A7" s="37">
        <v>45173</v>
      </c>
      <c r="B7" s="17">
        <v>3</v>
      </c>
      <c r="C7" s="17">
        <v>-1618.6</v>
      </c>
      <c r="D7" s="17">
        <v>74</v>
      </c>
      <c r="E7" s="17">
        <v>78.599999999999994</v>
      </c>
      <c r="F7" s="17">
        <v>-1861.4</v>
      </c>
      <c r="G7" s="17">
        <v>-539.5</v>
      </c>
      <c r="H7" s="17">
        <v>24.5</v>
      </c>
      <c r="I7" s="17">
        <v>26.2</v>
      </c>
      <c r="J7" s="17">
        <f t="shared" ref="J7:J12" si="0">F7/B7</f>
        <v>-620.4666666666667</v>
      </c>
      <c r="K7" s="17">
        <v>2608</v>
      </c>
      <c r="L7" s="17">
        <v>7</v>
      </c>
      <c r="M7" s="17">
        <v>7</v>
      </c>
    </row>
    <row r="8" spans="1:13" x14ac:dyDescent="0.25">
      <c r="A8" s="49">
        <v>45174</v>
      </c>
      <c r="B8" s="50">
        <v>1</v>
      </c>
      <c r="C8" s="17">
        <v>-460.5</v>
      </c>
      <c r="D8" s="17">
        <v>10</v>
      </c>
      <c r="E8" s="17">
        <v>10.1</v>
      </c>
      <c r="F8" s="17">
        <v>-507.93</v>
      </c>
      <c r="G8" s="17">
        <v>-460.5</v>
      </c>
      <c r="H8" s="17">
        <v>10.1</v>
      </c>
      <c r="I8" s="17">
        <v>10.1</v>
      </c>
      <c r="J8" s="17">
        <f t="shared" si="0"/>
        <v>-507.93</v>
      </c>
      <c r="K8" s="17">
        <v>2608</v>
      </c>
      <c r="L8" s="17">
        <v>7</v>
      </c>
      <c r="M8" s="17">
        <v>7</v>
      </c>
    </row>
    <row r="9" spans="1:13" x14ac:dyDescent="0.25">
      <c r="A9" s="49">
        <v>45175</v>
      </c>
      <c r="B9" s="50">
        <v>1</v>
      </c>
      <c r="C9" s="17">
        <v>95.4</v>
      </c>
      <c r="D9" s="17">
        <v>111</v>
      </c>
      <c r="E9" s="17">
        <v>110.6</v>
      </c>
      <c r="F9" s="17">
        <v>109.31</v>
      </c>
      <c r="G9" s="17">
        <v>95.4</v>
      </c>
      <c r="H9" s="17">
        <v>110.6</v>
      </c>
      <c r="I9" s="17">
        <v>110.6</v>
      </c>
      <c r="J9" s="17">
        <f t="shared" si="0"/>
        <v>109.31</v>
      </c>
      <c r="K9" s="17">
        <v>2608</v>
      </c>
      <c r="L9" s="17">
        <v>7</v>
      </c>
      <c r="M9" s="17">
        <v>7</v>
      </c>
    </row>
    <row r="10" spans="1:13" x14ac:dyDescent="0.25">
      <c r="A10" s="49">
        <v>45176</v>
      </c>
      <c r="B10" s="50">
        <v>2</v>
      </c>
      <c r="C10" s="17">
        <v>-747.1</v>
      </c>
      <c r="D10" s="17">
        <v>11</v>
      </c>
      <c r="E10" s="17">
        <v>19.100000000000001</v>
      </c>
      <c r="F10" s="17">
        <v>-753.58</v>
      </c>
      <c r="G10" s="17">
        <v>-373.5</v>
      </c>
      <c r="H10" s="17">
        <v>5.7</v>
      </c>
      <c r="I10" s="17">
        <v>9.5</v>
      </c>
      <c r="J10" s="17">
        <f t="shared" si="0"/>
        <v>-376.79</v>
      </c>
      <c r="K10" s="17">
        <v>2608</v>
      </c>
      <c r="L10" s="17">
        <v>7</v>
      </c>
      <c r="M10" s="17">
        <v>7</v>
      </c>
    </row>
    <row r="11" spans="1:13" x14ac:dyDescent="0.25">
      <c r="A11" s="49">
        <v>45177</v>
      </c>
      <c r="B11" s="50">
        <v>3</v>
      </c>
      <c r="C11" s="17">
        <v>270.8</v>
      </c>
      <c r="D11" s="17">
        <v>316</v>
      </c>
      <c r="E11" s="17">
        <v>426.1</v>
      </c>
      <c r="F11" s="17">
        <v>97.35</v>
      </c>
      <c r="G11" s="17">
        <v>90.3</v>
      </c>
      <c r="H11" s="17">
        <v>105.2</v>
      </c>
      <c r="I11" s="17">
        <v>142</v>
      </c>
      <c r="J11" s="17">
        <f t="shared" si="0"/>
        <v>32.449999999999996</v>
      </c>
      <c r="K11" s="17">
        <v>2608</v>
      </c>
      <c r="L11" s="17">
        <v>7</v>
      </c>
      <c r="M11" s="17">
        <v>7</v>
      </c>
    </row>
    <row r="12" spans="1:13" x14ac:dyDescent="0.25">
      <c r="A12" s="51">
        <v>45178</v>
      </c>
      <c r="B12" s="52">
        <v>2</v>
      </c>
      <c r="C12" s="52">
        <v>3324.8</v>
      </c>
      <c r="D12" s="52">
        <v>3368</v>
      </c>
      <c r="E12" s="52">
        <v>3376.2</v>
      </c>
      <c r="F12" s="52">
        <v>3116.09</v>
      </c>
      <c r="G12" s="52">
        <v>1662.4</v>
      </c>
      <c r="H12" s="52">
        <v>1683.8</v>
      </c>
      <c r="I12" s="52">
        <v>1688.1</v>
      </c>
      <c r="J12" s="17">
        <f t="shared" si="0"/>
        <v>1558.0450000000001</v>
      </c>
      <c r="K12" s="52">
        <v>2608</v>
      </c>
      <c r="L12" s="52">
        <v>7</v>
      </c>
      <c r="M12" s="52">
        <v>7</v>
      </c>
    </row>
    <row r="13" spans="1:13" x14ac:dyDescent="0.25">
      <c r="A13" s="41" t="s">
        <v>28</v>
      </c>
      <c r="B13" s="23">
        <v>18</v>
      </c>
      <c r="C13" s="23">
        <v>1306</v>
      </c>
      <c r="D13" s="23">
        <v>5008</v>
      </c>
      <c r="E13" s="23">
        <v>5268</v>
      </c>
      <c r="F13" s="23">
        <f>SUM(F3:F12)</f>
        <v>589.32999999999947</v>
      </c>
      <c r="G13" s="23">
        <v>87</v>
      </c>
      <c r="H13" s="23">
        <v>285</v>
      </c>
      <c r="I13" s="23">
        <v>296</v>
      </c>
      <c r="J13" s="23">
        <f>AVERAGE(J3:J12)</f>
        <v>54.599629629629639</v>
      </c>
      <c r="K13" s="23">
        <v>2608</v>
      </c>
      <c r="L13" s="23"/>
      <c r="M13" s="23"/>
    </row>
    <row r="14" spans="1:13" x14ac:dyDescent="0.25">
      <c r="A14" s="42"/>
      <c r="D14" s="48"/>
      <c r="E14" s="48"/>
      <c r="F14" s="48"/>
    </row>
    <row r="15" spans="1:13" x14ac:dyDescent="0.25">
      <c r="A15" s="42"/>
      <c r="M15" s="43"/>
    </row>
    <row r="16" spans="1:13" x14ac:dyDescent="0.25">
      <c r="A16" s="6" t="s">
        <v>17</v>
      </c>
    </row>
    <row r="17" spans="1:13" x14ac:dyDescent="0.25">
      <c r="A17" s="7" t="s">
        <v>18</v>
      </c>
    </row>
    <row r="18" spans="1:13" ht="27.6" customHeight="1" x14ac:dyDescent="0.25">
      <c r="A18" s="66" t="s">
        <v>19</v>
      </c>
      <c r="B18" s="66"/>
      <c r="C18" s="66"/>
      <c r="D18" s="66"/>
      <c r="E18" s="66"/>
      <c r="F18" s="66"/>
      <c r="G18" s="66"/>
      <c r="H18" s="66"/>
      <c r="I18" s="66"/>
      <c r="J18" s="66"/>
      <c r="K18" s="66"/>
      <c r="L18" s="66"/>
      <c r="M18" s="66"/>
    </row>
    <row r="19" spans="1:13" x14ac:dyDescent="0.25">
      <c r="A19" s="7" t="s">
        <v>20</v>
      </c>
    </row>
    <row r="20" spans="1:13" x14ac:dyDescent="0.25">
      <c r="A20" s="32" t="s">
        <v>85</v>
      </c>
    </row>
    <row r="24" spans="1:13" x14ac:dyDescent="0.25">
      <c r="A24" s="18" t="s">
        <v>42</v>
      </c>
    </row>
    <row r="25" spans="1:13" x14ac:dyDescent="0.25">
      <c r="A25" s="18" t="s">
        <v>31</v>
      </c>
    </row>
    <row r="26" spans="1:13" x14ac:dyDescent="0.25">
      <c r="A26" s="18" t="s">
        <v>32</v>
      </c>
    </row>
    <row r="27" spans="1:13" x14ac:dyDescent="0.25">
      <c r="A27" s="18" t="s">
        <v>33</v>
      </c>
    </row>
    <row r="28" spans="1:13" x14ac:dyDescent="0.25">
      <c r="A28" s="18" t="s">
        <v>34</v>
      </c>
    </row>
    <row r="29" spans="1:13" x14ac:dyDescent="0.25">
      <c r="A29" s="18" t="s">
        <v>35</v>
      </c>
    </row>
    <row r="30" spans="1:13" x14ac:dyDescent="0.25">
      <c r="A30" s="18" t="s">
        <v>36</v>
      </c>
    </row>
    <row r="31" spans="1:13" x14ac:dyDescent="0.25">
      <c r="A31" s="18" t="s">
        <v>37</v>
      </c>
    </row>
    <row r="32" spans="1:13" x14ac:dyDescent="0.25">
      <c r="A32" s="18" t="s">
        <v>38</v>
      </c>
    </row>
    <row r="33" spans="1:1" x14ac:dyDescent="0.25">
      <c r="A33" s="18" t="s">
        <v>39</v>
      </c>
    </row>
    <row r="34" spans="1:1" x14ac:dyDescent="0.25">
      <c r="A34" s="18" t="s">
        <v>40</v>
      </c>
    </row>
    <row r="35" spans="1:1" x14ac:dyDescent="0.25">
      <c r="A35" s="18" t="s">
        <v>43</v>
      </c>
    </row>
    <row r="36" spans="1:1" x14ac:dyDescent="0.25">
      <c r="A36" s="18" t="s">
        <v>44</v>
      </c>
    </row>
  </sheetData>
  <mergeCells count="1">
    <mergeCell ref="A18:M18"/>
  </mergeCells>
  <pageMargins left="0" right="0" top="0.75" bottom="0.75" header="0" footer="0"/>
  <pageSetup paperSize="5" scale="92" orientation="landscape" r:id="rId1"/>
  <headerFooter>
    <oddHeader>&amp;F</oddHeader>
    <oddFooter>&amp;A</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AD53"/>
  <sheetViews>
    <sheetView zoomScaleNormal="100" workbookViewId="0">
      <selection activeCell="B32" sqref="B32"/>
    </sheetView>
  </sheetViews>
  <sheetFormatPr defaultColWidth="12.33203125" defaultRowHeight="13.8" x14ac:dyDescent="0.25"/>
  <cols>
    <col min="1" max="4" width="12.33203125" style="18"/>
    <col min="5" max="7" width="19.6640625" style="18" bestFit="1" customWidth="1"/>
    <col min="8" max="10" width="15.6640625" style="18" customWidth="1"/>
    <col min="11" max="16384" width="12.33203125" style="18"/>
  </cols>
  <sheetData>
    <row r="1" spans="1:30" s="27" customFormat="1" ht="66" x14ac:dyDescent="0.25">
      <c r="A1" s="26" t="s">
        <v>21</v>
      </c>
      <c r="B1" s="26" t="s">
        <v>2</v>
      </c>
      <c r="C1" s="26" t="s">
        <v>45</v>
      </c>
      <c r="D1" s="26" t="s">
        <v>46</v>
      </c>
      <c r="E1" s="26" t="s">
        <v>86</v>
      </c>
      <c r="F1" s="26" t="s">
        <v>79</v>
      </c>
      <c r="G1" s="26" t="s">
        <v>80</v>
      </c>
      <c r="H1" s="26" t="s">
        <v>81</v>
      </c>
      <c r="I1" s="26" t="s">
        <v>82</v>
      </c>
      <c r="J1" s="26" t="s">
        <v>83</v>
      </c>
      <c r="K1" s="26" t="s">
        <v>25</v>
      </c>
      <c r="L1" s="26" t="s">
        <v>26</v>
      </c>
      <c r="M1" s="26" t="s">
        <v>27</v>
      </c>
      <c r="O1" s="33"/>
      <c r="P1" s="33"/>
      <c r="Q1" s="33"/>
      <c r="R1" s="33"/>
      <c r="S1" s="33"/>
      <c r="T1" s="33"/>
      <c r="U1" s="33"/>
      <c r="V1" s="33"/>
      <c r="W1" s="33"/>
      <c r="X1" s="33"/>
      <c r="Y1" s="33"/>
      <c r="Z1" s="33"/>
      <c r="AA1" s="33"/>
      <c r="AB1" s="33"/>
      <c r="AC1" s="33"/>
      <c r="AD1" s="33"/>
    </row>
    <row r="2" spans="1:30" x14ac:dyDescent="0.25">
      <c r="A2" s="16">
        <v>44790</v>
      </c>
      <c r="B2" s="46" t="s">
        <v>13</v>
      </c>
      <c r="C2" s="46"/>
      <c r="D2" s="46"/>
      <c r="E2" s="46"/>
      <c r="F2" s="46"/>
      <c r="G2" s="46"/>
      <c r="H2" s="46"/>
      <c r="I2" s="46"/>
      <c r="J2" s="46"/>
      <c r="K2" s="46"/>
      <c r="L2" s="46"/>
      <c r="M2" s="46"/>
    </row>
    <row r="3" spans="1:30" x14ac:dyDescent="0.25">
      <c r="A3" s="16">
        <v>44804</v>
      </c>
      <c r="B3" s="17">
        <v>3</v>
      </c>
      <c r="C3" s="17" t="s">
        <v>47</v>
      </c>
      <c r="D3" s="17" t="s">
        <v>48</v>
      </c>
      <c r="E3" s="17"/>
      <c r="F3" s="17" t="s">
        <v>48</v>
      </c>
      <c r="G3" s="17" t="s">
        <v>48</v>
      </c>
      <c r="H3" s="17">
        <v>0</v>
      </c>
      <c r="I3" s="17" t="s">
        <v>48</v>
      </c>
      <c r="J3" s="17" t="s">
        <v>48</v>
      </c>
      <c r="K3" s="17"/>
      <c r="L3" s="17">
        <v>16</v>
      </c>
      <c r="M3" s="17" t="s">
        <v>49</v>
      </c>
    </row>
    <row r="4" spans="1:30" x14ac:dyDescent="0.25">
      <c r="A4" s="16">
        <v>44805</v>
      </c>
      <c r="B4" s="17">
        <v>1</v>
      </c>
      <c r="C4" s="17" t="s">
        <v>47</v>
      </c>
      <c r="D4" s="17" t="s">
        <v>48</v>
      </c>
      <c r="E4" s="17"/>
      <c r="F4" s="17" t="s">
        <v>48</v>
      </c>
      <c r="G4" s="17" t="s">
        <v>48</v>
      </c>
      <c r="H4" s="17">
        <v>0</v>
      </c>
      <c r="I4" s="17" t="s">
        <v>48</v>
      </c>
      <c r="J4" s="17" t="s">
        <v>48</v>
      </c>
      <c r="K4" s="17"/>
      <c r="L4" s="17">
        <v>16</v>
      </c>
      <c r="M4" s="17" t="s">
        <v>49</v>
      </c>
    </row>
    <row r="5" spans="1:30" x14ac:dyDescent="0.25">
      <c r="A5" s="16">
        <v>44806</v>
      </c>
      <c r="B5" s="46" t="s">
        <v>13</v>
      </c>
      <c r="C5" s="46"/>
      <c r="D5" s="46"/>
      <c r="E5" s="46"/>
      <c r="F5" s="46"/>
      <c r="G5" s="46"/>
      <c r="H5" s="46"/>
      <c r="I5" s="46"/>
      <c r="J5" s="46"/>
      <c r="K5" s="46"/>
      <c r="L5" s="46"/>
      <c r="M5" s="46"/>
    </row>
    <row r="6" spans="1:30" x14ac:dyDescent="0.25">
      <c r="A6" s="16">
        <v>44807</v>
      </c>
      <c r="B6" s="17">
        <v>2</v>
      </c>
      <c r="C6" s="17" t="s">
        <v>47</v>
      </c>
      <c r="D6" s="17" t="s">
        <v>48</v>
      </c>
      <c r="E6" s="17"/>
      <c r="F6" s="17" t="s">
        <v>48</v>
      </c>
      <c r="G6" s="17" t="s">
        <v>48</v>
      </c>
      <c r="H6" s="17">
        <v>0</v>
      </c>
      <c r="I6" s="17" t="s">
        <v>48</v>
      </c>
      <c r="J6" s="17" t="s">
        <v>48</v>
      </c>
      <c r="K6" s="17"/>
      <c r="L6" s="17">
        <v>18</v>
      </c>
      <c r="M6" s="17" t="s">
        <v>49</v>
      </c>
    </row>
    <row r="7" spans="1:30" x14ac:dyDescent="0.25">
      <c r="A7" s="16">
        <v>44808</v>
      </c>
      <c r="B7" s="17">
        <v>3</v>
      </c>
      <c r="C7" s="17" t="s">
        <v>47</v>
      </c>
      <c r="D7" s="17" t="s">
        <v>48</v>
      </c>
      <c r="E7" s="17"/>
      <c r="F7" s="17" t="s">
        <v>48</v>
      </c>
      <c r="G7" s="17" t="s">
        <v>48</v>
      </c>
      <c r="H7" s="17">
        <v>0</v>
      </c>
      <c r="I7" s="17" t="s">
        <v>48</v>
      </c>
      <c r="J7" s="17" t="s">
        <v>48</v>
      </c>
      <c r="K7" s="17"/>
      <c r="L7" s="17">
        <v>18</v>
      </c>
      <c r="M7" s="17" t="s">
        <v>49</v>
      </c>
    </row>
    <row r="8" spans="1:30" x14ac:dyDescent="0.25">
      <c r="A8" s="16">
        <v>44809</v>
      </c>
      <c r="B8" s="17">
        <v>4</v>
      </c>
      <c r="C8" s="17" t="s">
        <v>50</v>
      </c>
      <c r="D8" s="47">
        <v>1.75</v>
      </c>
      <c r="E8" s="17">
        <v>-10744</v>
      </c>
      <c r="F8" s="17">
        <v>8907</v>
      </c>
      <c r="G8" s="17">
        <v>10109</v>
      </c>
      <c r="H8" s="17">
        <v>-6139</v>
      </c>
      <c r="I8" s="17">
        <v>5090</v>
      </c>
      <c r="J8" s="17">
        <v>5776</v>
      </c>
      <c r="K8" s="17">
        <v>16605</v>
      </c>
      <c r="L8" s="17">
        <v>18</v>
      </c>
      <c r="M8" s="17">
        <v>18</v>
      </c>
    </row>
    <row r="9" spans="1:30" x14ac:dyDescent="0.25">
      <c r="A9" s="16">
        <v>44810</v>
      </c>
      <c r="B9" s="17">
        <v>5</v>
      </c>
      <c r="C9" s="17" t="s">
        <v>50</v>
      </c>
      <c r="D9" s="47">
        <v>3.75</v>
      </c>
      <c r="E9" s="17">
        <v>11059</v>
      </c>
      <c r="F9" s="17">
        <v>15023</v>
      </c>
      <c r="G9" s="17">
        <v>22972</v>
      </c>
      <c r="H9" s="17">
        <v>2949</v>
      </c>
      <c r="I9" s="17">
        <v>4006</v>
      </c>
      <c r="J9" s="17">
        <v>6126</v>
      </c>
      <c r="K9" s="17">
        <v>16605</v>
      </c>
      <c r="L9" s="17">
        <v>18</v>
      </c>
      <c r="M9" s="17">
        <v>18</v>
      </c>
    </row>
    <row r="10" spans="1:30" x14ac:dyDescent="0.25">
      <c r="A10" s="16">
        <v>44811</v>
      </c>
      <c r="B10" s="17">
        <v>5</v>
      </c>
      <c r="C10" s="17" t="s">
        <v>50</v>
      </c>
      <c r="D10" s="47">
        <v>2</v>
      </c>
      <c r="E10" s="17">
        <v>2549</v>
      </c>
      <c r="F10" s="17">
        <v>7993</v>
      </c>
      <c r="G10" s="17">
        <v>10387</v>
      </c>
      <c r="H10" s="17">
        <v>1274</v>
      </c>
      <c r="I10" s="17">
        <v>3997</v>
      </c>
      <c r="J10" s="17">
        <v>5193</v>
      </c>
      <c r="K10" s="17">
        <v>16605</v>
      </c>
      <c r="L10" s="17">
        <v>18</v>
      </c>
      <c r="M10" s="17">
        <v>18</v>
      </c>
    </row>
    <row r="11" spans="1:30" x14ac:dyDescent="0.25">
      <c r="A11" s="16">
        <v>44812</v>
      </c>
      <c r="B11" s="17">
        <v>5</v>
      </c>
      <c r="C11" s="17" t="s">
        <v>47</v>
      </c>
      <c r="D11" s="17" t="s">
        <v>48</v>
      </c>
      <c r="E11" s="17"/>
      <c r="F11" s="17" t="s">
        <v>48</v>
      </c>
      <c r="G11" s="17" t="s">
        <v>48</v>
      </c>
      <c r="H11" s="17">
        <v>0</v>
      </c>
      <c r="I11" s="17" t="s">
        <v>48</v>
      </c>
      <c r="J11" s="17" t="s">
        <v>48</v>
      </c>
      <c r="K11" s="17"/>
      <c r="L11" s="17">
        <v>18</v>
      </c>
      <c r="M11" s="17" t="s">
        <v>49</v>
      </c>
    </row>
    <row r="12" spans="1:30" x14ac:dyDescent="0.25">
      <c r="A12" s="16">
        <v>44813</v>
      </c>
      <c r="B12" s="17">
        <v>2</v>
      </c>
      <c r="C12" s="17" t="s">
        <v>47</v>
      </c>
      <c r="D12" s="17" t="s">
        <v>48</v>
      </c>
      <c r="E12" s="17"/>
      <c r="F12" s="17" t="s">
        <v>48</v>
      </c>
      <c r="G12" s="17" t="s">
        <v>48</v>
      </c>
      <c r="H12" s="17">
        <v>0</v>
      </c>
      <c r="I12" s="17" t="s">
        <v>48</v>
      </c>
      <c r="J12" s="17" t="s">
        <v>48</v>
      </c>
      <c r="K12" s="17"/>
      <c r="L12" s="17">
        <v>18</v>
      </c>
      <c r="M12" s="17" t="s">
        <v>49</v>
      </c>
    </row>
    <row r="13" spans="1:30" x14ac:dyDescent="0.25">
      <c r="A13" s="22" t="s">
        <v>28</v>
      </c>
      <c r="B13" s="23">
        <v>30</v>
      </c>
      <c r="C13" s="23">
        <v>0</v>
      </c>
      <c r="D13" s="23">
        <v>8</v>
      </c>
      <c r="E13" s="23">
        <v>2864</v>
      </c>
      <c r="F13" s="23">
        <v>31923</v>
      </c>
      <c r="G13" s="23">
        <v>43467</v>
      </c>
      <c r="H13" s="23">
        <v>-213</v>
      </c>
      <c r="I13" s="23">
        <v>4364</v>
      </c>
      <c r="J13" s="23">
        <v>5699</v>
      </c>
      <c r="K13" s="23">
        <v>16605</v>
      </c>
      <c r="L13" s="41">
        <v>18</v>
      </c>
      <c r="M13" s="23">
        <v>18</v>
      </c>
    </row>
    <row r="16" spans="1:30" x14ac:dyDescent="0.25">
      <c r="A16" s="6" t="s">
        <v>17</v>
      </c>
    </row>
    <row r="17" spans="1:13" x14ac:dyDescent="0.25">
      <c r="A17" s="7" t="s">
        <v>18</v>
      </c>
    </row>
    <row r="18" spans="1:13" ht="27.6" customHeight="1" x14ac:dyDescent="0.25">
      <c r="A18" s="66" t="s">
        <v>19</v>
      </c>
      <c r="B18" s="66"/>
      <c r="C18" s="66"/>
      <c r="D18" s="66"/>
      <c r="E18" s="66"/>
      <c r="F18" s="66"/>
      <c r="G18" s="66"/>
      <c r="H18" s="66"/>
      <c r="I18" s="66"/>
      <c r="J18" s="66"/>
      <c r="K18" s="66"/>
      <c r="L18" s="66"/>
      <c r="M18" s="66"/>
    </row>
    <row r="19" spans="1:13" x14ac:dyDescent="0.25">
      <c r="A19" s="7" t="s">
        <v>20</v>
      </c>
      <c r="E19" s="48"/>
    </row>
    <row r="20" spans="1:13" x14ac:dyDescent="0.25">
      <c r="E20" s="48"/>
    </row>
    <row r="21" spans="1:13" x14ac:dyDescent="0.25">
      <c r="E21" s="48"/>
    </row>
    <row r="22" spans="1:13" x14ac:dyDescent="0.25">
      <c r="E22" s="48"/>
    </row>
    <row r="23" spans="1:13" x14ac:dyDescent="0.25">
      <c r="A23" s="18" t="s">
        <v>51</v>
      </c>
      <c r="E23" s="48"/>
    </row>
    <row r="24" spans="1:13" x14ac:dyDescent="0.25">
      <c r="A24" s="18" t="s">
        <v>52</v>
      </c>
      <c r="E24" s="48"/>
    </row>
    <row r="25" spans="1:13" x14ac:dyDescent="0.25">
      <c r="A25" s="18" t="s">
        <v>31</v>
      </c>
      <c r="E25" s="48"/>
    </row>
    <row r="26" spans="1:13" x14ac:dyDescent="0.25">
      <c r="A26" s="18" t="s">
        <v>53</v>
      </c>
      <c r="E26" s="48"/>
    </row>
    <row r="27" spans="1:13" x14ac:dyDescent="0.25">
      <c r="A27" s="18" t="s">
        <v>54</v>
      </c>
      <c r="E27" s="48"/>
    </row>
    <row r="28" spans="1:13" x14ac:dyDescent="0.25">
      <c r="A28" s="18" t="s">
        <v>55</v>
      </c>
      <c r="E28" s="48"/>
    </row>
    <row r="29" spans="1:13" x14ac:dyDescent="0.25">
      <c r="A29" s="18" t="s">
        <v>32</v>
      </c>
    </row>
    <row r="30" spans="1:13" x14ac:dyDescent="0.25">
      <c r="A30" s="18" t="s">
        <v>56</v>
      </c>
    </row>
    <row r="31" spans="1:13" x14ac:dyDescent="0.25">
      <c r="A31" s="18" t="s">
        <v>57</v>
      </c>
    </row>
    <row r="32" spans="1:13" x14ac:dyDescent="0.25">
      <c r="A32" s="18" t="s">
        <v>58</v>
      </c>
    </row>
    <row r="33" spans="1:1" x14ac:dyDescent="0.25">
      <c r="A33" s="18" t="s">
        <v>59</v>
      </c>
    </row>
    <row r="34" spans="1:1" x14ac:dyDescent="0.25">
      <c r="A34" s="18" t="s">
        <v>34</v>
      </c>
    </row>
    <row r="35" spans="1:1" x14ac:dyDescent="0.25">
      <c r="A35" s="18" t="s">
        <v>60</v>
      </c>
    </row>
    <row r="36" spans="1:1" x14ac:dyDescent="0.25">
      <c r="A36" s="18" t="s">
        <v>61</v>
      </c>
    </row>
    <row r="37" spans="1:1" x14ac:dyDescent="0.25">
      <c r="A37" s="18" t="s">
        <v>62</v>
      </c>
    </row>
    <row r="38" spans="1:1" x14ac:dyDescent="0.25">
      <c r="A38" s="18" t="s">
        <v>35</v>
      </c>
    </row>
    <row r="39" spans="1:1" x14ac:dyDescent="0.25">
      <c r="A39" s="18" t="s">
        <v>63</v>
      </c>
    </row>
    <row r="40" spans="1:1" x14ac:dyDescent="0.25">
      <c r="A40" s="18" t="s">
        <v>64</v>
      </c>
    </row>
    <row r="41" spans="1:1" x14ac:dyDescent="0.25">
      <c r="A41" s="18" t="s">
        <v>65</v>
      </c>
    </row>
    <row r="42" spans="1:1" x14ac:dyDescent="0.25">
      <c r="A42" s="18" t="s">
        <v>36</v>
      </c>
    </row>
    <row r="43" spans="1:1" x14ac:dyDescent="0.25">
      <c r="A43" s="18" t="s">
        <v>66</v>
      </c>
    </row>
    <row r="44" spans="1:1" x14ac:dyDescent="0.25">
      <c r="A44" s="18" t="s">
        <v>67</v>
      </c>
    </row>
    <row r="45" spans="1:1" x14ac:dyDescent="0.25">
      <c r="A45" s="18" t="s">
        <v>68</v>
      </c>
    </row>
    <row r="46" spans="1:1" x14ac:dyDescent="0.25">
      <c r="A46" s="18" t="s">
        <v>69</v>
      </c>
    </row>
    <row r="47" spans="1:1" x14ac:dyDescent="0.25">
      <c r="A47" s="18" t="s">
        <v>70</v>
      </c>
    </row>
    <row r="48" spans="1:1" x14ac:dyDescent="0.25">
      <c r="A48" s="18" t="s">
        <v>38</v>
      </c>
    </row>
    <row r="49" spans="1:1" x14ac:dyDescent="0.25">
      <c r="A49" s="18" t="s">
        <v>71</v>
      </c>
    </row>
    <row r="50" spans="1:1" x14ac:dyDescent="0.25">
      <c r="A50" s="18" t="s">
        <v>72</v>
      </c>
    </row>
    <row r="51" spans="1:1" x14ac:dyDescent="0.25">
      <c r="A51" s="18" t="s">
        <v>73</v>
      </c>
    </row>
    <row r="52" spans="1:1" x14ac:dyDescent="0.25">
      <c r="A52" s="18" t="s">
        <v>39</v>
      </c>
    </row>
    <row r="53" spans="1:1" x14ac:dyDescent="0.25">
      <c r="A53" s="18" t="s">
        <v>74</v>
      </c>
    </row>
  </sheetData>
  <mergeCells count="1">
    <mergeCell ref="A18:M18"/>
  </mergeCells>
  <pageMargins left="0" right="0" top="0.75" bottom="0.75" header="0" footer="0"/>
  <pageSetup paperSize="5" scale="67" orientation="landscape" r:id="rId1"/>
  <headerFooter>
    <oddHeader>&amp;F</oddHeader>
    <oddFooter>&amp;A</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K19"/>
  <sheetViews>
    <sheetView zoomScaleNormal="100" workbookViewId="0">
      <selection activeCell="B32" sqref="B32"/>
    </sheetView>
  </sheetViews>
  <sheetFormatPr defaultColWidth="12.33203125" defaultRowHeight="13.8" x14ac:dyDescent="0.25"/>
  <cols>
    <col min="1" max="2" width="12.33203125" style="18"/>
    <col min="3" max="5" width="19.6640625" style="18" bestFit="1" customWidth="1"/>
    <col min="6" max="8" width="15.6640625" style="18" customWidth="1"/>
    <col min="9" max="16384" width="12.33203125" style="18"/>
  </cols>
  <sheetData>
    <row r="1" spans="1:11" s="3" customFormat="1" ht="66" x14ac:dyDescent="0.25">
      <c r="A1" s="31" t="s">
        <v>21</v>
      </c>
      <c r="B1" s="31" t="s">
        <v>2</v>
      </c>
      <c r="C1" s="31" t="s">
        <v>78</v>
      </c>
      <c r="D1" s="31" t="s">
        <v>79</v>
      </c>
      <c r="E1" s="31" t="s">
        <v>80</v>
      </c>
      <c r="F1" s="31" t="s">
        <v>81</v>
      </c>
      <c r="G1" s="31" t="s">
        <v>82</v>
      </c>
      <c r="H1" s="31" t="s">
        <v>83</v>
      </c>
      <c r="I1" s="31" t="s">
        <v>25</v>
      </c>
      <c r="J1" s="31" t="s">
        <v>26</v>
      </c>
      <c r="K1" s="31" t="s">
        <v>27</v>
      </c>
    </row>
    <row r="2" spans="1:11" x14ac:dyDescent="0.25">
      <c r="A2" s="16">
        <v>44790</v>
      </c>
      <c r="B2" s="17">
        <v>5</v>
      </c>
      <c r="C2" s="17">
        <v>0</v>
      </c>
      <c r="D2" s="17">
        <v>0</v>
      </c>
      <c r="E2" s="17">
        <v>0</v>
      </c>
      <c r="F2" s="17">
        <v>0</v>
      </c>
      <c r="G2" s="17">
        <v>0</v>
      </c>
      <c r="H2" s="17">
        <v>0</v>
      </c>
      <c r="I2" s="17">
        <v>0</v>
      </c>
      <c r="J2" s="17">
        <v>0</v>
      </c>
      <c r="K2" s="17">
        <v>0</v>
      </c>
    </row>
    <row r="3" spans="1:11" x14ac:dyDescent="0.25">
      <c r="A3" s="16">
        <v>44804</v>
      </c>
      <c r="B3" s="17">
        <v>3</v>
      </c>
      <c r="C3" s="17">
        <v>0</v>
      </c>
      <c r="D3" s="17">
        <v>0</v>
      </c>
      <c r="E3" s="17">
        <v>0</v>
      </c>
      <c r="F3" s="17">
        <v>0</v>
      </c>
      <c r="G3" s="17">
        <v>0</v>
      </c>
      <c r="H3" s="17">
        <v>0</v>
      </c>
      <c r="I3" s="17">
        <v>0</v>
      </c>
      <c r="J3" s="17">
        <v>0</v>
      </c>
      <c r="K3" s="17">
        <v>0</v>
      </c>
    </row>
    <row r="4" spans="1:11" x14ac:dyDescent="0.25">
      <c r="A4" s="16">
        <v>44805</v>
      </c>
      <c r="B4" s="17">
        <v>1</v>
      </c>
      <c r="C4" s="17">
        <v>0</v>
      </c>
      <c r="D4" s="17">
        <v>0</v>
      </c>
      <c r="E4" s="17">
        <v>0</v>
      </c>
      <c r="F4" s="17">
        <v>0</v>
      </c>
      <c r="G4" s="17">
        <v>0</v>
      </c>
      <c r="H4" s="17">
        <v>0</v>
      </c>
      <c r="I4" s="17">
        <v>0</v>
      </c>
      <c r="J4" s="17">
        <v>0</v>
      </c>
      <c r="K4" s="17">
        <v>0</v>
      </c>
    </row>
    <row r="5" spans="1:11" x14ac:dyDescent="0.25">
      <c r="A5" s="16">
        <v>44806</v>
      </c>
      <c r="B5" s="46" t="s">
        <v>13</v>
      </c>
      <c r="C5" s="46"/>
      <c r="D5" s="46"/>
      <c r="E5" s="46"/>
      <c r="F5" s="46"/>
      <c r="G5" s="46"/>
      <c r="H5" s="46"/>
      <c r="I5" s="46"/>
      <c r="J5" s="46"/>
      <c r="K5" s="46"/>
    </row>
    <row r="6" spans="1:11" x14ac:dyDescent="0.25">
      <c r="A6" s="16">
        <v>44807</v>
      </c>
      <c r="B6" s="17">
        <v>2</v>
      </c>
      <c r="C6" s="17">
        <v>0</v>
      </c>
      <c r="D6" s="17">
        <v>0</v>
      </c>
      <c r="E6" s="17">
        <v>0</v>
      </c>
      <c r="F6" s="17">
        <v>0</v>
      </c>
      <c r="G6" s="17">
        <v>0</v>
      </c>
      <c r="H6" s="17">
        <v>0</v>
      </c>
      <c r="I6" s="17">
        <v>0</v>
      </c>
      <c r="J6" s="17">
        <v>0</v>
      </c>
      <c r="K6" s="17">
        <v>0</v>
      </c>
    </row>
    <row r="7" spans="1:11" x14ac:dyDescent="0.25">
      <c r="A7" s="16">
        <v>44808</v>
      </c>
      <c r="B7" s="17">
        <v>3</v>
      </c>
      <c r="C7" s="17">
        <v>0</v>
      </c>
      <c r="D7" s="17">
        <v>0</v>
      </c>
      <c r="E7" s="17">
        <v>0</v>
      </c>
      <c r="F7" s="17">
        <v>0</v>
      </c>
      <c r="G7" s="17">
        <v>0</v>
      </c>
      <c r="H7" s="17">
        <v>0</v>
      </c>
      <c r="I7" s="17">
        <v>0</v>
      </c>
      <c r="J7" s="17">
        <v>0</v>
      </c>
      <c r="K7" s="17">
        <v>0</v>
      </c>
    </row>
    <row r="8" spans="1:11" x14ac:dyDescent="0.25">
      <c r="A8" s="16">
        <v>44809</v>
      </c>
      <c r="B8" s="17">
        <v>4</v>
      </c>
      <c r="C8" s="17">
        <v>0</v>
      </c>
      <c r="D8" s="17">
        <v>0</v>
      </c>
      <c r="E8" s="17">
        <v>0</v>
      </c>
      <c r="F8" s="17">
        <v>0</v>
      </c>
      <c r="G8" s="17">
        <v>0</v>
      </c>
      <c r="H8" s="17">
        <v>0</v>
      </c>
      <c r="I8" s="17">
        <v>0</v>
      </c>
      <c r="J8" s="17">
        <v>0</v>
      </c>
      <c r="K8" s="17">
        <v>0</v>
      </c>
    </row>
    <row r="9" spans="1:11" x14ac:dyDescent="0.25">
      <c r="A9" s="16">
        <v>44810</v>
      </c>
      <c r="B9" s="17">
        <v>5</v>
      </c>
      <c r="C9" s="17">
        <v>0</v>
      </c>
      <c r="D9" s="17">
        <v>0</v>
      </c>
      <c r="E9" s="17">
        <v>0</v>
      </c>
      <c r="F9" s="17">
        <v>0</v>
      </c>
      <c r="G9" s="17">
        <v>0</v>
      </c>
      <c r="H9" s="17">
        <v>0</v>
      </c>
      <c r="I9" s="17">
        <v>0</v>
      </c>
      <c r="J9" s="17">
        <v>0</v>
      </c>
      <c r="K9" s="17">
        <v>0</v>
      </c>
    </row>
    <row r="10" spans="1:11" x14ac:dyDescent="0.25">
      <c r="A10" s="16">
        <v>44811</v>
      </c>
      <c r="B10" s="17">
        <v>5</v>
      </c>
      <c r="C10" s="17">
        <v>371.50720000000001</v>
      </c>
      <c r="D10" s="17">
        <v>371.50720000000001</v>
      </c>
      <c r="E10" s="17">
        <v>651.68079999999998</v>
      </c>
      <c r="F10" s="17">
        <f t="shared" ref="F10:H10" si="0">C10/$B10</f>
        <v>74.301439999999999</v>
      </c>
      <c r="G10" s="17">
        <f t="shared" si="0"/>
        <v>74.301439999999999</v>
      </c>
      <c r="H10" s="17">
        <f t="shared" si="0"/>
        <v>130.33616000000001</v>
      </c>
      <c r="I10" s="17">
        <v>1000</v>
      </c>
      <c r="J10" s="17">
        <v>5</v>
      </c>
      <c r="K10" s="17">
        <v>5</v>
      </c>
    </row>
    <row r="11" spans="1:11" x14ac:dyDescent="0.25">
      <c r="A11" s="16">
        <v>44812</v>
      </c>
      <c r="B11" s="17">
        <v>5</v>
      </c>
      <c r="C11" s="17">
        <v>3319.9459790000001</v>
      </c>
      <c r="D11" s="17">
        <v>3319.9459790000001</v>
      </c>
      <c r="E11" s="17">
        <v>3486.981057</v>
      </c>
      <c r="F11" s="17">
        <f t="shared" ref="F11:H11" si="1">C11/$B11</f>
        <v>663.98919580000006</v>
      </c>
      <c r="G11" s="17">
        <f t="shared" si="1"/>
        <v>663.98919580000006</v>
      </c>
      <c r="H11" s="17">
        <f t="shared" si="1"/>
        <v>697.39621139999997</v>
      </c>
      <c r="I11" s="17">
        <v>3150</v>
      </c>
      <c r="J11" s="17">
        <v>47</v>
      </c>
      <c r="K11" s="17">
        <v>47</v>
      </c>
    </row>
    <row r="12" spans="1:11" x14ac:dyDescent="0.25">
      <c r="A12" s="16">
        <v>44813</v>
      </c>
      <c r="B12" s="17">
        <v>2</v>
      </c>
      <c r="C12" s="17">
        <v>1968.8016</v>
      </c>
      <c r="D12" s="17">
        <v>1968.8016</v>
      </c>
      <c r="E12" s="17">
        <v>1968.8016</v>
      </c>
      <c r="F12" s="17">
        <f t="shared" ref="F12:H12" si="2">C12/$B12</f>
        <v>984.4008</v>
      </c>
      <c r="G12" s="17">
        <f t="shared" si="2"/>
        <v>984.4008</v>
      </c>
      <c r="H12" s="17">
        <f t="shared" si="2"/>
        <v>984.4008</v>
      </c>
      <c r="I12" s="17">
        <v>3150</v>
      </c>
      <c r="J12" s="17">
        <v>47</v>
      </c>
      <c r="K12" s="17">
        <v>47</v>
      </c>
    </row>
    <row r="13" spans="1:11" x14ac:dyDescent="0.25">
      <c r="A13" s="22" t="s">
        <v>28</v>
      </c>
      <c r="B13" s="23">
        <v>35</v>
      </c>
      <c r="C13" s="23">
        <v>5660</v>
      </c>
      <c r="D13" s="23">
        <v>5660</v>
      </c>
      <c r="E13" s="23">
        <v>6107</v>
      </c>
      <c r="F13" s="23">
        <v>172</v>
      </c>
      <c r="G13" s="23">
        <v>172</v>
      </c>
      <c r="H13" s="23">
        <v>181</v>
      </c>
      <c r="I13" s="23">
        <v>730</v>
      </c>
      <c r="J13" s="23"/>
      <c r="K13" s="23"/>
    </row>
    <row r="16" spans="1:11" x14ac:dyDescent="0.25">
      <c r="A16" s="6" t="s">
        <v>17</v>
      </c>
      <c r="K16" s="43"/>
    </row>
    <row r="17" spans="1:11" x14ac:dyDescent="0.25">
      <c r="A17" s="7" t="s">
        <v>18</v>
      </c>
    </row>
    <row r="18" spans="1:11" ht="27.6" customHeight="1" x14ac:dyDescent="0.25">
      <c r="A18" s="66" t="s">
        <v>19</v>
      </c>
      <c r="B18" s="66"/>
      <c r="C18" s="66"/>
      <c r="D18" s="66"/>
      <c r="E18" s="66"/>
      <c r="F18" s="66"/>
      <c r="G18" s="66"/>
      <c r="H18" s="66"/>
      <c r="I18" s="66"/>
      <c r="J18" s="66"/>
      <c r="K18" s="66"/>
    </row>
    <row r="19" spans="1:11" x14ac:dyDescent="0.25">
      <c r="A19" s="7" t="s">
        <v>20</v>
      </c>
    </row>
  </sheetData>
  <mergeCells count="1">
    <mergeCell ref="A18:K18"/>
  </mergeCells>
  <pageMargins left="0" right="0" top="0.75" bottom="0.75" header="0" footer="0"/>
  <pageSetup paperSize="5" orientation="landscape" r:id="rId1"/>
  <headerFooter>
    <oddHeader>&amp;F</oddHeader>
    <oddFooter>&amp;A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03217-6214-4585-9A8D-8DA119CA5681}">
  <sheetPr>
    <pageSetUpPr fitToPage="1"/>
  </sheetPr>
  <dimension ref="A1:M21"/>
  <sheetViews>
    <sheetView workbookViewId="0">
      <selection activeCell="B32" sqref="B32"/>
    </sheetView>
  </sheetViews>
  <sheetFormatPr defaultColWidth="12.33203125" defaultRowHeight="13.8" x14ac:dyDescent="0.25"/>
  <cols>
    <col min="1" max="13" width="14.6640625" style="18" customWidth="1"/>
    <col min="14" max="16384" width="12.33203125" style="18"/>
  </cols>
  <sheetData>
    <row r="1" spans="1:13" s="27" customFormat="1" ht="72.599999999999994" x14ac:dyDescent="0.25">
      <c r="A1" s="26" t="s">
        <v>21</v>
      </c>
      <c r="B1" s="26" t="s">
        <v>94</v>
      </c>
      <c r="C1" s="26" t="s">
        <v>91</v>
      </c>
      <c r="D1" s="26" t="s">
        <v>92</v>
      </c>
      <c r="E1" s="26" t="s">
        <v>90</v>
      </c>
      <c r="F1" s="30" t="s">
        <v>93</v>
      </c>
      <c r="G1" s="26" t="s">
        <v>81</v>
      </c>
      <c r="H1" s="26" t="s">
        <v>82</v>
      </c>
      <c r="I1" s="26" t="s">
        <v>83</v>
      </c>
      <c r="J1" s="13" t="s">
        <v>84</v>
      </c>
      <c r="K1" s="26" t="s">
        <v>25</v>
      </c>
      <c r="L1" s="31" t="s">
        <v>26</v>
      </c>
      <c r="M1" s="31" t="s">
        <v>27</v>
      </c>
    </row>
    <row r="2" spans="1:13" x14ac:dyDescent="0.25">
      <c r="A2" s="16">
        <v>44790</v>
      </c>
      <c r="B2" s="17">
        <v>5</v>
      </c>
      <c r="C2" s="17">
        <v>2128</v>
      </c>
      <c r="D2" s="17">
        <v>2252</v>
      </c>
      <c r="E2" s="17">
        <v>3122</v>
      </c>
      <c r="F2" s="17">
        <v>1771.6886</v>
      </c>
      <c r="G2" s="17">
        <v>425.6</v>
      </c>
      <c r="H2" s="17">
        <v>450.4</v>
      </c>
      <c r="I2" s="17">
        <v>624.4</v>
      </c>
      <c r="J2" s="17">
        <v>354.33771999999999</v>
      </c>
      <c r="K2" s="17">
        <v>1640</v>
      </c>
      <c r="L2" s="17">
        <v>272</v>
      </c>
      <c r="M2" s="17">
        <v>269</v>
      </c>
    </row>
    <row r="3" spans="1:13" x14ac:dyDescent="0.25">
      <c r="A3" s="16">
        <v>44804</v>
      </c>
      <c r="B3" s="17">
        <v>3</v>
      </c>
      <c r="C3" s="17">
        <v>8804</v>
      </c>
      <c r="D3" s="17">
        <v>8815</v>
      </c>
      <c r="E3" s="17">
        <v>9430</v>
      </c>
      <c r="F3" s="17">
        <v>7977.8708800000004</v>
      </c>
      <c r="G3" s="17">
        <v>2934.6666666666665</v>
      </c>
      <c r="H3" s="17">
        <v>2938.3333333333335</v>
      </c>
      <c r="I3" s="17">
        <v>3143.3333333333335</v>
      </c>
      <c r="J3" s="17">
        <v>2659.2902933333335</v>
      </c>
      <c r="K3" s="17">
        <v>2130</v>
      </c>
      <c r="L3" s="17">
        <v>733</v>
      </c>
      <c r="M3" s="17">
        <v>727</v>
      </c>
    </row>
    <row r="4" spans="1:13" x14ac:dyDescent="0.25">
      <c r="A4" s="16">
        <v>44805</v>
      </c>
      <c r="B4" s="17">
        <v>1</v>
      </c>
      <c r="C4" s="17">
        <v>4551</v>
      </c>
      <c r="D4" s="17">
        <v>4558</v>
      </c>
      <c r="E4" s="17">
        <v>4565</v>
      </c>
      <c r="F4" s="17">
        <v>4127.4650799999999</v>
      </c>
      <c r="G4" s="17">
        <v>4551</v>
      </c>
      <c r="H4" s="17">
        <v>4558</v>
      </c>
      <c r="I4" s="17">
        <v>4565</v>
      </c>
      <c r="J4" s="17">
        <v>4127.4650799999999</v>
      </c>
      <c r="K4" s="17">
        <v>2130</v>
      </c>
      <c r="L4" s="17">
        <v>751</v>
      </c>
      <c r="M4" s="17">
        <v>745</v>
      </c>
    </row>
    <row r="5" spans="1:13" x14ac:dyDescent="0.25">
      <c r="A5" s="16">
        <v>44806</v>
      </c>
      <c r="B5" s="19" t="s">
        <v>13</v>
      </c>
      <c r="C5" s="20">
        <v>0</v>
      </c>
      <c r="D5" s="20">
        <v>0</v>
      </c>
      <c r="E5" s="20">
        <v>0</v>
      </c>
      <c r="F5" s="20">
        <v>0</v>
      </c>
      <c r="G5" s="20">
        <v>0</v>
      </c>
      <c r="H5" s="20">
        <v>0</v>
      </c>
      <c r="I5" s="20">
        <v>0</v>
      </c>
      <c r="J5" s="20">
        <v>0</v>
      </c>
      <c r="K5" s="20">
        <v>0</v>
      </c>
      <c r="L5" s="20">
        <v>0</v>
      </c>
      <c r="M5" s="20">
        <v>0</v>
      </c>
    </row>
    <row r="6" spans="1:13" x14ac:dyDescent="0.25">
      <c r="A6" s="16">
        <v>44807</v>
      </c>
      <c r="B6" s="17">
        <v>2</v>
      </c>
      <c r="C6" s="17">
        <v>8552</v>
      </c>
      <c r="D6" s="17">
        <v>8582</v>
      </c>
      <c r="E6" s="17">
        <v>8686</v>
      </c>
      <c r="F6" s="17">
        <v>7932.7231499999998</v>
      </c>
      <c r="G6" s="17">
        <v>4276</v>
      </c>
      <c r="H6" s="17">
        <v>4291</v>
      </c>
      <c r="I6" s="17">
        <v>4343</v>
      </c>
      <c r="J6" s="17">
        <v>3966.3615749999999</v>
      </c>
      <c r="K6" s="17">
        <v>3900</v>
      </c>
      <c r="L6" s="17">
        <v>804</v>
      </c>
      <c r="M6" s="17">
        <v>797</v>
      </c>
    </row>
    <row r="7" spans="1:13" x14ac:dyDescent="0.25">
      <c r="A7" s="16">
        <v>44808</v>
      </c>
      <c r="B7" s="17">
        <v>3</v>
      </c>
      <c r="C7" s="17">
        <v>10206</v>
      </c>
      <c r="D7" s="17">
        <v>10340</v>
      </c>
      <c r="E7" s="17">
        <v>11117</v>
      </c>
      <c r="F7" s="17">
        <v>9250.0517899999995</v>
      </c>
      <c r="G7" s="17">
        <v>3402</v>
      </c>
      <c r="H7" s="17">
        <v>3446.6666666666665</v>
      </c>
      <c r="I7" s="17">
        <v>3705.6666666666665</v>
      </c>
      <c r="J7" s="17">
        <v>3083.3505966666667</v>
      </c>
      <c r="K7" s="17">
        <v>3900</v>
      </c>
      <c r="L7" s="17">
        <v>923</v>
      </c>
      <c r="M7" s="17">
        <v>914</v>
      </c>
    </row>
    <row r="8" spans="1:13" x14ac:dyDescent="0.25">
      <c r="A8" s="16">
        <v>44809</v>
      </c>
      <c r="B8" s="17">
        <v>4</v>
      </c>
      <c r="C8" s="17">
        <v>10456</v>
      </c>
      <c r="D8" s="17">
        <v>10577</v>
      </c>
      <c r="E8" s="17">
        <v>12793</v>
      </c>
      <c r="F8" s="17">
        <v>9276.7202099999995</v>
      </c>
      <c r="G8" s="17">
        <v>2614</v>
      </c>
      <c r="H8" s="17">
        <v>2644.25</v>
      </c>
      <c r="I8" s="17">
        <v>3198.25</v>
      </c>
      <c r="J8" s="17">
        <v>2319.1800524999999</v>
      </c>
      <c r="K8" s="17">
        <v>4200</v>
      </c>
      <c r="L8" s="17">
        <v>990</v>
      </c>
      <c r="M8" s="17">
        <v>980</v>
      </c>
    </row>
    <row r="9" spans="1:13" x14ac:dyDescent="0.25">
      <c r="A9" s="16">
        <v>44810</v>
      </c>
      <c r="B9" s="17">
        <v>5</v>
      </c>
      <c r="C9" s="17">
        <v>8813</v>
      </c>
      <c r="D9" s="17">
        <v>9074</v>
      </c>
      <c r="E9" s="17">
        <v>12595</v>
      </c>
      <c r="F9" s="17">
        <v>7356.8140999999996</v>
      </c>
      <c r="G9" s="17">
        <v>1762.6</v>
      </c>
      <c r="H9" s="17">
        <v>1814.8</v>
      </c>
      <c r="I9" s="17">
        <v>2519</v>
      </c>
      <c r="J9" s="17">
        <v>1471.3628199999998</v>
      </c>
      <c r="K9" s="17">
        <v>4875</v>
      </c>
      <c r="L9" s="17">
        <v>1013</v>
      </c>
      <c r="M9" s="17">
        <v>1002</v>
      </c>
    </row>
    <row r="10" spans="1:13" x14ac:dyDescent="0.25">
      <c r="A10" s="16">
        <v>44811</v>
      </c>
      <c r="B10" s="17">
        <v>5</v>
      </c>
      <c r="C10" s="17">
        <v>9132</v>
      </c>
      <c r="D10" s="17">
        <v>9313</v>
      </c>
      <c r="E10" s="17">
        <v>12981</v>
      </c>
      <c r="F10" s="17">
        <v>7660.4040999999997</v>
      </c>
      <c r="G10" s="17">
        <v>1826.4</v>
      </c>
      <c r="H10" s="17">
        <v>1862.6</v>
      </c>
      <c r="I10" s="17">
        <v>2596.1999999999998</v>
      </c>
      <c r="J10" s="17">
        <v>1532.0808199999999</v>
      </c>
      <c r="K10" s="17">
        <v>5000</v>
      </c>
      <c r="L10" s="17">
        <v>1032</v>
      </c>
      <c r="M10" s="17">
        <v>1021</v>
      </c>
    </row>
    <row r="11" spans="1:13" x14ac:dyDescent="0.25">
      <c r="A11" s="16">
        <v>44812</v>
      </c>
      <c r="B11" s="17">
        <v>5</v>
      </c>
      <c r="C11" s="17">
        <v>7379</v>
      </c>
      <c r="D11" s="17">
        <v>8211</v>
      </c>
      <c r="E11" s="17">
        <v>11736</v>
      </c>
      <c r="F11" s="17">
        <v>5892.1958999999997</v>
      </c>
      <c r="G11" s="17">
        <v>1475.4</v>
      </c>
      <c r="H11" s="17">
        <v>1641.8</v>
      </c>
      <c r="I11" s="17">
        <v>2346.8000000000002</v>
      </c>
      <c r="J11" s="17">
        <v>1178.4391799999999</v>
      </c>
      <c r="K11" s="17">
        <v>5113</v>
      </c>
      <c r="L11" s="17">
        <v>1081</v>
      </c>
      <c r="M11" s="17">
        <v>1069</v>
      </c>
    </row>
    <row r="12" spans="1:13" ht="14.4" thickBot="1" x14ac:dyDescent="0.3">
      <c r="A12" s="16">
        <v>44813</v>
      </c>
      <c r="B12" s="17">
        <v>4</v>
      </c>
      <c r="C12" s="21">
        <v>5804.1</v>
      </c>
      <c r="D12" s="21">
        <v>6759.1</v>
      </c>
      <c r="E12" s="21">
        <v>9100.1</v>
      </c>
      <c r="F12" s="21">
        <v>4400.3752199999999</v>
      </c>
      <c r="G12" s="21">
        <v>1455.5</v>
      </c>
      <c r="H12" s="21">
        <v>1694.25</v>
      </c>
      <c r="I12" s="21">
        <v>2279.5</v>
      </c>
      <c r="J12" s="21">
        <v>1104.843805</v>
      </c>
      <c r="K12" s="21">
        <v>5113</v>
      </c>
      <c r="L12" s="21">
        <v>1097</v>
      </c>
      <c r="M12" s="21">
        <v>1085</v>
      </c>
    </row>
    <row r="13" spans="1:13" ht="14.4" thickTop="1" x14ac:dyDescent="0.25">
      <c r="A13" s="22" t="s">
        <v>28</v>
      </c>
      <c r="B13" s="23">
        <v>37</v>
      </c>
      <c r="C13" s="24">
        <v>75825.100000000006</v>
      </c>
      <c r="D13" s="24">
        <v>78481.100000000006</v>
      </c>
      <c r="E13" s="24">
        <v>96125.1</v>
      </c>
      <c r="F13" s="24">
        <v>65646.309029999989</v>
      </c>
      <c r="G13" s="24">
        <v>2247.560606060606</v>
      </c>
      <c r="H13" s="24">
        <v>2303.8272727272724</v>
      </c>
      <c r="I13" s="24">
        <v>2665.5590909090911</v>
      </c>
      <c r="J13" s="24">
        <v>1981.5192674999998</v>
      </c>
      <c r="K13" s="24">
        <v>3454.6363636363635</v>
      </c>
      <c r="L13" s="23"/>
      <c r="M13" s="23"/>
    </row>
    <row r="16" spans="1:13" x14ac:dyDescent="0.25">
      <c r="A16" s="6" t="s">
        <v>17</v>
      </c>
    </row>
    <row r="17" spans="1:13" x14ac:dyDescent="0.25">
      <c r="A17" s="7" t="s">
        <v>18</v>
      </c>
    </row>
    <row r="18" spans="1:13" ht="27.6" customHeight="1" x14ac:dyDescent="0.25">
      <c r="A18" s="66" t="s">
        <v>19</v>
      </c>
      <c r="B18" s="66"/>
      <c r="C18" s="66"/>
      <c r="D18" s="66"/>
      <c r="E18" s="66"/>
      <c r="F18" s="66"/>
      <c r="G18" s="66"/>
      <c r="H18" s="66"/>
      <c r="I18" s="66"/>
      <c r="J18" s="66"/>
      <c r="K18" s="66"/>
      <c r="L18" s="66"/>
      <c r="M18" s="66"/>
    </row>
    <row r="19" spans="1:13" x14ac:dyDescent="0.25">
      <c r="A19" s="7" t="s">
        <v>20</v>
      </c>
    </row>
    <row r="20" spans="1:13" x14ac:dyDescent="0.25">
      <c r="A20" s="32" t="s">
        <v>96</v>
      </c>
    </row>
    <row r="21" spans="1:13" x14ac:dyDescent="0.25">
      <c r="A21" s="32" t="s">
        <v>95</v>
      </c>
    </row>
  </sheetData>
  <mergeCells count="1">
    <mergeCell ref="A18:M18"/>
  </mergeCells>
  <pageMargins left="0" right="0" top="0.75" bottom="0.75" header="0" footer="0"/>
  <pageSetup paperSize="5" scale="95" orientation="landscape" r:id="rId1"/>
  <headerFooter>
    <oddHeader>&amp;F</oddHeader>
    <oddFooter>&amp;A</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O25"/>
  <sheetViews>
    <sheetView topLeftCell="A6" zoomScaleNormal="100" workbookViewId="0">
      <selection activeCell="B32" sqref="B32"/>
    </sheetView>
  </sheetViews>
  <sheetFormatPr defaultColWidth="12.33203125" defaultRowHeight="13.8" x14ac:dyDescent="0.25"/>
  <cols>
    <col min="1" max="1" width="12.33203125" style="42"/>
    <col min="2" max="3" width="12.33203125" style="18"/>
    <col min="4" max="4" width="15" style="18" bestFit="1" customWidth="1"/>
    <col min="5" max="5" width="23" style="18" bestFit="1" customWidth="1"/>
    <col min="6" max="6" width="19.6640625" style="18" bestFit="1" customWidth="1"/>
    <col min="7" max="9" width="15.6640625" style="18" customWidth="1"/>
    <col min="10" max="13" width="12.33203125" style="18"/>
    <col min="14" max="14" width="13.6640625" style="18" bestFit="1" customWidth="1"/>
    <col min="15" max="16384" width="12.33203125" style="18"/>
  </cols>
  <sheetData>
    <row r="1" spans="1:15" s="27" customFormat="1" ht="66" x14ac:dyDescent="0.25">
      <c r="A1" s="26" t="s">
        <v>21</v>
      </c>
      <c r="B1" s="26" t="s">
        <v>2</v>
      </c>
      <c r="C1" s="26" t="s">
        <v>75</v>
      </c>
      <c r="D1" s="26" t="s">
        <v>78</v>
      </c>
      <c r="E1" s="26" t="s">
        <v>79</v>
      </c>
      <c r="F1" s="26" t="s">
        <v>80</v>
      </c>
      <c r="G1" s="26" t="s">
        <v>81</v>
      </c>
      <c r="H1" s="26" t="s">
        <v>82</v>
      </c>
      <c r="I1" s="26" t="s">
        <v>83</v>
      </c>
      <c r="J1" s="26" t="s">
        <v>25</v>
      </c>
      <c r="K1" s="26" t="s">
        <v>26</v>
      </c>
      <c r="L1" s="26" t="s">
        <v>27</v>
      </c>
      <c r="O1" s="58"/>
    </row>
    <row r="2" spans="1:15" x14ac:dyDescent="0.25">
      <c r="A2" s="37">
        <v>44790</v>
      </c>
      <c r="B2" s="17">
        <v>5</v>
      </c>
      <c r="C2" s="17">
        <v>259392</v>
      </c>
      <c r="D2" s="17">
        <v>2487002.3829999999</v>
      </c>
      <c r="E2" s="17">
        <v>4310770.0750000002</v>
      </c>
      <c r="F2" s="17">
        <v>5003883.8389999997</v>
      </c>
      <c r="G2" s="17">
        <f t="shared" ref="G2:I2" si="0">D2/$B2</f>
        <v>497400.47659999999</v>
      </c>
      <c r="H2" s="17">
        <f t="shared" si="0"/>
        <v>862154.01500000001</v>
      </c>
      <c r="I2" s="17">
        <f t="shared" si="0"/>
        <v>1000776.7677999999</v>
      </c>
      <c r="J2" s="17">
        <f>0.03*K2</f>
        <v>57274.77</v>
      </c>
      <c r="K2" s="17">
        <v>1909159</v>
      </c>
      <c r="L2" s="17">
        <v>1897475</v>
      </c>
      <c r="N2" s="59"/>
    </row>
    <row r="3" spans="1:15" x14ac:dyDescent="0.25">
      <c r="A3" s="37">
        <v>44804</v>
      </c>
      <c r="B3" s="38" t="s">
        <v>13</v>
      </c>
      <c r="C3" s="39"/>
      <c r="D3" s="38"/>
      <c r="E3" s="38"/>
      <c r="F3" s="38"/>
      <c r="G3" s="38"/>
      <c r="H3" s="38"/>
      <c r="I3" s="38"/>
      <c r="J3" s="38"/>
      <c r="K3" s="38"/>
      <c r="L3" s="38"/>
      <c r="N3" s="59"/>
    </row>
    <row r="4" spans="1:15" x14ac:dyDescent="0.25">
      <c r="A4" s="37">
        <v>44805</v>
      </c>
      <c r="B4" s="17">
        <v>5</v>
      </c>
      <c r="C4" s="40">
        <v>1414794</v>
      </c>
      <c r="D4" s="17">
        <v>2184547.642</v>
      </c>
      <c r="E4" s="17">
        <v>4127804.3130000001</v>
      </c>
      <c r="F4" s="17">
        <v>4903622.3049999997</v>
      </c>
      <c r="G4" s="17">
        <f t="shared" ref="G4:I4" si="1">D4/$B4</f>
        <v>436909.52840000001</v>
      </c>
      <c r="H4" s="17">
        <f t="shared" si="1"/>
        <v>825560.86259999999</v>
      </c>
      <c r="I4" s="17">
        <f t="shared" si="1"/>
        <v>980724.46099999989</v>
      </c>
      <c r="J4" s="17">
        <f t="shared" ref="J4:J12" si="2">0.03*K4</f>
        <v>57031.65</v>
      </c>
      <c r="K4" s="17">
        <v>1901055</v>
      </c>
      <c r="L4" s="17">
        <v>1814050</v>
      </c>
      <c r="N4" s="59"/>
    </row>
    <row r="5" spans="1:15" x14ac:dyDescent="0.25">
      <c r="A5" s="37">
        <v>44806</v>
      </c>
      <c r="B5" s="17">
        <v>5</v>
      </c>
      <c r="C5" s="17">
        <v>3139219</v>
      </c>
      <c r="D5" s="17">
        <v>3344892.9649999999</v>
      </c>
      <c r="E5" s="17">
        <v>5100272.21</v>
      </c>
      <c r="F5" s="17">
        <v>5897174.5290000001</v>
      </c>
      <c r="G5" s="17">
        <f t="shared" ref="G5:I5" si="3">D5/$B5</f>
        <v>668978.59299999999</v>
      </c>
      <c r="H5" s="17">
        <f t="shared" si="3"/>
        <v>1020054.442</v>
      </c>
      <c r="I5" s="17">
        <f t="shared" si="3"/>
        <v>1179434.9058000001</v>
      </c>
      <c r="J5" s="17">
        <f t="shared" si="2"/>
        <v>57030.9</v>
      </c>
      <c r="K5" s="17">
        <v>1901030</v>
      </c>
      <c r="L5" s="17">
        <v>1866891</v>
      </c>
      <c r="N5" s="59"/>
    </row>
    <row r="6" spans="1:15" x14ac:dyDescent="0.25">
      <c r="A6" s="37">
        <v>44807</v>
      </c>
      <c r="B6" s="17">
        <v>5</v>
      </c>
      <c r="C6" s="17">
        <v>1221258</v>
      </c>
      <c r="D6" s="17">
        <v>492896.79399999999</v>
      </c>
      <c r="E6" s="17">
        <v>3625185.2089999998</v>
      </c>
      <c r="F6" s="17">
        <v>4655471.7390000001</v>
      </c>
      <c r="G6" s="17">
        <f t="shared" ref="G6:I6" si="4">D6/$B6</f>
        <v>98579.358800000002</v>
      </c>
      <c r="H6" s="17">
        <f t="shared" si="4"/>
        <v>725037.04180000001</v>
      </c>
      <c r="I6" s="17">
        <f t="shared" si="4"/>
        <v>931094.34779999999</v>
      </c>
      <c r="J6" s="17">
        <f t="shared" si="2"/>
        <v>57032.25</v>
      </c>
      <c r="K6" s="17">
        <v>1901075</v>
      </c>
      <c r="L6" s="17">
        <v>1888067</v>
      </c>
      <c r="N6" s="59"/>
    </row>
    <row r="7" spans="1:15" x14ac:dyDescent="0.25">
      <c r="A7" s="37">
        <v>44808</v>
      </c>
      <c r="B7" s="17">
        <v>5</v>
      </c>
      <c r="C7" s="17">
        <v>1371025</v>
      </c>
      <c r="D7" s="17">
        <v>1011444.401</v>
      </c>
      <c r="E7" s="17">
        <v>3994930.8020000001</v>
      </c>
      <c r="F7" s="17">
        <v>5016669.4620000003</v>
      </c>
      <c r="G7" s="17">
        <f t="shared" ref="G7:I7" si="5">D7/$B7</f>
        <v>202288.88019999999</v>
      </c>
      <c r="H7" s="17">
        <f t="shared" si="5"/>
        <v>798986.16040000005</v>
      </c>
      <c r="I7" s="17">
        <f t="shared" si="5"/>
        <v>1003333.8924</v>
      </c>
      <c r="J7" s="17">
        <f t="shared" si="2"/>
        <v>57071.1</v>
      </c>
      <c r="K7" s="17">
        <v>1902370</v>
      </c>
      <c r="L7" s="17">
        <v>1889357</v>
      </c>
      <c r="N7" s="59"/>
    </row>
    <row r="8" spans="1:15" x14ac:dyDescent="0.25">
      <c r="A8" s="37">
        <v>44809</v>
      </c>
      <c r="B8" s="17">
        <v>5</v>
      </c>
      <c r="C8" s="17">
        <v>-1343665</v>
      </c>
      <c r="D8" s="17">
        <v>-1384488.149</v>
      </c>
      <c r="E8" s="17">
        <v>2734772.2659999998</v>
      </c>
      <c r="F8" s="17">
        <v>3810878.898</v>
      </c>
      <c r="G8" s="17">
        <f t="shared" ref="G8:I8" si="6">D8/$B8</f>
        <v>-276897.6298</v>
      </c>
      <c r="H8" s="17">
        <f t="shared" si="6"/>
        <v>546954.45319999999</v>
      </c>
      <c r="I8" s="17">
        <f t="shared" si="6"/>
        <v>762175.77960000001</v>
      </c>
      <c r="J8" s="17">
        <f t="shared" si="2"/>
        <v>57071.79</v>
      </c>
      <c r="K8" s="17">
        <v>1902393</v>
      </c>
      <c r="L8" s="17">
        <v>1889355</v>
      </c>
      <c r="N8" s="59"/>
    </row>
    <row r="9" spans="1:15" x14ac:dyDescent="0.25">
      <c r="A9" s="37">
        <v>44810</v>
      </c>
      <c r="B9" s="17">
        <v>5</v>
      </c>
      <c r="C9" s="17">
        <v>2875848</v>
      </c>
      <c r="D9" s="17">
        <v>2640838.5440000002</v>
      </c>
      <c r="E9" s="17">
        <v>4668433.0279999999</v>
      </c>
      <c r="F9" s="17">
        <v>5517322.5669999998</v>
      </c>
      <c r="G9" s="17">
        <f t="shared" ref="G9:I9" si="7">D9/$B9</f>
        <v>528167.70880000002</v>
      </c>
      <c r="H9" s="17">
        <f t="shared" si="7"/>
        <v>933686.60560000001</v>
      </c>
      <c r="I9" s="17">
        <f t="shared" si="7"/>
        <v>1103464.5134000001</v>
      </c>
      <c r="J9" s="17">
        <f t="shared" si="2"/>
        <v>57072.21</v>
      </c>
      <c r="K9" s="17">
        <v>1902407</v>
      </c>
      <c r="L9" s="17">
        <v>1868509</v>
      </c>
      <c r="N9" s="59"/>
    </row>
    <row r="10" spans="1:15" x14ac:dyDescent="0.25">
      <c r="A10" s="37">
        <v>44811</v>
      </c>
      <c r="B10" s="17">
        <v>5</v>
      </c>
      <c r="C10" s="17">
        <v>2972718</v>
      </c>
      <c r="D10" s="17">
        <v>2692640.091</v>
      </c>
      <c r="E10" s="17">
        <v>4653623.7860000003</v>
      </c>
      <c r="F10" s="17">
        <v>5498296.7750000004</v>
      </c>
      <c r="G10" s="17">
        <f t="shared" ref="G10:I10" si="8">D10/$B10</f>
        <v>538528.01820000005</v>
      </c>
      <c r="H10" s="17">
        <f t="shared" si="8"/>
        <v>930724.75720000011</v>
      </c>
      <c r="I10" s="17">
        <f t="shared" si="8"/>
        <v>1099659.355</v>
      </c>
      <c r="J10" s="17">
        <f t="shared" si="2"/>
        <v>57071.759999999995</v>
      </c>
      <c r="K10" s="17">
        <v>1902392</v>
      </c>
      <c r="L10" s="17">
        <v>1867347</v>
      </c>
      <c r="N10" s="59"/>
    </row>
    <row r="11" spans="1:15" x14ac:dyDescent="0.25">
      <c r="A11" s="37">
        <v>44812</v>
      </c>
      <c r="B11" s="17">
        <v>5</v>
      </c>
      <c r="C11" s="17">
        <v>1316902</v>
      </c>
      <c r="D11" s="17">
        <v>2336687.5580000002</v>
      </c>
      <c r="E11" s="17">
        <v>4594285.0619999999</v>
      </c>
      <c r="F11" s="17">
        <v>5455464.0070000002</v>
      </c>
      <c r="G11" s="17">
        <f t="shared" ref="G11:I11" si="9">D11/$B11</f>
        <v>467337.51160000003</v>
      </c>
      <c r="H11" s="17">
        <f t="shared" si="9"/>
        <v>918857.01240000001</v>
      </c>
      <c r="I11" s="17">
        <f t="shared" si="9"/>
        <v>1091092.8014</v>
      </c>
      <c r="J11" s="17">
        <f t="shared" si="2"/>
        <v>57088.59</v>
      </c>
      <c r="K11" s="17">
        <v>1902953</v>
      </c>
      <c r="L11" s="17">
        <v>1868556</v>
      </c>
      <c r="N11" s="59"/>
    </row>
    <row r="12" spans="1:15" x14ac:dyDescent="0.25">
      <c r="A12" s="37">
        <v>44813</v>
      </c>
      <c r="B12" s="17">
        <v>5</v>
      </c>
      <c r="C12" s="17">
        <v>6381788</v>
      </c>
      <c r="D12" s="17">
        <v>7679464.4369999999</v>
      </c>
      <c r="E12" s="17">
        <v>8581720.0280000009</v>
      </c>
      <c r="F12" s="17">
        <v>9207533.4000000004</v>
      </c>
      <c r="G12" s="17">
        <f t="shared" ref="G12:I12" si="10">D12/$B12</f>
        <v>1535892.8873999999</v>
      </c>
      <c r="H12" s="17">
        <f t="shared" si="10"/>
        <v>1716344.0056000003</v>
      </c>
      <c r="I12" s="17">
        <f t="shared" si="10"/>
        <v>1841506.6800000002</v>
      </c>
      <c r="J12" s="17">
        <f t="shared" si="2"/>
        <v>57088.38</v>
      </c>
      <c r="K12" s="17">
        <v>1902946</v>
      </c>
      <c r="L12" s="17">
        <v>1867934</v>
      </c>
      <c r="N12" s="59"/>
    </row>
    <row r="13" spans="1:15" x14ac:dyDescent="0.25">
      <c r="A13" s="41" t="s">
        <v>28</v>
      </c>
      <c r="B13" s="23">
        <v>50</v>
      </c>
      <c r="C13" s="23">
        <f t="shared" ref="C13" si="11">SUM(C2:C12)</f>
        <v>19609279</v>
      </c>
      <c r="D13" s="23">
        <v>23485927</v>
      </c>
      <c r="E13" s="23">
        <v>46391797</v>
      </c>
      <c r="F13" s="23">
        <v>54966318</v>
      </c>
      <c r="G13" s="23">
        <v>469719</v>
      </c>
      <c r="H13" s="23">
        <v>927836</v>
      </c>
      <c r="I13" s="23">
        <v>1099326</v>
      </c>
      <c r="J13" s="23">
        <v>57083</v>
      </c>
      <c r="K13" s="23"/>
      <c r="L13" s="23"/>
      <c r="N13" s="60"/>
    </row>
    <row r="14" spans="1:15" x14ac:dyDescent="0.25">
      <c r="H14" s="43"/>
    </row>
    <row r="15" spans="1:15" x14ac:dyDescent="0.25">
      <c r="K15" s="43"/>
      <c r="L15" s="43"/>
    </row>
    <row r="16" spans="1:15" x14ac:dyDescent="0.25">
      <c r="A16" s="28" t="s">
        <v>17</v>
      </c>
      <c r="F16" s="44"/>
      <c r="L16" s="45"/>
    </row>
    <row r="17" spans="1:13" x14ac:dyDescent="0.25">
      <c r="A17" s="29" t="s">
        <v>18</v>
      </c>
      <c r="L17" s="43"/>
    </row>
    <row r="18" spans="1:13" ht="27" customHeight="1" x14ac:dyDescent="0.25">
      <c r="A18" s="67" t="s">
        <v>19</v>
      </c>
      <c r="B18" s="67"/>
      <c r="C18" s="67"/>
      <c r="D18" s="67"/>
      <c r="E18" s="67"/>
      <c r="F18" s="67"/>
      <c r="G18" s="67"/>
      <c r="H18" s="67"/>
      <c r="I18" s="67"/>
      <c r="J18" s="67"/>
      <c r="K18" s="67"/>
      <c r="L18" s="67"/>
    </row>
    <row r="19" spans="1:13" x14ac:dyDescent="0.25">
      <c r="A19" s="29" t="s">
        <v>20</v>
      </c>
    </row>
    <row r="20" spans="1:13" x14ac:dyDescent="0.25">
      <c r="A20" s="32" t="s">
        <v>85</v>
      </c>
    </row>
    <row r="25" spans="1:13" x14ac:dyDescent="0.25">
      <c r="M25" s="59"/>
    </row>
  </sheetData>
  <mergeCells count="1">
    <mergeCell ref="A18:L18"/>
  </mergeCells>
  <pageMargins left="0" right="0" top="0.75" bottom="0.75" header="0" footer="0"/>
  <pageSetup paperSize="5" orientation="landscape" r:id="rId1"/>
  <headerFooter>
    <oddHeader>&amp;F</oddHeader>
    <oddFooter>&amp;A</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433D54BDFE39B49802FED853C9D7CB7" ma:contentTypeVersion="4" ma:contentTypeDescription="Create a new document." ma:contentTypeScope="" ma:versionID="0ff694c694d70cabb512ceb150f6134a">
  <xsd:schema xmlns:xsd="http://www.w3.org/2001/XMLSchema" xmlns:xs="http://www.w3.org/2001/XMLSchema" xmlns:p="http://schemas.microsoft.com/office/2006/metadata/properties" xmlns:ns2="a4e0acc1-2480-4ec3-b138-ff460fbc78fd" xmlns:ns3="37bec146-3512-4d38-aef5-c19abec7e287" targetNamespace="http://schemas.microsoft.com/office/2006/metadata/properties" ma:root="true" ma:fieldsID="a7a24337bda07481e151a567f736511e" ns2:_="" ns3:_="">
    <xsd:import namespace="a4e0acc1-2480-4ec3-b138-ff460fbc78fd"/>
    <xsd:import namespace="37bec146-3512-4d38-aef5-c19abec7e28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e0acc1-2480-4ec3-b138-ff460fbc78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7bec146-3512-4d38-aef5-c19abec7e28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6DDDA3-4260-40E0-9AA8-BBAFDE31669F}">
  <ds:schemaRefs>
    <ds:schemaRef ds:uri="http://schemas.microsoft.com/sharepoint/v3/contenttype/forms"/>
  </ds:schemaRefs>
</ds:datastoreItem>
</file>

<file path=customXml/itemProps2.xml><?xml version="1.0" encoding="utf-8"?>
<ds:datastoreItem xmlns:ds="http://schemas.openxmlformats.org/officeDocument/2006/customXml" ds:itemID="{01D5290E-83B4-4A3D-96C3-3B7A04962273}">
  <ds:schemaRefs>
    <ds:schemaRef ds:uri="http://schemas.microsoft.com/office/2006/metadata/properties"/>
    <ds:schemaRef ds:uri="http://schemas.microsoft.com/office/infopath/2007/PartnerControls"/>
    <ds:schemaRef ds:uri="99080a44-ca1d-4c85-b961-71a985da8936"/>
    <ds:schemaRef ds:uri="6c338fd6-c744-41f2-bc0c-5fee9e440d85"/>
  </ds:schemaRefs>
</ds:datastoreItem>
</file>

<file path=customXml/itemProps3.xml><?xml version="1.0" encoding="utf-8"?>
<ds:datastoreItem xmlns:ds="http://schemas.openxmlformats.org/officeDocument/2006/customXml" ds:itemID="{EEE9ECD1-5333-407A-9994-71C614D470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e0acc1-2480-4ec3-b138-ff460fbc78fd"/>
    <ds:schemaRef ds:uri="37bec146-3512-4d38-aef5-c19abec7e2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Overview</vt:lpstr>
      <vt:lpstr>A.1 General</vt:lpstr>
      <vt:lpstr>A.1 AP-I</vt:lpstr>
      <vt:lpstr>A.1 SDP</vt:lpstr>
      <vt:lpstr>A.1 BIP</vt:lpstr>
      <vt:lpstr>A.2 Non-BIP</vt:lpstr>
      <vt:lpstr>A.4 VPP</vt:lpstr>
      <vt:lpstr>A.6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Aimee Wong</dc:creator>
  <cp:keywords/>
  <dc:description/>
  <cp:lastModifiedBy>Horan, Daniel</cp:lastModifiedBy>
  <cp:revision/>
  <cp:lastPrinted>2023-02-27T18:14:31Z</cp:lastPrinted>
  <dcterms:created xsi:type="dcterms:W3CDTF">2023-01-06T16:41:11Z</dcterms:created>
  <dcterms:modified xsi:type="dcterms:W3CDTF">2023-02-27T18:14:34Z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0x010100D433D54BDFE39B49802FED853C9D7CB7</vt:lpwstr>
  </property>
  <property fmtid="{D5CDD505-2E9C-101B-9397-08002B2CF9AE}" pid="3" name="MediaServiceImageTags">
    <vt:lpwstr/>
  </property>
  <property fmtid="{D5CDD505-2E9C-101B-9397-08002B2CF9AE}" pid="4" name="MSIP_Label_bc3dd1c7-2c40-4a31-84b2-bec599b321a0_Enabled">
    <vt:lpwstr>true</vt:lpwstr>
  </property>
  <property fmtid="{D5CDD505-2E9C-101B-9397-08002B2CF9AE}" pid="5" name="MSIP_Label_bc3dd1c7-2c40-4a31-84b2-bec599b321a0_SetDate">
    <vt:lpwstr>2023-01-06T21:50:08Z</vt:lpwstr>
  </property>
  <property fmtid="{D5CDD505-2E9C-101B-9397-08002B2CF9AE}" pid="6" name="MSIP_Label_bc3dd1c7-2c40-4a31-84b2-bec599b321a0_Method">
    <vt:lpwstr>Standard</vt:lpwstr>
  </property>
  <property fmtid="{D5CDD505-2E9C-101B-9397-08002B2CF9AE}" pid="7" name="MSIP_Label_bc3dd1c7-2c40-4a31-84b2-bec599b321a0_Name">
    <vt:lpwstr>bc3dd1c7-2c40-4a31-84b2-bec599b321a0</vt:lpwstr>
  </property>
  <property fmtid="{D5CDD505-2E9C-101B-9397-08002B2CF9AE}" pid="8" name="MSIP_Label_bc3dd1c7-2c40-4a31-84b2-bec599b321a0_SiteId">
    <vt:lpwstr>5b2a8fee-4c95-4bdc-8aae-196f8aacb1b6</vt:lpwstr>
  </property>
  <property fmtid="{D5CDD505-2E9C-101B-9397-08002B2CF9AE}" pid="9" name="MSIP_Label_bc3dd1c7-2c40-4a31-84b2-bec599b321a0_ActionId">
    <vt:lpwstr>106bfab7-0d6d-435e-9221-353d9ddf9f99</vt:lpwstr>
  </property>
  <property fmtid="{D5CDD505-2E9C-101B-9397-08002B2CF9AE}" pid="10" name="MSIP_Label_bc3dd1c7-2c40-4a31-84b2-bec599b321a0_ContentBits">
    <vt:lpwstr>0</vt:lpwstr>
  </property>
</Properties>
</file>