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threesf.sharepoint.com/sites/CPUC_IDER/Shared Documents/2026 ACC/8_Final Models/"/>
    </mc:Choice>
  </mc:AlternateContent>
  <xr:revisionPtr revIDLastSave="252" documentId="8_{1140B75F-070D-A047-AA7E-045A15784D21}" xr6:coauthVersionLast="47" xr6:coauthVersionMax="47" xr10:uidLastSave="{18B48478-D4B0-FE44-8E74-74231412B36C}"/>
  <bookViews>
    <workbookView xWindow="31320" yWindow="-10920" windowWidth="34180" windowHeight="23240" xr2:uid="{25868134-28F0-F449-8661-F2DD2AAAE003}"/>
  </bookViews>
  <sheets>
    <sheet name="Cover" sheetId="12" r:id="rId1"/>
    <sheet name="Result Summary" sheetId="10" r:id="rId2"/>
    <sheet name="Calculations - 4hr" sheetId="17" r:id="rId3"/>
    <sheet name="Calculations - 8hr" sheetId="22" r:id="rId4"/>
    <sheet name="Inputs" sheetId="1" r:id="rId5"/>
    <sheet name="References" sheetId="11" r:id="rId6"/>
  </sheets>
  <externalReferences>
    <externalReference r:id="rId7"/>
    <externalReference r:id="rId8"/>
    <externalReference r:id="rId9"/>
  </externalReferences>
  <definedNames>
    <definedName name="_xlnm._FilterDatabase" localSheetId="2" hidden="1">'Calculations - 4hr'!$D$20:$E$21</definedName>
    <definedName name="_xlnm._FilterDatabase" localSheetId="3" hidden="1">'Calculations - 8hr'!$D$20:$E$21</definedName>
    <definedName name="discount_rate" localSheetId="2">'Calculations - 4hr'!$E$8</definedName>
    <definedName name="discount_rate" localSheetId="3">'Calculations - 8hr'!$E$8</definedName>
    <definedName name="discount_rate">#REF!</definedName>
    <definedName name="dollarYear">[1]Inflation!$C$18</definedName>
    <definedName name="HistoricalYear">[2]Dropdowns!$X$4</definedName>
    <definedName name="inputDollarYear">[1]Inflation!$C$19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real_discount_rate">'[3]IRP Inputs'!$C$10</definedName>
    <definedName name="Resources">[1]Lists!$G$3:$G$115</definedName>
    <definedName name="Years">[1]Lists!$F$3:$F$30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7" l="1"/>
  <c r="E8" i="22" s="1"/>
  <c r="E10" i="22"/>
  <c r="E11" i="22"/>
  <c r="E12" i="22"/>
  <c r="E13" i="22"/>
  <c r="E14" i="22"/>
  <c r="E15" i="22"/>
  <c r="E16" i="22"/>
  <c r="E9" i="22"/>
  <c r="H46" i="22"/>
  <c r="I46" i="22"/>
  <c r="J46" i="22"/>
  <c r="K46" i="22"/>
  <c r="L46" i="22"/>
  <c r="M46" i="22"/>
  <c r="N46" i="22"/>
  <c r="O46" i="22"/>
  <c r="P46" i="22"/>
  <c r="Q46" i="22"/>
  <c r="R46" i="22"/>
  <c r="S46" i="22"/>
  <c r="T46" i="22"/>
  <c r="U46" i="22"/>
  <c r="V46" i="22"/>
  <c r="W46" i="22"/>
  <c r="X46" i="22"/>
  <c r="Y46" i="22"/>
  <c r="Z46" i="22"/>
  <c r="AA46" i="22"/>
  <c r="AB46" i="22"/>
  <c r="AC46" i="22"/>
  <c r="AD46" i="22"/>
  <c r="AE46" i="22"/>
  <c r="AF46" i="22"/>
  <c r="AG46" i="22"/>
  <c r="AH46" i="22"/>
  <c r="AI46" i="22"/>
  <c r="AJ46" i="22"/>
  <c r="AK46" i="22"/>
  <c r="AL46" i="22"/>
  <c r="AM46" i="22"/>
  <c r="AN46" i="22"/>
  <c r="AO46" i="22"/>
  <c r="AP46" i="22"/>
  <c r="AQ46" i="22"/>
  <c r="AR46" i="22"/>
  <c r="AS46" i="22"/>
  <c r="AT46" i="22"/>
  <c r="AU46" i="22"/>
  <c r="AV46" i="22"/>
  <c r="AW46" i="22"/>
  <c r="AX46" i="22"/>
  <c r="AY46" i="22"/>
  <c r="AZ46" i="22"/>
  <c r="BA46" i="22"/>
  <c r="BB46" i="22"/>
  <c r="BC46" i="22"/>
  <c r="BD46" i="22"/>
  <c r="BE46" i="22"/>
  <c r="BF46" i="22"/>
  <c r="BG46" i="22"/>
  <c r="BH46" i="22"/>
  <c r="BI46" i="22"/>
  <c r="BJ46" i="22"/>
  <c r="BK46" i="22"/>
  <c r="BL46" i="22"/>
  <c r="BM46" i="22"/>
  <c r="BN46" i="22"/>
  <c r="BO46" i="22"/>
  <c r="BP46" i="22"/>
  <c r="BQ46" i="22"/>
  <c r="BR46" i="22"/>
  <c r="BS46" i="22"/>
  <c r="BT46" i="22"/>
  <c r="BU46" i="22"/>
  <c r="BV46" i="22"/>
  <c r="BW46" i="22"/>
  <c r="BX46" i="22"/>
  <c r="BY46" i="22"/>
  <c r="BZ46" i="22"/>
  <c r="CA46" i="22"/>
  <c r="CB46" i="22"/>
  <c r="CC46" i="22"/>
  <c r="H47" i="22"/>
  <c r="I47" i="22"/>
  <c r="J47" i="22"/>
  <c r="K47" i="22"/>
  <c r="L47" i="22"/>
  <c r="M47" i="22"/>
  <c r="N47" i="22"/>
  <c r="O47" i="22"/>
  <c r="P47" i="22"/>
  <c r="Q47" i="22"/>
  <c r="R47" i="22"/>
  <c r="S47" i="22"/>
  <c r="T47" i="22"/>
  <c r="U47" i="22"/>
  <c r="V47" i="22"/>
  <c r="W47" i="22"/>
  <c r="X47" i="22"/>
  <c r="Y47" i="22"/>
  <c r="Z47" i="22"/>
  <c r="AA47" i="22"/>
  <c r="AB47" i="22"/>
  <c r="AC47" i="22"/>
  <c r="AD47" i="22"/>
  <c r="AE47" i="22"/>
  <c r="AF47" i="22"/>
  <c r="AG47" i="22"/>
  <c r="AH47" i="22"/>
  <c r="AI47" i="22"/>
  <c r="AJ47" i="22"/>
  <c r="AK47" i="22"/>
  <c r="AL47" i="22"/>
  <c r="AM47" i="22"/>
  <c r="AN47" i="22"/>
  <c r="AO47" i="22"/>
  <c r="AP47" i="22"/>
  <c r="AQ47" i="22"/>
  <c r="AR47" i="22"/>
  <c r="AS47" i="22"/>
  <c r="AT47" i="22"/>
  <c r="AU47" i="22"/>
  <c r="AV47" i="22"/>
  <c r="AW47" i="22"/>
  <c r="AX47" i="22"/>
  <c r="AY47" i="22"/>
  <c r="AZ47" i="22"/>
  <c r="BA47" i="22"/>
  <c r="BB47" i="22"/>
  <c r="BC47" i="22"/>
  <c r="BD47" i="22"/>
  <c r="BE47" i="22"/>
  <c r="BF47" i="22"/>
  <c r="BG47" i="22"/>
  <c r="BH47" i="22"/>
  <c r="BI47" i="22"/>
  <c r="BJ47" i="22"/>
  <c r="BK47" i="22"/>
  <c r="BL47" i="22"/>
  <c r="BM47" i="22"/>
  <c r="BN47" i="22"/>
  <c r="BO47" i="22"/>
  <c r="BP47" i="22"/>
  <c r="BQ47" i="22"/>
  <c r="BR47" i="22"/>
  <c r="BS47" i="22"/>
  <c r="BT47" i="22"/>
  <c r="BU47" i="22"/>
  <c r="BV47" i="22"/>
  <c r="BW47" i="22"/>
  <c r="BX47" i="22"/>
  <c r="BY47" i="22"/>
  <c r="BZ47" i="22"/>
  <c r="CA47" i="22"/>
  <c r="CB47" i="22"/>
  <c r="CC47" i="22"/>
  <c r="H48" i="22"/>
  <c r="I48" i="22"/>
  <c r="J48" i="22"/>
  <c r="K48" i="22"/>
  <c r="L48" i="22"/>
  <c r="M48" i="22"/>
  <c r="N48" i="22"/>
  <c r="O48" i="22"/>
  <c r="P48" i="22"/>
  <c r="Q48" i="22"/>
  <c r="R48" i="22"/>
  <c r="S48" i="22"/>
  <c r="T48" i="22"/>
  <c r="U48" i="22"/>
  <c r="V48" i="22"/>
  <c r="W48" i="22"/>
  <c r="X48" i="22"/>
  <c r="Y48" i="22"/>
  <c r="Z48" i="22"/>
  <c r="AA48" i="22"/>
  <c r="AB48" i="22"/>
  <c r="AC48" i="22"/>
  <c r="AD48" i="22"/>
  <c r="AE48" i="22"/>
  <c r="AF48" i="22"/>
  <c r="AG48" i="22"/>
  <c r="AH48" i="22"/>
  <c r="AI48" i="22"/>
  <c r="AJ48" i="22"/>
  <c r="AK48" i="22"/>
  <c r="AL48" i="22"/>
  <c r="AM48" i="22"/>
  <c r="AN48" i="22"/>
  <c r="AO48" i="22"/>
  <c r="AP48" i="22"/>
  <c r="AQ48" i="22"/>
  <c r="AR48" i="22"/>
  <c r="AS48" i="22"/>
  <c r="AT48" i="22"/>
  <c r="AU48" i="22"/>
  <c r="AV48" i="22"/>
  <c r="AW48" i="22"/>
  <c r="AX48" i="22"/>
  <c r="AY48" i="22"/>
  <c r="AZ48" i="22"/>
  <c r="BA48" i="22"/>
  <c r="BB48" i="22"/>
  <c r="BC48" i="22"/>
  <c r="BD48" i="22"/>
  <c r="BE48" i="22"/>
  <c r="BF48" i="22"/>
  <c r="BG48" i="22"/>
  <c r="BH48" i="22"/>
  <c r="BI48" i="22"/>
  <c r="BJ48" i="22"/>
  <c r="BK48" i="22"/>
  <c r="BL48" i="22"/>
  <c r="BM48" i="22"/>
  <c r="BN48" i="22"/>
  <c r="BO48" i="22"/>
  <c r="BP48" i="22"/>
  <c r="BQ48" i="22"/>
  <c r="BR48" i="22"/>
  <c r="BS48" i="22"/>
  <c r="BT48" i="22"/>
  <c r="BU48" i="22"/>
  <c r="BV48" i="22"/>
  <c r="BW48" i="22"/>
  <c r="BX48" i="22"/>
  <c r="BY48" i="22"/>
  <c r="BZ48" i="22"/>
  <c r="CA48" i="22"/>
  <c r="CB48" i="22"/>
  <c r="CC48" i="22"/>
  <c r="Z42" i="22"/>
  <c r="V42" i="22"/>
  <c r="Q42" i="22"/>
  <c r="L42" i="22"/>
  <c r="I42" i="22"/>
  <c r="G48" i="22"/>
  <c r="G47" i="22"/>
  <c r="G46" i="22"/>
  <c r="G42" i="22"/>
  <c r="G44" i="22" s="1"/>
  <c r="G209" i="22"/>
  <c r="G201" i="22"/>
  <c r="AA197" i="22"/>
  <c r="AB197" i="22" s="1"/>
  <c r="AC197" i="22" s="1"/>
  <c r="AD197" i="22" s="1"/>
  <c r="AE197" i="22" s="1"/>
  <c r="AF197" i="22" s="1"/>
  <c r="AG197" i="22" s="1"/>
  <c r="AH197" i="22" s="1"/>
  <c r="AI197" i="22" s="1"/>
  <c r="AJ197" i="22" s="1"/>
  <c r="AK197" i="22" s="1"/>
  <c r="AL197" i="22" s="1"/>
  <c r="AM197" i="22" s="1"/>
  <c r="AN197" i="22" s="1"/>
  <c r="AO197" i="22" s="1"/>
  <c r="AP197" i="22" s="1"/>
  <c r="AQ197" i="22" s="1"/>
  <c r="AR197" i="22" s="1"/>
  <c r="AS197" i="22" s="1"/>
  <c r="AT197" i="22" s="1"/>
  <c r="AU197" i="22" s="1"/>
  <c r="AV197" i="22" s="1"/>
  <c r="AW197" i="22" s="1"/>
  <c r="AX197" i="22" s="1"/>
  <c r="AY197" i="22" s="1"/>
  <c r="AZ197" i="22" s="1"/>
  <c r="BA197" i="22" s="1"/>
  <c r="BB197" i="22" s="1"/>
  <c r="BC197" i="22" s="1"/>
  <c r="BD197" i="22" s="1"/>
  <c r="BE197" i="22" s="1"/>
  <c r="BF197" i="22" s="1"/>
  <c r="BG197" i="22" s="1"/>
  <c r="BH197" i="22" s="1"/>
  <c r="BI197" i="22" s="1"/>
  <c r="BJ197" i="22" s="1"/>
  <c r="BK197" i="22" s="1"/>
  <c r="BL197" i="22" s="1"/>
  <c r="BM197" i="22" s="1"/>
  <c r="BN197" i="22" s="1"/>
  <c r="BO197" i="22" s="1"/>
  <c r="BP197" i="22" s="1"/>
  <c r="BQ197" i="22" s="1"/>
  <c r="BR197" i="22" s="1"/>
  <c r="BS197" i="22" s="1"/>
  <c r="BT197" i="22" s="1"/>
  <c r="BU197" i="22" s="1"/>
  <c r="BV197" i="22" s="1"/>
  <c r="BW197" i="22" s="1"/>
  <c r="BX197" i="22" s="1"/>
  <c r="BY197" i="22" s="1"/>
  <c r="BZ197" i="22" s="1"/>
  <c r="CA197" i="22" s="1"/>
  <c r="CB197" i="22" s="1"/>
  <c r="CC197" i="22" s="1"/>
  <c r="AA196" i="22"/>
  <c r="AB196" i="22" s="1"/>
  <c r="AC196" i="22" s="1"/>
  <c r="AD196" i="22" s="1"/>
  <c r="AE196" i="22" s="1"/>
  <c r="AF196" i="22" s="1"/>
  <c r="AG196" i="22" s="1"/>
  <c r="AH196" i="22" s="1"/>
  <c r="AI196" i="22" s="1"/>
  <c r="AJ196" i="22" s="1"/>
  <c r="AK196" i="22" s="1"/>
  <c r="AL196" i="22" s="1"/>
  <c r="AM196" i="22" s="1"/>
  <c r="AN196" i="22" s="1"/>
  <c r="AO196" i="22" s="1"/>
  <c r="AP196" i="22" s="1"/>
  <c r="AQ196" i="22" s="1"/>
  <c r="AR196" i="22" s="1"/>
  <c r="AS196" i="22" s="1"/>
  <c r="AT196" i="22" s="1"/>
  <c r="AU196" i="22" s="1"/>
  <c r="AV196" i="22" s="1"/>
  <c r="AW196" i="22" s="1"/>
  <c r="AX196" i="22" s="1"/>
  <c r="AY196" i="22" s="1"/>
  <c r="AZ196" i="22" s="1"/>
  <c r="BA196" i="22" s="1"/>
  <c r="BB196" i="22" s="1"/>
  <c r="BC196" i="22" s="1"/>
  <c r="BD196" i="22" s="1"/>
  <c r="BE196" i="22" s="1"/>
  <c r="BF196" i="22" s="1"/>
  <c r="BG196" i="22" s="1"/>
  <c r="BH196" i="22" s="1"/>
  <c r="BI196" i="22" s="1"/>
  <c r="BJ196" i="22" s="1"/>
  <c r="BK196" i="22" s="1"/>
  <c r="BL196" i="22" s="1"/>
  <c r="BM196" i="22" s="1"/>
  <c r="BN196" i="22" s="1"/>
  <c r="BO196" i="22" s="1"/>
  <c r="BP196" i="22" s="1"/>
  <c r="BQ196" i="22" s="1"/>
  <c r="BR196" i="22" s="1"/>
  <c r="BS196" i="22" s="1"/>
  <c r="BT196" i="22" s="1"/>
  <c r="BU196" i="22" s="1"/>
  <c r="BV196" i="22" s="1"/>
  <c r="BW196" i="22" s="1"/>
  <c r="BX196" i="22" s="1"/>
  <c r="BY196" i="22" s="1"/>
  <c r="BZ196" i="22" s="1"/>
  <c r="CA196" i="22" s="1"/>
  <c r="CB196" i="22" s="1"/>
  <c r="CC196" i="22" s="1"/>
  <c r="Z194" i="22"/>
  <c r="AA194" i="22" s="1"/>
  <c r="AB194" i="22" s="1"/>
  <c r="AC194" i="22" s="1"/>
  <c r="AD194" i="22" s="1"/>
  <c r="AE194" i="22" s="1"/>
  <c r="AF194" i="22" s="1"/>
  <c r="AG194" i="22" s="1"/>
  <c r="AH194" i="22" s="1"/>
  <c r="AI194" i="22" s="1"/>
  <c r="AJ194" i="22" s="1"/>
  <c r="AK194" i="22" s="1"/>
  <c r="AL194" i="22" s="1"/>
  <c r="AM194" i="22" s="1"/>
  <c r="AN194" i="22" s="1"/>
  <c r="AO194" i="22" s="1"/>
  <c r="AP194" i="22" s="1"/>
  <c r="AQ194" i="22" s="1"/>
  <c r="AR194" i="22" s="1"/>
  <c r="AS194" i="22" s="1"/>
  <c r="AT194" i="22" s="1"/>
  <c r="AU194" i="22" s="1"/>
  <c r="AV194" i="22" s="1"/>
  <c r="AW194" i="22" s="1"/>
  <c r="AX194" i="22" s="1"/>
  <c r="AY194" i="22" s="1"/>
  <c r="AZ194" i="22" s="1"/>
  <c r="BA194" i="22" s="1"/>
  <c r="BB194" i="22" s="1"/>
  <c r="BC194" i="22" s="1"/>
  <c r="BD194" i="22" s="1"/>
  <c r="BE194" i="22" s="1"/>
  <c r="BF194" i="22" s="1"/>
  <c r="BG194" i="22" s="1"/>
  <c r="BH194" i="22" s="1"/>
  <c r="BI194" i="22" s="1"/>
  <c r="BJ194" i="22" s="1"/>
  <c r="BK194" i="22" s="1"/>
  <c r="BL194" i="22" s="1"/>
  <c r="BM194" i="22" s="1"/>
  <c r="BN194" i="22" s="1"/>
  <c r="BO194" i="22" s="1"/>
  <c r="BP194" i="22" s="1"/>
  <c r="BQ194" i="22" s="1"/>
  <c r="BR194" i="22" s="1"/>
  <c r="BS194" i="22" s="1"/>
  <c r="BT194" i="22" s="1"/>
  <c r="BU194" i="22" s="1"/>
  <c r="BV194" i="22" s="1"/>
  <c r="BW194" i="22" s="1"/>
  <c r="BX194" i="22" s="1"/>
  <c r="BY194" i="22" s="1"/>
  <c r="BZ194" i="22" s="1"/>
  <c r="CA194" i="22" s="1"/>
  <c r="CB194" i="22" s="1"/>
  <c r="CC194" i="22" s="1"/>
  <c r="V194" i="22"/>
  <c r="Q194" i="22"/>
  <c r="L194" i="22"/>
  <c r="I194" i="22"/>
  <c r="G194" i="22"/>
  <c r="H193" i="22"/>
  <c r="H194" i="22" s="1"/>
  <c r="AA191" i="22"/>
  <c r="B157" i="22"/>
  <c r="B122" i="22"/>
  <c r="B89" i="22"/>
  <c r="B57" i="22"/>
  <c r="G38" i="22"/>
  <c r="G206" i="22" s="1"/>
  <c r="G37" i="22"/>
  <c r="G36" i="22"/>
  <c r="G32" i="22"/>
  <c r="G34" i="22" s="1"/>
  <c r="H28" i="22"/>
  <c r="B7" i="10"/>
  <c r="G32" i="17"/>
  <c r="B157" i="17"/>
  <c r="B122" i="17"/>
  <c r="B89" i="17"/>
  <c r="AA197" i="17"/>
  <c r="AB197" i="17" s="1"/>
  <c r="AC197" i="17" s="1"/>
  <c r="AD197" i="17" s="1"/>
  <c r="AE197" i="17" s="1"/>
  <c r="AF197" i="17" s="1"/>
  <c r="AG197" i="17" s="1"/>
  <c r="AH197" i="17" s="1"/>
  <c r="AI197" i="17" s="1"/>
  <c r="AJ197" i="17" s="1"/>
  <c r="AK197" i="17" s="1"/>
  <c r="AL197" i="17" s="1"/>
  <c r="AM197" i="17" s="1"/>
  <c r="AN197" i="17" s="1"/>
  <c r="AO197" i="17" s="1"/>
  <c r="AP197" i="17" s="1"/>
  <c r="AQ197" i="17" s="1"/>
  <c r="AR197" i="17" s="1"/>
  <c r="AS197" i="17" s="1"/>
  <c r="AT197" i="17" s="1"/>
  <c r="AU197" i="17" s="1"/>
  <c r="AV197" i="17" s="1"/>
  <c r="AW197" i="17" s="1"/>
  <c r="AX197" i="17" s="1"/>
  <c r="AY197" i="17" s="1"/>
  <c r="AZ197" i="17" s="1"/>
  <c r="BA197" i="17" s="1"/>
  <c r="BB197" i="17" s="1"/>
  <c r="BC197" i="17" s="1"/>
  <c r="BD197" i="17" s="1"/>
  <c r="BE197" i="17" s="1"/>
  <c r="BF197" i="17" s="1"/>
  <c r="BG197" i="17" s="1"/>
  <c r="BH197" i="17" s="1"/>
  <c r="BI197" i="17" s="1"/>
  <c r="BJ197" i="17" s="1"/>
  <c r="BK197" i="17" s="1"/>
  <c r="BL197" i="17" s="1"/>
  <c r="BM197" i="17" s="1"/>
  <c r="BN197" i="17" s="1"/>
  <c r="BO197" i="17" s="1"/>
  <c r="BP197" i="17" s="1"/>
  <c r="BQ197" i="17" s="1"/>
  <c r="BR197" i="17" s="1"/>
  <c r="BS197" i="17" s="1"/>
  <c r="BT197" i="17" s="1"/>
  <c r="BU197" i="17" s="1"/>
  <c r="BV197" i="17" s="1"/>
  <c r="BW197" i="17" s="1"/>
  <c r="BX197" i="17" s="1"/>
  <c r="BY197" i="17" s="1"/>
  <c r="BZ197" i="17" s="1"/>
  <c r="CA197" i="17" s="1"/>
  <c r="CB197" i="17" s="1"/>
  <c r="CC197" i="17" s="1"/>
  <c r="AA196" i="17"/>
  <c r="AB196" i="17" s="1"/>
  <c r="AC196" i="17" s="1"/>
  <c r="AD196" i="17" s="1"/>
  <c r="AE196" i="17" s="1"/>
  <c r="AF196" i="17" s="1"/>
  <c r="AG196" i="17" s="1"/>
  <c r="AH196" i="17" s="1"/>
  <c r="AI196" i="17" s="1"/>
  <c r="AJ196" i="17" s="1"/>
  <c r="AK196" i="17" s="1"/>
  <c r="AL196" i="17" s="1"/>
  <c r="AM196" i="17" s="1"/>
  <c r="AN196" i="17" s="1"/>
  <c r="AO196" i="17" s="1"/>
  <c r="AP196" i="17" s="1"/>
  <c r="AQ196" i="17" s="1"/>
  <c r="AR196" i="17" s="1"/>
  <c r="AS196" i="17" s="1"/>
  <c r="AT196" i="17" s="1"/>
  <c r="AU196" i="17" s="1"/>
  <c r="AV196" i="17" s="1"/>
  <c r="AW196" i="17" s="1"/>
  <c r="AX196" i="17" s="1"/>
  <c r="AY196" i="17" s="1"/>
  <c r="AZ196" i="17" s="1"/>
  <c r="BA196" i="17" s="1"/>
  <c r="BB196" i="17" s="1"/>
  <c r="BC196" i="17" s="1"/>
  <c r="BD196" i="17" s="1"/>
  <c r="BE196" i="17" s="1"/>
  <c r="BF196" i="17" s="1"/>
  <c r="BG196" i="17" s="1"/>
  <c r="BH196" i="17" s="1"/>
  <c r="BI196" i="17" s="1"/>
  <c r="BJ196" i="17" s="1"/>
  <c r="BK196" i="17" s="1"/>
  <c r="BL196" i="17" s="1"/>
  <c r="BM196" i="17" s="1"/>
  <c r="BN196" i="17" s="1"/>
  <c r="BO196" i="17" s="1"/>
  <c r="BP196" i="17" s="1"/>
  <c r="BQ196" i="17" s="1"/>
  <c r="BR196" i="17" s="1"/>
  <c r="BS196" i="17" s="1"/>
  <c r="BT196" i="17" s="1"/>
  <c r="BU196" i="17" s="1"/>
  <c r="BV196" i="17" s="1"/>
  <c r="BW196" i="17" s="1"/>
  <c r="BX196" i="17" s="1"/>
  <c r="BY196" i="17" s="1"/>
  <c r="BZ196" i="17" s="1"/>
  <c r="CA196" i="17" s="1"/>
  <c r="CB196" i="17" s="1"/>
  <c r="CC196" i="17" s="1"/>
  <c r="H193" i="17"/>
  <c r="AB191" i="22" l="1"/>
  <c r="B90" i="22"/>
  <c r="B123" i="22"/>
  <c r="G57" i="22"/>
  <c r="B58" i="22"/>
  <c r="B158" i="22"/>
  <c r="G216" i="22"/>
  <c r="G203" i="22"/>
  <c r="H201" i="22"/>
  <c r="H37" i="22"/>
  <c r="H209" i="22"/>
  <c r="I28" i="22"/>
  <c r="H38" i="22"/>
  <c r="H206" i="22" s="1"/>
  <c r="H36" i="22"/>
  <c r="AA191" i="17"/>
  <c r="E5" i="1"/>
  <c r="H194" i="17"/>
  <c r="L194" i="17"/>
  <c r="G194" i="17"/>
  <c r="I194" i="17"/>
  <c r="Z194" i="17"/>
  <c r="AA194" i="17" s="1"/>
  <c r="B57" i="17"/>
  <c r="D3" i="10"/>
  <c r="E3" i="10" s="1"/>
  <c r="F3" i="10" s="1"/>
  <c r="G3" i="10" s="1"/>
  <c r="H3" i="10" s="1"/>
  <c r="I3" i="10" s="1"/>
  <c r="J3" i="10" s="1"/>
  <c r="K3" i="10" s="1"/>
  <c r="L3" i="10" s="1"/>
  <c r="M3" i="10" s="1"/>
  <c r="N3" i="10" s="1"/>
  <c r="O3" i="10" s="1"/>
  <c r="P3" i="10" s="1"/>
  <c r="Q3" i="10" s="1"/>
  <c r="R3" i="10" s="1"/>
  <c r="S3" i="10" s="1"/>
  <c r="T3" i="10" s="1"/>
  <c r="U3" i="10" s="1"/>
  <c r="V3" i="10" s="1"/>
  <c r="W3" i="10" s="1"/>
  <c r="X3" i="10" s="1"/>
  <c r="Y3" i="10" s="1"/>
  <c r="Z3" i="10" s="1"/>
  <c r="AA3" i="10" s="1"/>
  <c r="AB3" i="10" s="1"/>
  <c r="AC3" i="10" s="1"/>
  <c r="AD3" i="10" s="1"/>
  <c r="AC191" i="22" l="1"/>
  <c r="G90" i="22"/>
  <c r="G123" i="22" s="1"/>
  <c r="B59" i="22"/>
  <c r="B91" i="22"/>
  <c r="B159" i="22"/>
  <c r="G158" i="22" s="1" a="1"/>
  <c r="B124" i="22"/>
  <c r="H58" i="22"/>
  <c r="G58" i="22"/>
  <c r="I158" i="22" a="1"/>
  <c r="I36" i="22"/>
  <c r="I32" i="22"/>
  <c r="I209" i="22"/>
  <c r="I201" i="22"/>
  <c r="J28" i="22"/>
  <c r="I38" i="22"/>
  <c r="I206" i="22" s="1"/>
  <c r="I37" i="22"/>
  <c r="H216" i="22"/>
  <c r="H203" i="22"/>
  <c r="H157" i="22" a="1"/>
  <c r="I157" i="22" a="1"/>
  <c r="B158" i="17"/>
  <c r="B90" i="17"/>
  <c r="B123" i="17"/>
  <c r="AE3" i="10"/>
  <c r="AB194" i="17"/>
  <c r="AB191" i="17"/>
  <c r="Q194" i="17"/>
  <c r="V194" i="17"/>
  <c r="B58" i="17"/>
  <c r="AD191" i="22" l="1"/>
  <c r="H59" i="22"/>
  <c r="B160" i="22"/>
  <c r="I59" i="22"/>
  <c r="B125" i="22"/>
  <c r="B92" i="22"/>
  <c r="G59" i="22"/>
  <c r="B60" i="22"/>
  <c r="H91" i="22"/>
  <c r="H124" i="22" s="1"/>
  <c r="G91" i="22"/>
  <c r="G124" i="22" s="1"/>
  <c r="G159" i="22" a="1"/>
  <c r="H159" i="22" a="1"/>
  <c r="J159" i="22" a="1"/>
  <c r="H43" i="22"/>
  <c r="H44" i="22" s="1"/>
  <c r="I44" i="22"/>
  <c r="I216" i="22"/>
  <c r="I203" i="22"/>
  <c r="I34" i="22"/>
  <c r="H33" i="22"/>
  <c r="H34" i="22" s="1"/>
  <c r="J157" i="22" a="1"/>
  <c r="J37" i="22"/>
  <c r="K28" i="22"/>
  <c r="J36" i="22"/>
  <c r="J38" i="22"/>
  <c r="J201" i="22"/>
  <c r="J209" i="22"/>
  <c r="J158" i="22" a="1"/>
  <c r="B124" i="17"/>
  <c r="B159" i="17"/>
  <c r="B91" i="17"/>
  <c r="AF3" i="10"/>
  <c r="G42" i="17"/>
  <c r="G44" i="17" s="1"/>
  <c r="G37" i="17"/>
  <c r="G48" i="17"/>
  <c r="G46" i="17"/>
  <c r="G209" i="17"/>
  <c r="G38" i="17"/>
  <c r="G47" i="17"/>
  <c r="G36" i="17"/>
  <c r="AC194" i="17"/>
  <c r="AC191" i="17"/>
  <c r="G158" i="17" a="1"/>
  <c r="B59" i="17"/>
  <c r="G201" i="17"/>
  <c r="H28" i="17"/>
  <c r="AE191" i="22" l="1"/>
  <c r="H92" i="22"/>
  <c r="H125" i="22" s="1"/>
  <c r="G92" i="22"/>
  <c r="G125" i="22" s="1"/>
  <c r="I92" i="22"/>
  <c r="I125" i="22" s="1"/>
  <c r="B93" i="22"/>
  <c r="I60" i="22"/>
  <c r="J60" i="22"/>
  <c r="B161" i="22"/>
  <c r="B61" i="22"/>
  <c r="G60" i="22"/>
  <c r="H60" i="22"/>
  <c r="B126" i="22"/>
  <c r="K158" i="22" a="1"/>
  <c r="K157" i="22" a="1"/>
  <c r="L28" i="22"/>
  <c r="K209" i="22"/>
  <c r="K37" i="22"/>
  <c r="K36" i="22"/>
  <c r="K38" i="22"/>
  <c r="K206" i="22" s="1"/>
  <c r="K201" i="22"/>
  <c r="J203" i="22"/>
  <c r="J216" i="22"/>
  <c r="J206" i="22"/>
  <c r="K159" i="22" a="1"/>
  <c r="B160" i="17"/>
  <c r="H159" i="17" s="1" a="1"/>
  <c r="B92" i="17"/>
  <c r="G92" i="17" s="1"/>
  <c r="B125" i="17"/>
  <c r="G206" i="17"/>
  <c r="H47" i="17"/>
  <c r="H36" i="17"/>
  <c r="H37" i="17"/>
  <c r="H48" i="17"/>
  <c r="H46" i="17"/>
  <c r="H209" i="17"/>
  <c r="H38" i="17"/>
  <c r="G34" i="17"/>
  <c r="AD194" i="17"/>
  <c r="AD191" i="17"/>
  <c r="G203" i="17"/>
  <c r="G216" i="17"/>
  <c r="G59" i="17"/>
  <c r="B60" i="17"/>
  <c r="H157" i="17" a="1"/>
  <c r="H201" i="17"/>
  <c r="I28" i="17"/>
  <c r="AF191" i="22" l="1"/>
  <c r="H93" i="22"/>
  <c r="H126" i="22" s="1"/>
  <c r="J93" i="22"/>
  <c r="J126" i="22" s="1"/>
  <c r="G93" i="22"/>
  <c r="G126" i="22" s="1"/>
  <c r="I93" i="22"/>
  <c r="I126" i="22" s="1"/>
  <c r="J61" i="22"/>
  <c r="B94" i="22"/>
  <c r="H61" i="22"/>
  <c r="B127" i="22"/>
  <c r="I61" i="22"/>
  <c r="B62" i="22"/>
  <c r="G61" i="22"/>
  <c r="B162" i="22"/>
  <c r="K61" i="22"/>
  <c r="L159" i="22" a="1"/>
  <c r="L158" i="22" a="1"/>
  <c r="L157" i="22" a="1"/>
  <c r="L38" i="22"/>
  <c r="L206" i="22" s="1"/>
  <c r="K193" i="22"/>
  <c r="K194" i="22" s="1"/>
  <c r="L37" i="22"/>
  <c r="L32" i="22"/>
  <c r="L209" i="22"/>
  <c r="L201" i="22"/>
  <c r="J193" i="22"/>
  <c r="J194" i="22" s="1"/>
  <c r="L36" i="22"/>
  <c r="M28" i="22"/>
  <c r="K203" i="22"/>
  <c r="K216" i="22"/>
  <c r="I160" i="22" a="1"/>
  <c r="G160" i="22" a="1"/>
  <c r="H160" i="22" a="1"/>
  <c r="K160" i="22" a="1"/>
  <c r="L160" i="22" a="1"/>
  <c r="B161" i="17"/>
  <c r="B126" i="17"/>
  <c r="B93" i="17"/>
  <c r="I42" i="17"/>
  <c r="I44" i="17" s="1"/>
  <c r="I32" i="17"/>
  <c r="I36" i="17"/>
  <c r="I47" i="17"/>
  <c r="I37" i="17"/>
  <c r="I48" i="17"/>
  <c r="I38" i="17"/>
  <c r="I46" i="17"/>
  <c r="I209" i="17"/>
  <c r="AE194" i="17"/>
  <c r="AE191" i="17"/>
  <c r="H206" i="17"/>
  <c r="G125" i="17"/>
  <c r="H203" i="17"/>
  <c r="H216" i="17"/>
  <c r="I157" i="17" a="1"/>
  <c r="I158" i="17" a="1"/>
  <c r="I201" i="17"/>
  <c r="J28" i="17"/>
  <c r="B61" i="17"/>
  <c r="G60" i="17"/>
  <c r="H60" i="17"/>
  <c r="AG191" i="22" l="1"/>
  <c r="H94" i="22"/>
  <c r="H127" i="22" s="1"/>
  <c r="I94" i="22"/>
  <c r="I127" i="22" s="1"/>
  <c r="G94" i="22"/>
  <c r="G127" i="22" s="1"/>
  <c r="K94" i="22"/>
  <c r="K127" i="22" s="1"/>
  <c r="J94" i="22"/>
  <c r="J127" i="22" s="1"/>
  <c r="B63" i="22"/>
  <c r="I62" i="22"/>
  <c r="G62" i="22"/>
  <c r="H62" i="22"/>
  <c r="J62" i="22"/>
  <c r="B128" i="22"/>
  <c r="B163" i="22"/>
  <c r="K62" i="22"/>
  <c r="B95" i="22"/>
  <c r="L62" i="22"/>
  <c r="H162" i="22" a="1"/>
  <c r="K162" i="22" a="1"/>
  <c r="M162" i="22" a="1"/>
  <c r="J162" i="22" a="1"/>
  <c r="G162" i="22" a="1"/>
  <c r="I162" i="22" a="1"/>
  <c r="J33" i="22"/>
  <c r="L34" i="22"/>
  <c r="L203" i="22"/>
  <c r="L216" i="22"/>
  <c r="J43" i="22"/>
  <c r="L44" i="22"/>
  <c r="M160" i="22" a="1"/>
  <c r="M159" i="22" a="1"/>
  <c r="M158" i="22" a="1"/>
  <c r="M157" i="22" a="1"/>
  <c r="M201" i="22"/>
  <c r="M209" i="22"/>
  <c r="N28" i="22"/>
  <c r="M38" i="22"/>
  <c r="M206" i="22" s="1"/>
  <c r="M36" i="22"/>
  <c r="M37" i="22"/>
  <c r="H161" i="22" a="1"/>
  <c r="J161" i="22" a="1"/>
  <c r="I161" i="22" a="1"/>
  <c r="G161" i="22" a="1"/>
  <c r="L161" i="22" a="1"/>
  <c r="M161" i="22" a="1"/>
  <c r="G160" i="17" a="1"/>
  <c r="I160" i="17" a="1"/>
  <c r="G93" i="17"/>
  <c r="G126" i="17" s="1"/>
  <c r="H93" i="17"/>
  <c r="H126" i="17" s="1"/>
  <c r="B162" i="17"/>
  <c r="B127" i="17"/>
  <c r="B94" i="17"/>
  <c r="J36" i="17"/>
  <c r="J47" i="17"/>
  <c r="J38" i="17"/>
  <c r="J37" i="17"/>
  <c r="J48" i="17"/>
  <c r="J46" i="17"/>
  <c r="J209" i="17"/>
  <c r="H43" i="17"/>
  <c r="H44" i="17" s="1"/>
  <c r="I34" i="17"/>
  <c r="H33" i="17"/>
  <c r="AF194" i="17"/>
  <c r="AF191" i="17"/>
  <c r="I206" i="17"/>
  <c r="I203" i="17"/>
  <c r="I216" i="17"/>
  <c r="J157" i="17" a="1"/>
  <c r="J158" i="17" a="1"/>
  <c r="J201" i="17"/>
  <c r="K28" i="17"/>
  <c r="J159" i="17" a="1"/>
  <c r="B62" i="17"/>
  <c r="H61" i="17"/>
  <c r="G61" i="17"/>
  <c r="I61" i="17"/>
  <c r="J44" i="22" l="1"/>
  <c r="K43" i="22"/>
  <c r="K44" i="22" s="1"/>
  <c r="AH191" i="22"/>
  <c r="B164" i="22"/>
  <c r="K63" i="22"/>
  <c r="B96" i="22"/>
  <c r="M63" i="22"/>
  <c r="B64" i="22"/>
  <c r="J63" i="22"/>
  <c r="L63" i="22"/>
  <c r="B129" i="22"/>
  <c r="G63" i="22"/>
  <c r="H63" i="22"/>
  <c r="I63" i="22"/>
  <c r="H163" i="22" a="1"/>
  <c r="L163" i="22" a="1"/>
  <c r="I163" i="22" a="1"/>
  <c r="G163" i="22" a="1"/>
  <c r="J163" i="22" a="1"/>
  <c r="N163" i="22" a="1"/>
  <c r="H95" i="22"/>
  <c r="H128" i="22" s="1"/>
  <c r="G95" i="22"/>
  <c r="G128" i="22" s="1"/>
  <c r="L95" i="22"/>
  <c r="L128" i="22" s="1"/>
  <c r="I95" i="22"/>
  <c r="I128" i="22" s="1"/>
  <c r="J95" i="22"/>
  <c r="J128" i="22" s="1"/>
  <c r="K95" i="22"/>
  <c r="K128" i="22" s="1"/>
  <c r="N161" i="22" a="1"/>
  <c r="N160" i="22" a="1"/>
  <c r="N159" i="22" a="1"/>
  <c r="N158" i="22" a="1"/>
  <c r="N157" i="22" a="1"/>
  <c r="N37" i="22"/>
  <c r="N201" i="22"/>
  <c r="O28" i="22"/>
  <c r="N209" i="22"/>
  <c r="N38" i="22"/>
  <c r="N206" i="22" s="1"/>
  <c r="N36" i="22"/>
  <c r="M203" i="22"/>
  <c r="M216" i="22"/>
  <c r="J34" i="22"/>
  <c r="K33" i="22"/>
  <c r="K34" i="22" s="1"/>
  <c r="N162" i="22" a="1"/>
  <c r="H161" i="17" a="1"/>
  <c r="J161" i="17" a="1"/>
  <c r="G94" i="17"/>
  <c r="H94" i="17"/>
  <c r="I94" i="17"/>
  <c r="G161" i="17" a="1"/>
  <c r="B163" i="17"/>
  <c r="H162" i="17" s="1" a="1"/>
  <c r="B128" i="17"/>
  <c r="B95" i="17"/>
  <c r="K38" i="17"/>
  <c r="K36" i="17"/>
  <c r="K47" i="17"/>
  <c r="K37" i="17"/>
  <c r="K48" i="17"/>
  <c r="K46" i="17"/>
  <c r="K209" i="17"/>
  <c r="H34" i="17"/>
  <c r="AG194" i="17"/>
  <c r="AG191" i="17"/>
  <c r="J206" i="17"/>
  <c r="G127" i="17"/>
  <c r="I127" i="17"/>
  <c r="H127" i="17"/>
  <c r="J203" i="17"/>
  <c r="J216" i="17"/>
  <c r="K157" i="17" a="1"/>
  <c r="K158" i="17" a="1"/>
  <c r="K201" i="17"/>
  <c r="L28" i="17"/>
  <c r="K159" i="17" a="1"/>
  <c r="K160" i="17" a="1"/>
  <c r="K162" i="17" a="1"/>
  <c r="H62" i="17"/>
  <c r="I62" i="17"/>
  <c r="B63" i="17"/>
  <c r="G62" i="17"/>
  <c r="J62" i="17"/>
  <c r="J95" i="17"/>
  <c r="I95" i="17"/>
  <c r="H95" i="17"/>
  <c r="G95" i="17"/>
  <c r="AI191" i="22" l="1"/>
  <c r="G164" i="22" a="1"/>
  <c r="P164" i="22" a="1"/>
  <c r="K164" i="22" a="1"/>
  <c r="L164" i="22" a="1"/>
  <c r="O164" i="22" a="1"/>
  <c r="H164" i="22" a="1"/>
  <c r="J96" i="22"/>
  <c r="J129" i="22" s="1"/>
  <c r="M96" i="22"/>
  <c r="M129" i="22" s="1"/>
  <c r="H96" i="22"/>
  <c r="H129" i="22" s="1"/>
  <c r="I96" i="22"/>
  <c r="I129" i="22" s="1"/>
  <c r="K96" i="22"/>
  <c r="K129" i="22" s="1"/>
  <c r="L96" i="22"/>
  <c r="L129" i="22" s="1"/>
  <c r="G96" i="22"/>
  <c r="G129" i="22" s="1"/>
  <c r="H64" i="22"/>
  <c r="B65" i="22"/>
  <c r="B130" i="22"/>
  <c r="K64" i="22"/>
  <c r="B165" i="22"/>
  <c r="M64" i="22"/>
  <c r="G64" i="22"/>
  <c r="J64" i="22"/>
  <c r="N64" i="22"/>
  <c r="I64" i="22"/>
  <c r="L64" i="22"/>
  <c r="B97" i="22"/>
  <c r="O162" i="22" a="1"/>
  <c r="O161" i="22" a="1"/>
  <c r="O160" i="22" a="1"/>
  <c r="O159" i="22" a="1"/>
  <c r="O158" i="22" a="1"/>
  <c r="O157" i="22" a="1"/>
  <c r="P28" i="22"/>
  <c r="O209" i="22"/>
  <c r="O37" i="22"/>
  <c r="O36" i="22"/>
  <c r="O38" i="22"/>
  <c r="O206" i="22" s="1"/>
  <c r="O201" i="22"/>
  <c r="N203" i="22"/>
  <c r="N216" i="22"/>
  <c r="K163" i="22" a="1"/>
  <c r="O163" i="22" a="1"/>
  <c r="G162" i="17" a="1"/>
  <c r="I162" i="17" a="1"/>
  <c r="B129" i="17"/>
  <c r="B96" i="17"/>
  <c r="B164" i="17"/>
  <c r="L163" i="17" s="1" a="1"/>
  <c r="L36" i="17"/>
  <c r="L38" i="17"/>
  <c r="L47" i="17"/>
  <c r="J193" i="17"/>
  <c r="L48" i="17"/>
  <c r="L37" i="17"/>
  <c r="L42" i="17"/>
  <c r="L44" i="17" s="1"/>
  <c r="L32" i="17"/>
  <c r="L46" i="17"/>
  <c r="L209" i="17"/>
  <c r="AH194" i="17"/>
  <c r="AH191" i="17"/>
  <c r="K206" i="17"/>
  <c r="H128" i="17"/>
  <c r="I128" i="17"/>
  <c r="G128" i="17"/>
  <c r="J128" i="17"/>
  <c r="K203" i="17"/>
  <c r="K216" i="17"/>
  <c r="G63" i="17"/>
  <c r="B64" i="17"/>
  <c r="I63" i="17"/>
  <c r="H63" i="17"/>
  <c r="J63" i="17"/>
  <c r="K63" i="17"/>
  <c r="L201" i="17"/>
  <c r="L157" i="17" a="1"/>
  <c r="M28" i="17"/>
  <c r="L158" i="17" a="1"/>
  <c r="L159" i="17" a="1"/>
  <c r="L160" i="17" a="1"/>
  <c r="L161" i="17" a="1"/>
  <c r="AJ191" i="22" l="1"/>
  <c r="L65" i="22"/>
  <c r="M65" i="22"/>
  <c r="N65" i="22"/>
  <c r="H65" i="22"/>
  <c r="B98" i="22"/>
  <c r="I65" i="22"/>
  <c r="K65" i="22"/>
  <c r="B166" i="22"/>
  <c r="B66" i="22"/>
  <c r="G65" i="22"/>
  <c r="O65" i="22"/>
  <c r="J65" i="22"/>
  <c r="B131" i="22"/>
  <c r="I165" i="22" a="1"/>
  <c r="G165" i="22" a="1"/>
  <c r="H165" i="22" a="1"/>
  <c r="M165" i="22" a="1"/>
  <c r="N165" i="22" a="1"/>
  <c r="J165" i="22" a="1"/>
  <c r="K165" i="22" a="1"/>
  <c r="L165" i="22" a="1"/>
  <c r="P165" i="22" a="1"/>
  <c r="I97" i="22"/>
  <c r="I130" i="22" s="1"/>
  <c r="M97" i="22"/>
  <c r="M130" i="22" s="1"/>
  <c r="L97" i="22"/>
  <c r="L130" i="22" s="1"/>
  <c r="H97" i="22"/>
  <c r="H130" i="22" s="1"/>
  <c r="K97" i="22"/>
  <c r="K130" i="22" s="1"/>
  <c r="N97" i="22"/>
  <c r="N130" i="22" s="1"/>
  <c r="J97" i="22"/>
  <c r="J130" i="22" s="1"/>
  <c r="G97" i="22"/>
  <c r="G130" i="22" s="1"/>
  <c r="P163" i="22" a="1"/>
  <c r="P162" i="22" a="1"/>
  <c r="P161" i="22" a="1"/>
  <c r="P160" i="22" a="1"/>
  <c r="P159" i="22" a="1"/>
  <c r="P158" i="22" a="1"/>
  <c r="P157" i="22" a="1"/>
  <c r="P209" i="22"/>
  <c r="P36" i="22"/>
  <c r="P38" i="22"/>
  <c r="P206" i="22" s="1"/>
  <c r="P37" i="22"/>
  <c r="P201" i="22"/>
  <c r="Q28" i="22"/>
  <c r="O216" i="22"/>
  <c r="O203" i="22"/>
  <c r="I164" i="22" a="1"/>
  <c r="J164" i="22" a="1"/>
  <c r="M164" i="22" a="1"/>
  <c r="J96" i="17"/>
  <c r="K96" i="17"/>
  <c r="G163" i="17" a="1"/>
  <c r="J163" i="17" a="1"/>
  <c r="G96" i="17"/>
  <c r="G129" i="17" s="1"/>
  <c r="H96" i="17"/>
  <c r="H129" i="17" s="1"/>
  <c r="I96" i="17"/>
  <c r="I129" i="17" s="1"/>
  <c r="I163" i="17" a="1"/>
  <c r="H163" i="17" a="1"/>
  <c r="B165" i="17"/>
  <c r="B130" i="17"/>
  <c r="B97" i="17"/>
  <c r="J33" i="17"/>
  <c r="L34" i="17"/>
  <c r="M38" i="17"/>
  <c r="M36" i="17"/>
  <c r="M47" i="17"/>
  <c r="M37" i="17"/>
  <c r="M48" i="17"/>
  <c r="M46" i="17"/>
  <c r="M209" i="17"/>
  <c r="K193" i="17"/>
  <c r="K194" i="17" s="1"/>
  <c r="J194" i="17"/>
  <c r="J43" i="17"/>
  <c r="J44" i="17" s="1"/>
  <c r="AI194" i="17"/>
  <c r="AI191" i="17"/>
  <c r="L206" i="17"/>
  <c r="J129" i="17"/>
  <c r="K129" i="17"/>
  <c r="L203" i="17"/>
  <c r="L216" i="17"/>
  <c r="H64" i="17"/>
  <c r="L64" i="17"/>
  <c r="B65" i="17"/>
  <c r="G64" i="17"/>
  <c r="K64" i="17"/>
  <c r="I64" i="17"/>
  <c r="J64" i="17"/>
  <c r="M201" i="17"/>
  <c r="M158" i="17" a="1"/>
  <c r="M157" i="17" a="1"/>
  <c r="N28" i="17"/>
  <c r="M159" i="17" a="1"/>
  <c r="M160" i="17" a="1"/>
  <c r="M161" i="17" a="1"/>
  <c r="M162" i="17" a="1"/>
  <c r="M164" i="17" a="1"/>
  <c r="AK191" i="22" l="1"/>
  <c r="L98" i="22"/>
  <c r="L131" i="22" s="1"/>
  <c r="O98" i="22"/>
  <c r="O131" i="22" s="1"/>
  <c r="G98" i="22"/>
  <c r="G131" i="22" s="1"/>
  <c r="N98" i="22"/>
  <c r="N131" i="22" s="1"/>
  <c r="J98" i="22"/>
  <c r="J131" i="22" s="1"/>
  <c r="I98" i="22"/>
  <c r="I131" i="22" s="1"/>
  <c r="M98" i="22"/>
  <c r="M131" i="22" s="1"/>
  <c r="H98" i="22"/>
  <c r="H131" i="22" s="1"/>
  <c r="K98" i="22"/>
  <c r="K131" i="22" s="1"/>
  <c r="Q166" i="22" a="1"/>
  <c r="K166" i="22" a="1"/>
  <c r="O166" i="22" a="1"/>
  <c r="H166" i="22" a="1"/>
  <c r="L66" i="22"/>
  <c r="B99" i="22"/>
  <c r="H66" i="22"/>
  <c r="K66" i="22"/>
  <c r="M66" i="22"/>
  <c r="O66" i="22"/>
  <c r="J66" i="22"/>
  <c r="I66" i="22"/>
  <c r="B132" i="22"/>
  <c r="N66" i="22"/>
  <c r="B167" i="22"/>
  <c r="P66" i="22"/>
  <c r="B67" i="22"/>
  <c r="G66" i="22"/>
  <c r="P203" i="22"/>
  <c r="P216" i="22"/>
  <c r="Q164" i="22" a="1"/>
  <c r="Q163" i="22" a="1"/>
  <c r="Q162" i="22" a="1"/>
  <c r="Q161" i="22" a="1"/>
  <c r="Q160" i="22" a="1"/>
  <c r="Q159" i="22" a="1"/>
  <c r="Q158" i="22" a="1"/>
  <c r="Q157" i="22" a="1"/>
  <c r="Q38" i="22"/>
  <c r="Q36" i="22"/>
  <c r="Q209" i="22"/>
  <c r="Q201" i="22"/>
  <c r="Q37" i="22"/>
  <c r="R28" i="22"/>
  <c r="M193" i="22"/>
  <c r="Q32" i="22"/>
  <c r="Q165" i="22" a="1"/>
  <c r="G164" i="17" a="1"/>
  <c r="K164" i="17" a="1"/>
  <c r="I164" i="17" a="1"/>
  <c r="H164" i="17" a="1"/>
  <c r="J164" i="17" a="1"/>
  <c r="I97" i="17"/>
  <c r="I130" i="17" s="1"/>
  <c r="J97" i="17"/>
  <c r="J130" i="17" s="1"/>
  <c r="H97" i="17"/>
  <c r="H130" i="17" s="1"/>
  <c r="K97" i="17"/>
  <c r="K130" i="17" s="1"/>
  <c r="L97" i="17"/>
  <c r="L130" i="17" s="1"/>
  <c r="G97" i="17"/>
  <c r="G130" i="17" s="1"/>
  <c r="B131" i="17"/>
  <c r="B166" i="17"/>
  <c r="B98" i="17"/>
  <c r="M206" i="17"/>
  <c r="K33" i="17"/>
  <c r="K34" i="17" s="1"/>
  <c r="J34" i="17"/>
  <c r="N38" i="17"/>
  <c r="N36" i="17"/>
  <c r="N47" i="17"/>
  <c r="N209" i="17"/>
  <c r="N46" i="17"/>
  <c r="N37" i="17"/>
  <c r="N48" i="17"/>
  <c r="N206" i="17" s="1"/>
  <c r="K43" i="17"/>
  <c r="K44" i="17" s="1"/>
  <c r="AJ194" i="17"/>
  <c r="AJ191" i="17"/>
  <c r="M203" i="17"/>
  <c r="M216" i="17"/>
  <c r="N201" i="17"/>
  <c r="N157" i="17" a="1"/>
  <c r="O28" i="17"/>
  <c r="N158" i="17" a="1"/>
  <c r="N159" i="17" a="1"/>
  <c r="N160" i="17" a="1"/>
  <c r="N161" i="17" a="1"/>
  <c r="N162" i="17" a="1"/>
  <c r="N163" i="17" a="1"/>
  <c r="N165" i="17" a="1"/>
  <c r="B66" i="17"/>
  <c r="I65" i="17"/>
  <c r="H65" i="17"/>
  <c r="J65" i="17"/>
  <c r="K65" i="17"/>
  <c r="L65" i="17"/>
  <c r="M65" i="17"/>
  <c r="G65" i="17"/>
  <c r="H98" i="17"/>
  <c r="G98" i="17"/>
  <c r="I98" i="17"/>
  <c r="J98" i="17"/>
  <c r="K98" i="17"/>
  <c r="M98" i="17"/>
  <c r="L98" i="17"/>
  <c r="AL191" i="22" l="1"/>
  <c r="H99" i="22"/>
  <c r="H132" i="22" s="1"/>
  <c r="M99" i="22"/>
  <c r="M132" i="22" s="1"/>
  <c r="P99" i="22"/>
  <c r="P132" i="22" s="1"/>
  <c r="G99" i="22"/>
  <c r="G132" i="22" s="1"/>
  <c r="O99" i="22"/>
  <c r="O132" i="22" s="1"/>
  <c r="K99" i="22"/>
  <c r="K132" i="22" s="1"/>
  <c r="J99" i="22"/>
  <c r="J132" i="22" s="1"/>
  <c r="I99" i="22"/>
  <c r="I132" i="22" s="1"/>
  <c r="L99" i="22"/>
  <c r="L132" i="22" s="1"/>
  <c r="N99" i="22"/>
  <c r="N132" i="22" s="1"/>
  <c r="H167" i="22" a="1"/>
  <c r="O167" i="22" a="1"/>
  <c r="I167" i="22" a="1"/>
  <c r="L167" i="22" a="1"/>
  <c r="S167" i="22" a="1"/>
  <c r="N167" i="22" a="1"/>
  <c r="G167" i="22" a="1"/>
  <c r="K167" i="22" a="1"/>
  <c r="J167" i="22" a="1"/>
  <c r="R167" i="22" a="1"/>
  <c r="M167" i="22" a="1"/>
  <c r="P167" i="22" a="1"/>
  <c r="J67" i="22"/>
  <c r="N67" i="22"/>
  <c r="B133" i="22"/>
  <c r="I67" i="22"/>
  <c r="L67" i="22"/>
  <c r="B68" i="22"/>
  <c r="B100" i="22"/>
  <c r="G67" i="22"/>
  <c r="Q67" i="22"/>
  <c r="B168" i="22"/>
  <c r="H67" i="22"/>
  <c r="P67" i="22"/>
  <c r="K67" i="22"/>
  <c r="M67" i="22"/>
  <c r="O67" i="22"/>
  <c r="M43" i="22"/>
  <c r="Q44" i="22"/>
  <c r="Q216" i="22"/>
  <c r="Q203" i="22"/>
  <c r="R165" i="22" a="1"/>
  <c r="R164" i="22" a="1"/>
  <c r="R163" i="22" a="1"/>
  <c r="R162" i="22" a="1"/>
  <c r="R161" i="22" a="1"/>
  <c r="R160" i="22" a="1"/>
  <c r="R159" i="22" a="1"/>
  <c r="R158" i="22" a="1"/>
  <c r="R157" i="22" a="1"/>
  <c r="R209" i="22"/>
  <c r="S28" i="22"/>
  <c r="R38" i="22"/>
  <c r="R201" i="22"/>
  <c r="R37" i="22"/>
  <c r="R36" i="22"/>
  <c r="M33" i="22"/>
  <c r="M34" i="22" s="1"/>
  <c r="Q34" i="22"/>
  <c r="N33" i="22"/>
  <c r="Q206" i="22"/>
  <c r="I166" i="22" a="1"/>
  <c r="G166" i="22" a="1"/>
  <c r="J166" i="22" a="1"/>
  <c r="L166" i="22" a="1"/>
  <c r="M166" i="22" a="1"/>
  <c r="N166" i="22" a="1"/>
  <c r="R166" i="22" a="1"/>
  <c r="M194" i="22"/>
  <c r="N193" i="22"/>
  <c r="G165" i="17" a="1"/>
  <c r="I165" i="17" a="1"/>
  <c r="J165" i="17" a="1"/>
  <c r="L165" i="17" a="1"/>
  <c r="H165" i="17" a="1"/>
  <c r="K165" i="17" a="1"/>
  <c r="B167" i="17"/>
  <c r="H166" i="17" s="1" a="1"/>
  <c r="B132" i="17"/>
  <c r="B99" i="17"/>
  <c r="O46" i="17"/>
  <c r="O38" i="17"/>
  <c r="O36" i="17"/>
  <c r="O209" i="17"/>
  <c r="O47" i="17"/>
  <c r="O37" i="17"/>
  <c r="O48" i="17"/>
  <c r="AK194" i="17"/>
  <c r="AK191" i="17"/>
  <c r="K131" i="17"/>
  <c r="G131" i="17"/>
  <c r="J131" i="17"/>
  <c r="H131" i="17"/>
  <c r="L131" i="17"/>
  <c r="I131" i="17"/>
  <c r="M131" i="17"/>
  <c r="N203" i="17"/>
  <c r="N216" i="17"/>
  <c r="O201" i="17"/>
  <c r="O157" i="17" a="1"/>
  <c r="P28" i="17"/>
  <c r="O159" i="17" a="1"/>
  <c r="O158" i="17" a="1"/>
  <c r="O160" i="17" a="1"/>
  <c r="O161" i="17" a="1"/>
  <c r="O162" i="17" a="1"/>
  <c r="O163" i="17" a="1"/>
  <c r="O164" i="17" a="1"/>
  <c r="O166" i="17" a="1"/>
  <c r="I99" i="17"/>
  <c r="J99" i="17"/>
  <c r="M66" i="17"/>
  <c r="B67" i="17"/>
  <c r="G66" i="17"/>
  <c r="I66" i="17"/>
  <c r="N66" i="17"/>
  <c r="K66" i="17"/>
  <c r="L66" i="17"/>
  <c r="H66" i="17"/>
  <c r="J66" i="17"/>
  <c r="AM191" i="22" l="1"/>
  <c r="J68" i="22"/>
  <c r="L68" i="22"/>
  <c r="B69" i="22"/>
  <c r="K68" i="22"/>
  <c r="N68" i="22"/>
  <c r="M68" i="22"/>
  <c r="O68" i="22"/>
  <c r="H68" i="22"/>
  <c r="P68" i="22"/>
  <c r="I68" i="22"/>
  <c r="R68" i="22"/>
  <c r="B134" i="22"/>
  <c r="B169" i="22"/>
  <c r="G68" i="22"/>
  <c r="Q68" i="22"/>
  <c r="B101" i="22"/>
  <c r="L100" i="22"/>
  <c r="L133" i="22" s="1"/>
  <c r="H100" i="22"/>
  <c r="H133" i="22" s="1"/>
  <c r="J100" i="22"/>
  <c r="J133" i="22" s="1"/>
  <c r="Q100" i="22"/>
  <c r="Q133" i="22" s="1"/>
  <c r="I100" i="22"/>
  <c r="I133" i="22" s="1"/>
  <c r="O100" i="22"/>
  <c r="O133" i="22" s="1"/>
  <c r="M100" i="22"/>
  <c r="M133" i="22" s="1"/>
  <c r="G100" i="22"/>
  <c r="G133" i="22" s="1"/>
  <c r="K100" i="22"/>
  <c r="K133" i="22" s="1"/>
  <c r="N100" i="22"/>
  <c r="N133" i="22" s="1"/>
  <c r="P100" i="22"/>
  <c r="P133" i="22" s="1"/>
  <c r="H168" i="22" a="1"/>
  <c r="J168" i="22" a="1"/>
  <c r="P168" i="22" a="1"/>
  <c r="M168" i="22" a="1"/>
  <c r="L168" i="22" a="1"/>
  <c r="K168" i="22" a="1"/>
  <c r="N168" i="22" a="1"/>
  <c r="S168" i="22" a="1"/>
  <c r="G168" i="22" a="1"/>
  <c r="I168" i="22" a="1"/>
  <c r="O168" i="22" a="1"/>
  <c r="Q168" i="22" a="1"/>
  <c r="S166" i="22" a="1"/>
  <c r="S165" i="22" a="1"/>
  <c r="S164" i="22" a="1"/>
  <c r="S163" i="22" a="1"/>
  <c r="S162" i="22" a="1"/>
  <c r="S161" i="22" a="1"/>
  <c r="S160" i="22" a="1"/>
  <c r="S159" i="22" a="1"/>
  <c r="S158" i="22" a="1"/>
  <c r="S157" i="22" a="1"/>
  <c r="S201" i="22"/>
  <c r="S36" i="22"/>
  <c r="T28" i="22"/>
  <c r="S37" i="22"/>
  <c r="S38" i="22"/>
  <c r="S206" i="22" s="1"/>
  <c r="S209" i="22"/>
  <c r="R216" i="22"/>
  <c r="R203" i="22"/>
  <c r="O193" i="22"/>
  <c r="N194" i="22"/>
  <c r="R206" i="22"/>
  <c r="M44" i="22"/>
  <c r="N43" i="22"/>
  <c r="N34" i="22"/>
  <c r="O33" i="22"/>
  <c r="K99" i="17"/>
  <c r="K132" i="17" s="1"/>
  <c r="M99" i="17"/>
  <c r="M132" i="17" s="1"/>
  <c r="G99" i="17"/>
  <c r="G132" i="17" s="1"/>
  <c r="K166" i="17" a="1"/>
  <c r="I166" i="17" a="1"/>
  <c r="J166" i="17" a="1"/>
  <c r="L166" i="17" a="1"/>
  <c r="M166" i="17" a="1"/>
  <c r="G166" i="17" a="1"/>
  <c r="H99" i="17"/>
  <c r="H132" i="17" s="1"/>
  <c r="N99" i="17"/>
  <c r="N132" i="17" s="1"/>
  <c r="L99" i="17"/>
  <c r="L132" i="17" s="1"/>
  <c r="B168" i="17"/>
  <c r="B133" i="17"/>
  <c r="B100" i="17"/>
  <c r="P209" i="17"/>
  <c r="P38" i="17"/>
  <c r="P36" i="17"/>
  <c r="P48" i="17"/>
  <c r="P47" i="17"/>
  <c r="P46" i="17"/>
  <c r="P37" i="17"/>
  <c r="I132" i="17"/>
  <c r="J132" i="17"/>
  <c r="AL194" i="17"/>
  <c r="AL191" i="17"/>
  <c r="O206" i="17"/>
  <c r="O216" i="17"/>
  <c r="O203" i="17"/>
  <c r="N67" i="17"/>
  <c r="H67" i="17"/>
  <c r="B68" i="17"/>
  <c r="M67" i="17"/>
  <c r="G67" i="17"/>
  <c r="I67" i="17"/>
  <c r="J67" i="17"/>
  <c r="O67" i="17"/>
  <c r="K67" i="17"/>
  <c r="L67" i="17"/>
  <c r="P157" i="17" a="1"/>
  <c r="P201" i="17"/>
  <c r="P158" i="17" a="1"/>
  <c r="Q28" i="17"/>
  <c r="P159" i="17" a="1"/>
  <c r="P160" i="17" a="1"/>
  <c r="P161" i="17" a="1"/>
  <c r="P162" i="17" a="1"/>
  <c r="P163" i="17" a="1"/>
  <c r="P164" i="17" a="1"/>
  <c r="P165" i="17" a="1"/>
  <c r="AN191" i="22" l="1"/>
  <c r="L69" i="22"/>
  <c r="O69" i="22"/>
  <c r="B70" i="22"/>
  <c r="B170" i="22"/>
  <c r="B102" i="22"/>
  <c r="G69" i="22"/>
  <c r="K69" i="22"/>
  <c r="P69" i="22"/>
  <c r="I69" i="22"/>
  <c r="N69" i="22"/>
  <c r="R69" i="22"/>
  <c r="H69" i="22"/>
  <c r="S69" i="22"/>
  <c r="B135" i="22"/>
  <c r="J69" i="22"/>
  <c r="M69" i="22"/>
  <c r="Q69" i="22"/>
  <c r="R169" i="22" a="1"/>
  <c r="T169" i="22" a="1"/>
  <c r="U169" i="22" a="1"/>
  <c r="G169" i="22" a="1"/>
  <c r="J169" i="22" a="1"/>
  <c r="P169" i="22" a="1"/>
  <c r="H101" i="22"/>
  <c r="H134" i="22" s="1"/>
  <c r="J101" i="22"/>
  <c r="J134" i="22" s="1"/>
  <c r="L101" i="22"/>
  <c r="L134" i="22" s="1"/>
  <c r="R101" i="22"/>
  <c r="R134" i="22" s="1"/>
  <c r="K101" i="22"/>
  <c r="K134" i="22" s="1"/>
  <c r="P101" i="22"/>
  <c r="P134" i="22" s="1"/>
  <c r="M101" i="22"/>
  <c r="M134" i="22" s="1"/>
  <c r="N101" i="22"/>
  <c r="N134" i="22" s="1"/>
  <c r="Q101" i="22"/>
  <c r="Q134" i="22" s="1"/>
  <c r="I101" i="22"/>
  <c r="I134" i="22" s="1"/>
  <c r="O101" i="22"/>
  <c r="O134" i="22" s="1"/>
  <c r="G101" i="22"/>
  <c r="G134" i="22" s="1"/>
  <c r="S203" i="22"/>
  <c r="S216" i="22"/>
  <c r="T167" i="22" a="1"/>
  <c r="T166" i="22" a="1"/>
  <c r="T165" i="22" a="1"/>
  <c r="T164" i="22" a="1"/>
  <c r="T163" i="22" a="1"/>
  <c r="T162" i="22" a="1"/>
  <c r="T161" i="22" a="1"/>
  <c r="T160" i="22" a="1"/>
  <c r="T159" i="22" a="1"/>
  <c r="T158" i="22" a="1"/>
  <c r="T157" i="22" a="1"/>
  <c r="T37" i="22"/>
  <c r="T38" i="22"/>
  <c r="T201" i="22"/>
  <c r="T209" i="22"/>
  <c r="U28" i="22"/>
  <c r="T36" i="22"/>
  <c r="P193" i="22"/>
  <c r="P194" i="22" s="1"/>
  <c r="O194" i="22"/>
  <c r="O43" i="22"/>
  <c r="N44" i="22"/>
  <c r="P33" i="22"/>
  <c r="P34" i="22" s="1"/>
  <c r="O34" i="22"/>
  <c r="T168" i="22" a="1"/>
  <c r="K167" i="17" a="1"/>
  <c r="I167" i="17" a="1"/>
  <c r="G167" i="17" a="1"/>
  <c r="L167" i="17" a="1"/>
  <c r="N167" i="17" a="1"/>
  <c r="H167" i="17" a="1"/>
  <c r="J167" i="17" a="1"/>
  <c r="M167" i="17" a="1"/>
  <c r="P167" i="17" a="1"/>
  <c r="G100" i="17"/>
  <c r="G133" i="17" s="1"/>
  <c r="L100" i="17"/>
  <c r="L133" i="17" s="1"/>
  <c r="O100" i="17"/>
  <c r="O133" i="17" s="1"/>
  <c r="I100" i="17"/>
  <c r="I133" i="17" s="1"/>
  <c r="N100" i="17"/>
  <c r="N133" i="17" s="1"/>
  <c r="K100" i="17"/>
  <c r="K133" i="17" s="1"/>
  <c r="J100" i="17"/>
  <c r="J133" i="17" s="1"/>
  <c r="H100" i="17"/>
  <c r="H133" i="17" s="1"/>
  <c r="M100" i="17"/>
  <c r="M133" i="17" s="1"/>
  <c r="B169" i="17"/>
  <c r="B134" i="17"/>
  <c r="B101" i="17"/>
  <c r="Q209" i="17"/>
  <c r="Q38" i="17"/>
  <c r="Q37" i="17"/>
  <c r="Q46" i="17"/>
  <c r="M193" i="17"/>
  <c r="Q36" i="17"/>
  <c r="Q47" i="17"/>
  <c r="Q32" i="17"/>
  <c r="Q34" i="17" s="1"/>
  <c r="Q42" i="17"/>
  <c r="Q44" i="17" s="1"/>
  <c r="Q48" i="17"/>
  <c r="AM194" i="17"/>
  <c r="AM191" i="17"/>
  <c r="P206" i="17"/>
  <c r="P216" i="17"/>
  <c r="P203" i="17"/>
  <c r="Q157" i="17" a="1"/>
  <c r="Q201" i="17"/>
  <c r="R28" i="17"/>
  <c r="Q159" i="17" a="1"/>
  <c r="Q158" i="17" a="1"/>
  <c r="Q160" i="17" a="1"/>
  <c r="Q161" i="17" a="1"/>
  <c r="Q162" i="17" a="1"/>
  <c r="Q163" i="17" a="1"/>
  <c r="Q164" i="17" a="1"/>
  <c r="Q165" i="17" a="1"/>
  <c r="Q166" i="17" a="1"/>
  <c r="K68" i="17"/>
  <c r="G68" i="17"/>
  <c r="H68" i="17"/>
  <c r="I68" i="17"/>
  <c r="O68" i="17"/>
  <c r="B69" i="17"/>
  <c r="J68" i="17"/>
  <c r="M68" i="17"/>
  <c r="L68" i="17"/>
  <c r="N68" i="17"/>
  <c r="P68" i="17"/>
  <c r="AO191" i="22" l="1"/>
  <c r="L70" i="22"/>
  <c r="T70" i="22"/>
  <c r="Q70" i="22"/>
  <c r="N70" i="22"/>
  <c r="B136" i="22"/>
  <c r="I70" i="22"/>
  <c r="K70" i="22"/>
  <c r="G70" i="22"/>
  <c r="J70" i="22"/>
  <c r="P70" i="22"/>
  <c r="S70" i="22"/>
  <c r="M70" i="22"/>
  <c r="O70" i="22"/>
  <c r="H70" i="22"/>
  <c r="R70" i="22"/>
  <c r="B71" i="22"/>
  <c r="B103" i="22"/>
  <c r="B171" i="22"/>
  <c r="L170" i="22" a="1"/>
  <c r="O170" i="22" a="1"/>
  <c r="P170" i="22" a="1"/>
  <c r="R170" i="22" a="1"/>
  <c r="H170" i="22" a="1"/>
  <c r="J170" i="22" a="1"/>
  <c r="V170" i="22" a="1"/>
  <c r="U170" i="22" a="1"/>
  <c r="K170" i="22" a="1"/>
  <c r="N170" i="22" a="1"/>
  <c r="S170" i="22" a="1"/>
  <c r="I170" i="22" a="1"/>
  <c r="M170" i="22" a="1"/>
  <c r="G170" i="22" a="1"/>
  <c r="Q170" i="22" a="1"/>
  <c r="K102" i="22"/>
  <c r="K135" i="22" s="1"/>
  <c r="G102" i="22"/>
  <c r="G135" i="22" s="1"/>
  <c r="I102" i="22"/>
  <c r="I135" i="22" s="1"/>
  <c r="R102" i="22"/>
  <c r="R135" i="22" s="1"/>
  <c r="L102" i="22"/>
  <c r="L135" i="22" s="1"/>
  <c r="O102" i="22"/>
  <c r="O135" i="22" s="1"/>
  <c r="N102" i="22"/>
  <c r="N135" i="22" s="1"/>
  <c r="J102" i="22"/>
  <c r="J135" i="22" s="1"/>
  <c r="Q102" i="22"/>
  <c r="Q135" i="22" s="1"/>
  <c r="H102" i="22"/>
  <c r="H135" i="22" s="1"/>
  <c r="M102" i="22"/>
  <c r="M135" i="22" s="1"/>
  <c r="P102" i="22"/>
  <c r="P135" i="22" s="1"/>
  <c r="S102" i="22"/>
  <c r="S135" i="22" s="1"/>
  <c r="U168" i="22" a="1"/>
  <c r="U167" i="22" a="1"/>
  <c r="U166" i="22" a="1"/>
  <c r="U165" i="22" a="1"/>
  <c r="U164" i="22" a="1"/>
  <c r="U163" i="22" a="1"/>
  <c r="U162" i="22" a="1"/>
  <c r="U161" i="22" a="1"/>
  <c r="U160" i="22" a="1"/>
  <c r="U159" i="22" a="1"/>
  <c r="U158" i="22" a="1"/>
  <c r="U157" i="22" a="1"/>
  <c r="U209" i="22"/>
  <c r="U37" i="22"/>
  <c r="U36" i="22"/>
  <c r="V28" i="22"/>
  <c r="U201" i="22"/>
  <c r="U38" i="22"/>
  <c r="T216" i="22"/>
  <c r="T203" i="22"/>
  <c r="P43" i="22"/>
  <c r="P44" i="22" s="1"/>
  <c r="O44" i="22"/>
  <c r="T206" i="22"/>
  <c r="H169" i="22" a="1"/>
  <c r="K169" i="22" a="1"/>
  <c r="Q169" i="22" a="1"/>
  <c r="L169" i="22" a="1"/>
  <c r="N169" i="22" a="1"/>
  <c r="I169" i="22" a="1"/>
  <c r="M169" i="22" a="1"/>
  <c r="O169" i="22" a="1"/>
  <c r="N168" i="17" a="1"/>
  <c r="O168" i="17" a="1"/>
  <c r="H168" i="17" a="1"/>
  <c r="J168" i="17" a="1"/>
  <c r="M168" i="17" a="1"/>
  <c r="L168" i="17" a="1"/>
  <c r="K168" i="17" a="1"/>
  <c r="P101" i="17"/>
  <c r="P134" i="17" s="1"/>
  <c r="M101" i="17"/>
  <c r="N101" i="17"/>
  <c r="K101" i="17"/>
  <c r="O101" i="17"/>
  <c r="G101" i="17"/>
  <c r="H101" i="17"/>
  <c r="J101" i="17"/>
  <c r="L101" i="17"/>
  <c r="I101" i="17"/>
  <c r="G168" i="17" a="1"/>
  <c r="I168" i="17" a="1"/>
  <c r="Q168" i="17" a="1"/>
  <c r="B170" i="17"/>
  <c r="B135" i="17"/>
  <c r="B102" i="17"/>
  <c r="N193" i="17"/>
  <c r="M194" i="17"/>
  <c r="R46" i="17"/>
  <c r="R209" i="17"/>
  <c r="R48" i="17"/>
  <c r="R38" i="17"/>
  <c r="R36" i="17"/>
  <c r="R47" i="17"/>
  <c r="R37" i="17"/>
  <c r="M33" i="17"/>
  <c r="M34" i="17" s="1"/>
  <c r="Q206" i="17"/>
  <c r="M43" i="17"/>
  <c r="AN194" i="17"/>
  <c r="AN191" i="17"/>
  <c r="M134" i="17"/>
  <c r="L134" i="17"/>
  <c r="K134" i="17"/>
  <c r="J134" i="17"/>
  <c r="N134" i="17"/>
  <c r="G134" i="17"/>
  <c r="O134" i="17"/>
  <c r="H134" i="17"/>
  <c r="I134" i="17"/>
  <c r="Q216" i="17"/>
  <c r="Q203" i="17"/>
  <c r="L69" i="17"/>
  <c r="I69" i="17"/>
  <c r="N69" i="17"/>
  <c r="Q69" i="17"/>
  <c r="H69" i="17"/>
  <c r="O69" i="17"/>
  <c r="J69" i="17"/>
  <c r="K69" i="17"/>
  <c r="B70" i="17"/>
  <c r="M69" i="17"/>
  <c r="G69" i="17"/>
  <c r="P69" i="17"/>
  <c r="R201" i="17"/>
  <c r="R157" i="17" a="1"/>
  <c r="S28" i="17"/>
  <c r="R158" i="17" a="1"/>
  <c r="R159" i="17" a="1"/>
  <c r="R160" i="17" a="1"/>
  <c r="R161" i="17" a="1"/>
  <c r="R162" i="17" a="1"/>
  <c r="R163" i="17" a="1"/>
  <c r="R164" i="17" a="1"/>
  <c r="R165" i="17" a="1"/>
  <c r="R166" i="17" a="1"/>
  <c r="R167" i="17" a="1"/>
  <c r="AP191" i="22" l="1"/>
  <c r="O71" i="22"/>
  <c r="T71" i="22"/>
  <c r="B172" i="22"/>
  <c r="P71" i="22"/>
  <c r="B72" i="22"/>
  <c r="S71" i="22"/>
  <c r="H71" i="22"/>
  <c r="R71" i="22"/>
  <c r="L71" i="22"/>
  <c r="N71" i="22"/>
  <c r="U71" i="22"/>
  <c r="B104" i="22"/>
  <c r="Q71" i="22"/>
  <c r="B137" i="22"/>
  <c r="G71" i="22"/>
  <c r="J71" i="22"/>
  <c r="M71" i="22"/>
  <c r="I71" i="22"/>
  <c r="K71" i="22"/>
  <c r="H103" i="22"/>
  <c r="H136" i="22" s="1"/>
  <c r="J103" i="22"/>
  <c r="J136" i="22" s="1"/>
  <c r="M103" i="22"/>
  <c r="M136" i="22" s="1"/>
  <c r="O103" i="22"/>
  <c r="O136" i="22" s="1"/>
  <c r="Q103" i="22"/>
  <c r="Q136" i="22" s="1"/>
  <c r="T103" i="22"/>
  <c r="T136" i="22" s="1"/>
  <c r="P103" i="22"/>
  <c r="P136" i="22" s="1"/>
  <c r="S103" i="22"/>
  <c r="S136" i="22" s="1"/>
  <c r="G103" i="22"/>
  <c r="G136" i="22" s="1"/>
  <c r="N103" i="22"/>
  <c r="N136" i="22" s="1"/>
  <c r="R103" i="22"/>
  <c r="R136" i="22" s="1"/>
  <c r="K103" i="22"/>
  <c r="K136" i="22" s="1"/>
  <c r="L103" i="22"/>
  <c r="L136" i="22" s="1"/>
  <c r="I103" i="22"/>
  <c r="I136" i="22" s="1"/>
  <c r="M171" i="22" a="1"/>
  <c r="T171" i="22" a="1"/>
  <c r="U203" i="22"/>
  <c r="U216" i="22"/>
  <c r="V169" i="22" a="1"/>
  <c r="V168" i="22" a="1"/>
  <c r="V167" i="22" a="1"/>
  <c r="V166" i="22" a="1"/>
  <c r="V165" i="22" a="1"/>
  <c r="V164" i="22" a="1"/>
  <c r="V163" i="22" a="1"/>
  <c r="V162" i="22" a="1"/>
  <c r="V161" i="22" a="1"/>
  <c r="V160" i="22" a="1"/>
  <c r="V159" i="22" a="1"/>
  <c r="V158" i="22" a="1"/>
  <c r="V157" i="22" a="1"/>
  <c r="V32" i="22"/>
  <c r="V36" i="22"/>
  <c r="V209" i="22"/>
  <c r="V37" i="22"/>
  <c r="R193" i="22"/>
  <c r="R194" i="22" s="1"/>
  <c r="V201" i="22"/>
  <c r="S193" i="22"/>
  <c r="V38" i="22"/>
  <c r="V206" i="22" s="1"/>
  <c r="W28" i="22"/>
  <c r="U206" i="22"/>
  <c r="J169" i="17" a="1"/>
  <c r="P169" i="17" a="1"/>
  <c r="O169" i="17" a="1"/>
  <c r="G169" i="17" a="1"/>
  <c r="K169" i="17" a="1"/>
  <c r="I169" i="17" a="1"/>
  <c r="M169" i="17" a="1"/>
  <c r="H169" i="17" a="1"/>
  <c r="L169" i="17" a="1"/>
  <c r="N169" i="17" a="1"/>
  <c r="R169" i="17" a="1"/>
  <c r="Q102" i="17"/>
  <c r="Q135" i="17" s="1"/>
  <c r="K102" i="17"/>
  <c r="K135" i="17" s="1"/>
  <c r="G102" i="17"/>
  <c r="G135" i="17" s="1"/>
  <c r="P102" i="17"/>
  <c r="P135" i="17" s="1"/>
  <c r="J102" i="17"/>
  <c r="J135" i="17" s="1"/>
  <c r="L102" i="17"/>
  <c r="L135" i="17" s="1"/>
  <c r="M102" i="17"/>
  <c r="M135" i="17" s="1"/>
  <c r="O102" i="17"/>
  <c r="O135" i="17" s="1"/>
  <c r="N102" i="17"/>
  <c r="N135" i="17" s="1"/>
  <c r="I102" i="17"/>
  <c r="I135" i="17" s="1"/>
  <c r="H102" i="17"/>
  <c r="H135" i="17" s="1"/>
  <c r="B103" i="17"/>
  <c r="B171" i="17"/>
  <c r="B136" i="17"/>
  <c r="N33" i="17"/>
  <c r="O193" i="17"/>
  <c r="N194" i="17"/>
  <c r="S48" i="17"/>
  <c r="S46" i="17"/>
  <c r="S36" i="17"/>
  <c r="S209" i="17"/>
  <c r="S38" i="17"/>
  <c r="S47" i="17"/>
  <c r="S37" i="17"/>
  <c r="N43" i="17"/>
  <c r="M44" i="17"/>
  <c r="R206" i="17"/>
  <c r="AO194" i="17"/>
  <c r="AO191" i="17"/>
  <c r="R203" i="17"/>
  <c r="R216" i="17"/>
  <c r="S201" i="17"/>
  <c r="S157" i="17" a="1"/>
  <c r="S158" i="17" a="1"/>
  <c r="T28" i="17"/>
  <c r="S159" i="17" a="1"/>
  <c r="S160" i="17" a="1"/>
  <c r="S161" i="17" a="1"/>
  <c r="S162" i="17" a="1"/>
  <c r="S163" i="17" a="1"/>
  <c r="S164" i="17" a="1"/>
  <c r="S165" i="17" a="1"/>
  <c r="S166" i="17" a="1"/>
  <c r="S167" i="17" a="1"/>
  <c r="S168" i="17" a="1"/>
  <c r="N70" i="17"/>
  <c r="O70" i="17"/>
  <c r="R70" i="17"/>
  <c r="H70" i="17"/>
  <c r="K70" i="17"/>
  <c r="L70" i="17"/>
  <c r="M70" i="17"/>
  <c r="P70" i="17"/>
  <c r="Q70" i="17"/>
  <c r="B71" i="17"/>
  <c r="G70" i="17"/>
  <c r="I70" i="17"/>
  <c r="J70" i="17"/>
  <c r="AQ191" i="22" l="1"/>
  <c r="W172" i="22" a="1"/>
  <c r="P172" i="22" a="1"/>
  <c r="H172" i="22" a="1"/>
  <c r="L172" i="22" a="1"/>
  <c r="O172" i="22" a="1"/>
  <c r="U172" i="22" a="1"/>
  <c r="R172" i="22" a="1"/>
  <c r="N172" i="22" a="1"/>
  <c r="T172" i="22" a="1"/>
  <c r="I172" i="22" a="1"/>
  <c r="J172" i="22" a="1"/>
  <c r="I72" i="22"/>
  <c r="K72" i="22"/>
  <c r="R72" i="22"/>
  <c r="G72" i="22"/>
  <c r="B73" i="22"/>
  <c r="P72" i="22"/>
  <c r="L72" i="22"/>
  <c r="B105" i="22"/>
  <c r="Q72" i="22"/>
  <c r="T72" i="22"/>
  <c r="N72" i="22"/>
  <c r="B138" i="22"/>
  <c r="H72" i="22"/>
  <c r="J72" i="22"/>
  <c r="V72" i="22"/>
  <c r="M72" i="22"/>
  <c r="S72" i="22"/>
  <c r="U72" i="22"/>
  <c r="O72" i="22"/>
  <c r="B173" i="22"/>
  <c r="O104" i="22"/>
  <c r="O137" i="22" s="1"/>
  <c r="M104" i="22"/>
  <c r="M137" i="22" s="1"/>
  <c r="P104" i="22"/>
  <c r="P137" i="22" s="1"/>
  <c r="H104" i="22"/>
  <c r="H137" i="22" s="1"/>
  <c r="T104" i="22"/>
  <c r="T137" i="22" s="1"/>
  <c r="R104" i="22"/>
  <c r="R137" i="22" s="1"/>
  <c r="K104" i="22"/>
  <c r="K137" i="22" s="1"/>
  <c r="L104" i="22"/>
  <c r="L137" i="22" s="1"/>
  <c r="I104" i="22"/>
  <c r="I137" i="22" s="1"/>
  <c r="N104" i="22"/>
  <c r="N137" i="22" s="1"/>
  <c r="Q104" i="22"/>
  <c r="Q137" i="22" s="1"/>
  <c r="S104" i="22"/>
  <c r="S137" i="22" s="1"/>
  <c r="U104" i="22"/>
  <c r="U137" i="22" s="1"/>
  <c r="G104" i="22"/>
  <c r="G137" i="22" s="1"/>
  <c r="J104" i="22"/>
  <c r="J137" i="22" s="1"/>
  <c r="V34" i="22"/>
  <c r="R33" i="22"/>
  <c r="V216" i="22"/>
  <c r="V203" i="22"/>
  <c r="V44" i="22"/>
  <c r="R43" i="22"/>
  <c r="W170" i="22" a="1"/>
  <c r="W169" i="22" a="1"/>
  <c r="W168" i="22" a="1"/>
  <c r="W167" i="22" a="1"/>
  <c r="W166" i="22" a="1"/>
  <c r="W165" i="22" a="1"/>
  <c r="W164" i="22" a="1"/>
  <c r="W163" i="22" a="1"/>
  <c r="W162" i="22" a="1"/>
  <c r="W161" i="22" a="1"/>
  <c r="W160" i="22" a="1"/>
  <c r="W159" i="22" a="1"/>
  <c r="W158" i="22" a="1"/>
  <c r="W157" i="22" a="1"/>
  <c r="W36" i="22"/>
  <c r="X28" i="22"/>
  <c r="W37" i="22"/>
  <c r="W209" i="22"/>
  <c r="W201" i="22"/>
  <c r="W38" i="22"/>
  <c r="Q171" i="22" a="1"/>
  <c r="J171" i="22" a="1"/>
  <c r="R171" i="22" a="1"/>
  <c r="K171" i="22" a="1"/>
  <c r="W171" i="22" a="1"/>
  <c r="G171" i="22" a="1"/>
  <c r="P171" i="22" a="1"/>
  <c r="L171" i="22" a="1"/>
  <c r="N171" i="22" a="1"/>
  <c r="S171" i="22" a="1"/>
  <c r="O171" i="22" a="1"/>
  <c r="I171" i="22" a="1"/>
  <c r="V171" i="22" a="1"/>
  <c r="H171" i="22" a="1"/>
  <c r="S194" i="22"/>
  <c r="T193" i="22"/>
  <c r="L103" i="17"/>
  <c r="L136" i="17" s="1"/>
  <c r="P103" i="17"/>
  <c r="P136" i="17" s="1"/>
  <c r="O103" i="17"/>
  <c r="G103" i="17"/>
  <c r="G136" i="17" s="1"/>
  <c r="K103" i="17"/>
  <c r="K136" i="17" s="1"/>
  <c r="I103" i="17"/>
  <c r="I136" i="17" s="1"/>
  <c r="N103" i="17"/>
  <c r="N136" i="17" s="1"/>
  <c r="H103" i="17"/>
  <c r="H136" i="17" s="1"/>
  <c r="Q103" i="17"/>
  <c r="Q136" i="17" s="1"/>
  <c r="M103" i="17"/>
  <c r="M136" i="17" s="1"/>
  <c r="R103" i="17"/>
  <c r="J103" i="17"/>
  <c r="J136" i="17" s="1"/>
  <c r="M170" i="17" a="1"/>
  <c r="P170" i="17" a="1"/>
  <c r="K170" i="17" a="1"/>
  <c r="Q170" i="17" a="1"/>
  <c r="H170" i="17" a="1"/>
  <c r="I170" i="17" a="1"/>
  <c r="S170" i="17" a="1"/>
  <c r="L170" i="17" a="1"/>
  <c r="N170" i="17" a="1"/>
  <c r="O170" i="17" a="1"/>
  <c r="G170" i="17" a="1"/>
  <c r="J170" i="17" a="1"/>
  <c r="B172" i="17"/>
  <c r="B137" i="17"/>
  <c r="B104" i="17"/>
  <c r="O33" i="17"/>
  <c r="N34" i="17"/>
  <c r="T48" i="17"/>
  <c r="T46" i="17"/>
  <c r="T209" i="17"/>
  <c r="T38" i="17"/>
  <c r="T36" i="17"/>
  <c r="T47" i="17"/>
  <c r="T37" i="17"/>
  <c r="P193" i="17"/>
  <c r="P194" i="17" s="1"/>
  <c r="O194" i="17"/>
  <c r="N44" i="17"/>
  <c r="O43" i="17"/>
  <c r="AP194" i="17"/>
  <c r="AP191" i="17"/>
  <c r="S206" i="17"/>
  <c r="O136" i="17"/>
  <c r="R136" i="17"/>
  <c r="S216" i="17"/>
  <c r="S203" i="17"/>
  <c r="T157" i="17" a="1"/>
  <c r="T201" i="17"/>
  <c r="T158" i="17" a="1"/>
  <c r="U28" i="17"/>
  <c r="T159" i="17" a="1"/>
  <c r="T160" i="17" a="1"/>
  <c r="T161" i="17" a="1"/>
  <c r="T162" i="17" a="1"/>
  <c r="T163" i="17" a="1"/>
  <c r="T164" i="17" a="1"/>
  <c r="T165" i="17" a="1"/>
  <c r="T166" i="17" a="1"/>
  <c r="T167" i="17" a="1"/>
  <c r="T168" i="17" a="1"/>
  <c r="T169" i="17" a="1"/>
  <c r="J71" i="17"/>
  <c r="O71" i="17"/>
  <c r="S71" i="17"/>
  <c r="L71" i="17"/>
  <c r="M71" i="17"/>
  <c r="Q71" i="17"/>
  <c r="K71" i="17"/>
  <c r="P71" i="17"/>
  <c r="R71" i="17"/>
  <c r="I71" i="17"/>
  <c r="G71" i="17"/>
  <c r="H71" i="17"/>
  <c r="B72" i="17"/>
  <c r="N71" i="17"/>
  <c r="AR191" i="22" l="1"/>
  <c r="P73" i="22"/>
  <c r="U73" i="22"/>
  <c r="H73" i="22"/>
  <c r="N73" i="22"/>
  <c r="B106" i="22"/>
  <c r="J73" i="22"/>
  <c r="M73" i="22"/>
  <c r="O73" i="22"/>
  <c r="V73" i="22"/>
  <c r="I73" i="22"/>
  <c r="R73" i="22"/>
  <c r="B174" i="22"/>
  <c r="G73" i="22"/>
  <c r="Q73" i="22"/>
  <c r="T73" i="22"/>
  <c r="B74" i="22"/>
  <c r="W73" i="22"/>
  <c r="B139" i="22"/>
  <c r="K73" i="22"/>
  <c r="S73" i="22"/>
  <c r="L73" i="22"/>
  <c r="R105" i="22"/>
  <c r="R138" i="22" s="1"/>
  <c r="M105" i="22"/>
  <c r="M138" i="22" s="1"/>
  <c r="S105" i="22"/>
  <c r="S138" i="22" s="1"/>
  <c r="V105" i="22"/>
  <c r="V138" i="22" s="1"/>
  <c r="J105" i="22"/>
  <c r="J138" i="22" s="1"/>
  <c r="I105" i="22"/>
  <c r="I138" i="22" s="1"/>
  <c r="K105" i="22"/>
  <c r="K138" i="22" s="1"/>
  <c r="L105" i="22"/>
  <c r="L138" i="22" s="1"/>
  <c r="G105" i="22"/>
  <c r="G138" i="22" s="1"/>
  <c r="H105" i="22"/>
  <c r="H138" i="22" s="1"/>
  <c r="O105" i="22"/>
  <c r="O138" i="22" s="1"/>
  <c r="P105" i="22"/>
  <c r="P138" i="22" s="1"/>
  <c r="U105" i="22"/>
  <c r="U138" i="22" s="1"/>
  <c r="N105" i="22"/>
  <c r="N138" i="22" s="1"/>
  <c r="Q105" i="22"/>
  <c r="Q138" i="22" s="1"/>
  <c r="T105" i="22"/>
  <c r="T138" i="22" s="1"/>
  <c r="N173" i="22" a="1"/>
  <c r="I173" i="22" a="1"/>
  <c r="K173" i="22" a="1"/>
  <c r="S173" i="22" a="1"/>
  <c r="V173" i="22" a="1"/>
  <c r="H173" i="22" a="1"/>
  <c r="U173" i="22" a="1"/>
  <c r="X173" i="22" a="1"/>
  <c r="M173" i="22" a="1"/>
  <c r="P173" i="22" a="1"/>
  <c r="J173" i="22" a="1"/>
  <c r="O173" i="22" a="1"/>
  <c r="R173" i="22" a="1"/>
  <c r="Q173" i="22" a="1"/>
  <c r="T173" i="22" a="1"/>
  <c r="G173" i="22" a="1"/>
  <c r="L173" i="22" a="1"/>
  <c r="W216" i="22"/>
  <c r="W203" i="22"/>
  <c r="X171" i="22" a="1"/>
  <c r="X170" i="22" a="1"/>
  <c r="X169" i="22" a="1"/>
  <c r="X168" i="22" a="1"/>
  <c r="X167" i="22" a="1"/>
  <c r="X166" i="22" a="1"/>
  <c r="X165" i="22" a="1"/>
  <c r="X164" i="22" a="1"/>
  <c r="X163" i="22" a="1"/>
  <c r="X162" i="22" a="1"/>
  <c r="X161" i="22" a="1"/>
  <c r="X160" i="22" a="1"/>
  <c r="X159" i="22" a="1"/>
  <c r="X158" i="22" a="1"/>
  <c r="X157" i="22" a="1"/>
  <c r="X209" i="22"/>
  <c r="Y28" i="22"/>
  <c r="X37" i="22"/>
  <c r="X36" i="22"/>
  <c r="X201" i="22"/>
  <c r="X38" i="22"/>
  <c r="X206" i="22" s="1"/>
  <c r="U193" i="22"/>
  <c r="U194" i="22" s="1"/>
  <c r="T194" i="22"/>
  <c r="W206" i="22"/>
  <c r="Q172" i="22" a="1"/>
  <c r="S172" i="22" a="1"/>
  <c r="M172" i="22" a="1"/>
  <c r="G172" i="22" a="1"/>
  <c r="K172" i="22" a="1"/>
  <c r="R34" i="22"/>
  <c r="S33" i="22"/>
  <c r="R44" i="22"/>
  <c r="S43" i="22"/>
  <c r="X172" i="22" a="1"/>
  <c r="I171" i="17" a="1"/>
  <c r="K172" i="17" a="1"/>
  <c r="O171" i="17" a="1"/>
  <c r="N171" i="17" a="1"/>
  <c r="J171" i="17" a="1"/>
  <c r="K171" i="17" a="1"/>
  <c r="H172" i="17" a="1"/>
  <c r="G171" i="17" a="1"/>
  <c r="H171" i="17" a="1"/>
  <c r="L171" i="17" a="1"/>
  <c r="P171" i="17" a="1"/>
  <c r="R172" i="17" a="1"/>
  <c r="N172" i="17" a="1"/>
  <c r="L172" i="17" a="1"/>
  <c r="Q171" i="17" a="1"/>
  <c r="R171" i="17" a="1"/>
  <c r="I172" i="17" a="1"/>
  <c r="M171" i="17" a="1"/>
  <c r="T171" i="17" a="1"/>
  <c r="G172" i="17" a="1"/>
  <c r="O172" i="17" a="1"/>
  <c r="J172" i="17" a="1"/>
  <c r="M104" i="17"/>
  <c r="M137" i="17" s="1"/>
  <c r="N104" i="17"/>
  <c r="N137" i="17" s="1"/>
  <c r="L104" i="17"/>
  <c r="L137" i="17" s="1"/>
  <c r="K104" i="17"/>
  <c r="K137" i="17" s="1"/>
  <c r="I104" i="17"/>
  <c r="I137" i="17" s="1"/>
  <c r="H104" i="17"/>
  <c r="H137" i="17" s="1"/>
  <c r="S104" i="17"/>
  <c r="S137" i="17" s="1"/>
  <c r="O104" i="17"/>
  <c r="O137" i="17" s="1"/>
  <c r="G104" i="17"/>
  <c r="G137" i="17" s="1"/>
  <c r="J104" i="17"/>
  <c r="J137" i="17" s="1"/>
  <c r="R104" i="17"/>
  <c r="R137" i="17" s="1"/>
  <c r="Q104" i="17"/>
  <c r="Q137" i="17" s="1"/>
  <c r="P104" i="17"/>
  <c r="P137" i="17" s="1"/>
  <c r="B138" i="17"/>
  <c r="B105" i="17"/>
  <c r="B173" i="17"/>
  <c r="O34" i="17"/>
  <c r="P33" i="17"/>
  <c r="P34" i="17" s="1"/>
  <c r="U37" i="17"/>
  <c r="U48" i="17"/>
  <c r="U46" i="17"/>
  <c r="U209" i="17"/>
  <c r="U38" i="17"/>
  <c r="U36" i="17"/>
  <c r="U47" i="17"/>
  <c r="P43" i="17"/>
  <c r="P44" i="17" s="1"/>
  <c r="O44" i="17"/>
  <c r="T206" i="17"/>
  <c r="AQ194" i="17"/>
  <c r="AQ191" i="17"/>
  <c r="T216" i="17"/>
  <c r="T203" i="17"/>
  <c r="T72" i="17"/>
  <c r="J72" i="17"/>
  <c r="H72" i="17"/>
  <c r="I72" i="17"/>
  <c r="B73" i="17"/>
  <c r="M72" i="17"/>
  <c r="R72" i="17"/>
  <c r="Q72" i="17"/>
  <c r="S72" i="17"/>
  <c r="G72" i="17"/>
  <c r="N72" i="17"/>
  <c r="K72" i="17"/>
  <c r="O72" i="17"/>
  <c r="L72" i="17"/>
  <c r="P72" i="17"/>
  <c r="U157" i="17" a="1"/>
  <c r="U201" i="17"/>
  <c r="V28" i="17"/>
  <c r="U158" i="17" a="1"/>
  <c r="U159" i="17" a="1"/>
  <c r="U160" i="17" a="1"/>
  <c r="U161" i="17" a="1"/>
  <c r="U162" i="17" a="1"/>
  <c r="U163" i="17" a="1"/>
  <c r="U164" i="17" a="1"/>
  <c r="U165" i="17" a="1"/>
  <c r="U166" i="17" a="1"/>
  <c r="U167" i="17" a="1"/>
  <c r="U168" i="17" a="1"/>
  <c r="U169" i="17" a="1"/>
  <c r="U170" i="17" a="1"/>
  <c r="U172" i="17" a="1"/>
  <c r="K105" i="17"/>
  <c r="L105" i="17"/>
  <c r="M105" i="17"/>
  <c r="P105" i="17"/>
  <c r="Q105" i="17"/>
  <c r="R105" i="17"/>
  <c r="T105" i="17"/>
  <c r="G105" i="17"/>
  <c r="H105" i="17"/>
  <c r="J105" i="17"/>
  <c r="N105" i="17"/>
  <c r="S105" i="17"/>
  <c r="I105" i="17"/>
  <c r="O105" i="17"/>
  <c r="AS191" i="22" l="1"/>
  <c r="T106" i="22"/>
  <c r="T139" i="22" s="1"/>
  <c r="W106" i="22"/>
  <c r="W139" i="22" s="1"/>
  <c r="H106" i="22"/>
  <c r="H139" i="22" s="1"/>
  <c r="K106" i="22"/>
  <c r="K139" i="22" s="1"/>
  <c r="P106" i="22"/>
  <c r="P139" i="22" s="1"/>
  <c r="Q106" i="22"/>
  <c r="Q139" i="22" s="1"/>
  <c r="S106" i="22"/>
  <c r="S139" i="22" s="1"/>
  <c r="U106" i="22"/>
  <c r="U139" i="22" s="1"/>
  <c r="V106" i="22"/>
  <c r="V139" i="22" s="1"/>
  <c r="O106" i="22"/>
  <c r="O139" i="22" s="1"/>
  <c r="M106" i="22"/>
  <c r="M139" i="22" s="1"/>
  <c r="I106" i="22"/>
  <c r="I139" i="22" s="1"/>
  <c r="G106" i="22"/>
  <c r="G139" i="22" s="1"/>
  <c r="J106" i="22"/>
  <c r="J139" i="22" s="1"/>
  <c r="L106" i="22"/>
  <c r="L139" i="22" s="1"/>
  <c r="N106" i="22"/>
  <c r="N139" i="22" s="1"/>
  <c r="R106" i="22"/>
  <c r="R139" i="22" s="1"/>
  <c r="N174" i="22" a="1"/>
  <c r="J74" i="22"/>
  <c r="L74" i="22"/>
  <c r="N74" i="22"/>
  <c r="P74" i="22"/>
  <c r="H74" i="22"/>
  <c r="B75" i="22"/>
  <c r="G74" i="22"/>
  <c r="I74" i="22"/>
  <c r="K74" i="22"/>
  <c r="M74" i="22"/>
  <c r="O74" i="22"/>
  <c r="Q74" i="22"/>
  <c r="R74" i="22"/>
  <c r="S74" i="22"/>
  <c r="T74" i="22"/>
  <c r="U74" i="22"/>
  <c r="V74" i="22"/>
  <c r="W74" i="22"/>
  <c r="X74" i="22"/>
  <c r="B175" i="22"/>
  <c r="B107" i="22"/>
  <c r="B140" i="22"/>
  <c r="Y172" i="22" a="1"/>
  <c r="Y171" i="22" a="1"/>
  <c r="Y170" i="22" a="1"/>
  <c r="Y169" i="22" a="1"/>
  <c r="Y168" i="22" a="1"/>
  <c r="Y167" i="22" a="1"/>
  <c r="Y166" i="22" a="1"/>
  <c r="Y165" i="22" a="1"/>
  <c r="Y164" i="22" a="1"/>
  <c r="Y163" i="22" a="1"/>
  <c r="Y162" i="22" a="1"/>
  <c r="Y161" i="22" a="1"/>
  <c r="Y160" i="22" a="1"/>
  <c r="Y159" i="22" a="1"/>
  <c r="Y158" i="22" a="1"/>
  <c r="Y157" i="22" a="1"/>
  <c r="Y209" i="22"/>
  <c r="Y36" i="22"/>
  <c r="Y37" i="22"/>
  <c r="Z28" i="22"/>
  <c r="Y38" i="22"/>
  <c r="Y206" i="22" s="1"/>
  <c r="Y201" i="22"/>
  <c r="X203" i="22"/>
  <c r="X216" i="22"/>
  <c r="T33" i="22"/>
  <c r="S34" i="22"/>
  <c r="T43" i="22"/>
  <c r="S44" i="22"/>
  <c r="Y173" i="22" a="1"/>
  <c r="S172" i="17" a="1"/>
  <c r="Q172" i="17" a="1"/>
  <c r="P172" i="17" a="1"/>
  <c r="M172" i="17" a="1"/>
  <c r="B174" i="17"/>
  <c r="B139" i="17"/>
  <c r="B106" i="17"/>
  <c r="U206" i="17"/>
  <c r="V37" i="17"/>
  <c r="V48" i="17"/>
  <c r="R193" i="17"/>
  <c r="V46" i="17"/>
  <c r="V209" i="17"/>
  <c r="V38" i="17"/>
  <c r="V36" i="17"/>
  <c r="V47" i="17"/>
  <c r="V42" i="17"/>
  <c r="V44" i="17" s="1"/>
  <c r="V32" i="17"/>
  <c r="AR194" i="17"/>
  <c r="AR191" i="17"/>
  <c r="I138" i="17"/>
  <c r="O138" i="17"/>
  <c r="S138" i="17"/>
  <c r="J138" i="17"/>
  <c r="M138" i="17"/>
  <c r="R138" i="17"/>
  <c r="L138" i="17"/>
  <c r="Q138" i="17"/>
  <c r="P138" i="17"/>
  <c r="H138" i="17"/>
  <c r="K138" i="17"/>
  <c r="G138" i="17"/>
  <c r="T138" i="17"/>
  <c r="N138" i="17"/>
  <c r="U216" i="17"/>
  <c r="U203" i="17"/>
  <c r="V201" i="17"/>
  <c r="V157" i="17" a="1"/>
  <c r="V159" i="17" a="1"/>
  <c r="W28" i="17"/>
  <c r="V158" i="17" a="1"/>
  <c r="V160" i="17" a="1"/>
  <c r="V161" i="17" a="1"/>
  <c r="V162" i="17" a="1"/>
  <c r="V163" i="17" a="1"/>
  <c r="V164" i="17" a="1"/>
  <c r="V165" i="17" a="1"/>
  <c r="V166" i="17" a="1"/>
  <c r="V167" i="17" a="1"/>
  <c r="V168" i="17" a="1"/>
  <c r="V169" i="17" a="1"/>
  <c r="V170" i="17" a="1"/>
  <c r="V171" i="17" a="1"/>
  <c r="H73" i="17"/>
  <c r="G73" i="17"/>
  <c r="M73" i="17"/>
  <c r="T73" i="17"/>
  <c r="I73" i="17"/>
  <c r="O73" i="17"/>
  <c r="L73" i="17"/>
  <c r="N73" i="17"/>
  <c r="P73" i="17"/>
  <c r="Q73" i="17"/>
  <c r="S73" i="17"/>
  <c r="U73" i="17"/>
  <c r="J73" i="17"/>
  <c r="K73" i="17"/>
  <c r="R73" i="17"/>
  <c r="B74" i="17"/>
  <c r="AT191" i="22" l="1"/>
  <c r="J75" i="22"/>
  <c r="G75" i="22"/>
  <c r="P75" i="22"/>
  <c r="U75" i="22"/>
  <c r="B176" i="22"/>
  <c r="I75" i="22"/>
  <c r="N75" i="22"/>
  <c r="Q75" i="22"/>
  <c r="T75" i="22"/>
  <c r="W75" i="22"/>
  <c r="Y75" i="22"/>
  <c r="H75" i="22"/>
  <c r="K75" i="22"/>
  <c r="L75" i="22"/>
  <c r="R75" i="22"/>
  <c r="V75" i="22"/>
  <c r="X75" i="22"/>
  <c r="M75" i="22"/>
  <c r="O75" i="22"/>
  <c r="S75" i="22"/>
  <c r="B108" i="22"/>
  <c r="B141" i="22"/>
  <c r="B76" i="22"/>
  <c r="H175" i="22" a="1"/>
  <c r="J175" i="22" a="1"/>
  <c r="R175" i="22" a="1"/>
  <c r="Z175" i="22" a="1"/>
  <c r="L175" i="22" a="1"/>
  <c r="I175" i="22" a="1"/>
  <c r="Q175" i="22" a="1"/>
  <c r="W175" i="22" a="1"/>
  <c r="N175" i="22" a="1"/>
  <c r="S175" i="22" a="1"/>
  <c r="U175" i="22" a="1"/>
  <c r="G175" i="22" a="1"/>
  <c r="T175" i="22" a="1"/>
  <c r="X175" i="22" a="1"/>
  <c r="L107" i="22"/>
  <c r="L140" i="22" s="1"/>
  <c r="P107" i="22"/>
  <c r="P140" i="22" s="1"/>
  <c r="Q107" i="22"/>
  <c r="Q140" i="22" s="1"/>
  <c r="K107" i="22"/>
  <c r="K140" i="22" s="1"/>
  <c r="N107" i="22"/>
  <c r="N140" i="22" s="1"/>
  <c r="W107" i="22"/>
  <c r="W140" i="22" s="1"/>
  <c r="I107" i="22"/>
  <c r="I140" i="22" s="1"/>
  <c r="R107" i="22"/>
  <c r="R140" i="22" s="1"/>
  <c r="J107" i="22"/>
  <c r="J140" i="22" s="1"/>
  <c r="M107" i="22"/>
  <c r="M140" i="22" s="1"/>
  <c r="O107" i="22"/>
  <c r="O140" i="22" s="1"/>
  <c r="T107" i="22"/>
  <c r="T140" i="22" s="1"/>
  <c r="V107" i="22"/>
  <c r="V140" i="22" s="1"/>
  <c r="X107" i="22"/>
  <c r="X140" i="22" s="1"/>
  <c r="S107" i="22"/>
  <c r="S140" i="22" s="1"/>
  <c r="G107" i="22"/>
  <c r="G140" i="22" s="1"/>
  <c r="H107" i="22"/>
  <c r="H140" i="22" s="1"/>
  <c r="U107" i="22"/>
  <c r="U140" i="22" s="1"/>
  <c r="Y203" i="22"/>
  <c r="Y216" i="22"/>
  <c r="Z173" i="22" a="1"/>
  <c r="Z172" i="22" a="1"/>
  <c r="Z171" i="22" a="1"/>
  <c r="Z170" i="22" a="1"/>
  <c r="Z169" i="22" a="1"/>
  <c r="Z168" i="22" a="1"/>
  <c r="Z167" i="22" a="1"/>
  <c r="Z166" i="22" a="1"/>
  <c r="Z165" i="22" a="1"/>
  <c r="Z164" i="22" a="1"/>
  <c r="Z163" i="22" a="1"/>
  <c r="Z162" i="22" a="1"/>
  <c r="Z161" i="22" a="1"/>
  <c r="Z160" i="22" a="1"/>
  <c r="Z159" i="22" a="1"/>
  <c r="Z158" i="22" a="1"/>
  <c r="Z157" i="22" a="1"/>
  <c r="AA28" i="22"/>
  <c r="Z36" i="22"/>
  <c r="W193" i="22"/>
  <c r="W194" i="22" s="1"/>
  <c r="Z209" i="22"/>
  <c r="Z38" i="22"/>
  <c r="Z206" i="22" s="1"/>
  <c r="Z37" i="22"/>
  <c r="X193" i="22"/>
  <c r="X194" i="22" s="1"/>
  <c r="Y193" i="22"/>
  <c r="Y194" i="22" s="1"/>
  <c r="Z32" i="22"/>
  <c r="Z201" i="22"/>
  <c r="U33" i="22"/>
  <c r="U34" i="22" s="1"/>
  <c r="T34" i="22"/>
  <c r="U43" i="22"/>
  <c r="U44" i="22" s="1"/>
  <c r="T44" i="22"/>
  <c r="O174" i="22" a="1"/>
  <c r="K174" i="22" a="1"/>
  <c r="U174" i="22" a="1"/>
  <c r="L174" i="22" a="1"/>
  <c r="R174" i="22" a="1"/>
  <c r="S174" i="22" a="1"/>
  <c r="W174" i="22" a="1"/>
  <c r="G174" i="22" a="1"/>
  <c r="J174" i="22" a="1"/>
  <c r="Q174" i="22" a="1"/>
  <c r="V174" i="22" a="1"/>
  <c r="Y174" i="22" a="1"/>
  <c r="I174" i="22" a="1"/>
  <c r="P174" i="22" a="1"/>
  <c r="T174" i="22" a="1"/>
  <c r="H174" i="22" a="1"/>
  <c r="M174" i="22" a="1"/>
  <c r="Z174" i="22" a="1"/>
  <c r="U106" i="17"/>
  <c r="L106" i="17"/>
  <c r="G106" i="17"/>
  <c r="G139" i="17" s="1"/>
  <c r="T106" i="17"/>
  <c r="T139" i="17" s="1"/>
  <c r="S106" i="17"/>
  <c r="S139" i="17" s="1"/>
  <c r="I106" i="17"/>
  <c r="I139" i="17" s="1"/>
  <c r="M106" i="17"/>
  <c r="M139" i="17" s="1"/>
  <c r="N106" i="17"/>
  <c r="N139" i="17" s="1"/>
  <c r="O106" i="17"/>
  <c r="O139" i="17" s="1"/>
  <c r="Q106" i="17"/>
  <c r="Q139" i="17" s="1"/>
  <c r="J106" i="17"/>
  <c r="J139" i="17" s="1"/>
  <c r="K106" i="17"/>
  <c r="K139" i="17" s="1"/>
  <c r="R106" i="17"/>
  <c r="R139" i="17" s="1"/>
  <c r="H106" i="17"/>
  <c r="H139" i="17" s="1"/>
  <c r="P106" i="17"/>
  <c r="P139" i="17" s="1"/>
  <c r="T173" i="17" a="1"/>
  <c r="G173" i="17" a="1"/>
  <c r="S173" i="17" a="1"/>
  <c r="N173" i="17" a="1"/>
  <c r="I173" i="17" a="1"/>
  <c r="K173" i="17" a="1"/>
  <c r="Q173" i="17" a="1"/>
  <c r="M173" i="17" a="1"/>
  <c r="H173" i="17" a="1"/>
  <c r="R173" i="17" a="1"/>
  <c r="J173" i="17" a="1"/>
  <c r="O173" i="17" a="1"/>
  <c r="P173" i="17" a="1"/>
  <c r="L173" i="17" a="1"/>
  <c r="V173" i="17" a="1"/>
  <c r="S174" i="17" a="1"/>
  <c r="B140" i="17"/>
  <c r="B107" i="17"/>
  <c r="B175" i="17"/>
  <c r="R194" i="17"/>
  <c r="S193" i="17"/>
  <c r="S194" i="17" s="1"/>
  <c r="R33" i="17"/>
  <c r="V34" i="17"/>
  <c r="T193" i="17"/>
  <c r="W48" i="17"/>
  <c r="W37" i="17"/>
  <c r="W46" i="17"/>
  <c r="W209" i="17"/>
  <c r="W47" i="17"/>
  <c r="W38" i="17"/>
  <c r="W36" i="17"/>
  <c r="V206" i="17"/>
  <c r="R43" i="17"/>
  <c r="AS194" i="17"/>
  <c r="AS191" i="17"/>
  <c r="L139" i="17"/>
  <c r="U139" i="17"/>
  <c r="V216" i="17"/>
  <c r="V203" i="17"/>
  <c r="R74" i="17"/>
  <c r="O74" i="17"/>
  <c r="V74" i="17"/>
  <c r="G74" i="17"/>
  <c r="N74" i="17"/>
  <c r="Q74" i="17"/>
  <c r="S74" i="17"/>
  <c r="T74" i="17"/>
  <c r="B75" i="17"/>
  <c r="U74" i="17"/>
  <c r="I74" i="17"/>
  <c r="J74" i="17"/>
  <c r="L74" i="17"/>
  <c r="H74" i="17"/>
  <c r="M74" i="17"/>
  <c r="K74" i="17"/>
  <c r="P74" i="17"/>
  <c r="W157" i="17" a="1"/>
  <c r="W201" i="17"/>
  <c r="X28" i="17"/>
  <c r="W158" i="17" a="1"/>
  <c r="W159" i="17" a="1"/>
  <c r="W160" i="17" a="1"/>
  <c r="W161" i="17" a="1"/>
  <c r="W162" i="17" a="1"/>
  <c r="W163" i="17" a="1"/>
  <c r="W164" i="17" a="1"/>
  <c r="W165" i="17" a="1"/>
  <c r="W166" i="17" a="1"/>
  <c r="W167" i="17" a="1"/>
  <c r="W168" i="17" a="1"/>
  <c r="W169" i="17" a="1"/>
  <c r="W170" i="17" a="1"/>
  <c r="W171" i="17" a="1"/>
  <c r="W172" i="17" a="1"/>
  <c r="AU191" i="22" l="1"/>
  <c r="J176" i="22" a="1"/>
  <c r="V176" i="22" a="1"/>
  <c r="I176" i="22" a="1"/>
  <c r="R176" i="22" a="1"/>
  <c r="W176" i="22" a="1"/>
  <c r="H176" i="22" a="1"/>
  <c r="M176" i="22" a="1"/>
  <c r="AA176" i="22" a="1"/>
  <c r="O176" i="22" a="1"/>
  <c r="N176" i="22" a="1"/>
  <c r="P176" i="22" a="1"/>
  <c r="X176" i="22" a="1"/>
  <c r="T176" i="22" a="1"/>
  <c r="S176" i="22" a="1"/>
  <c r="L176" i="22" a="1"/>
  <c r="Q176" i="22" a="1"/>
  <c r="U176" i="22" a="1"/>
  <c r="G176" i="22" a="1"/>
  <c r="Y176" i="22" a="1"/>
  <c r="K176" i="22" a="1"/>
  <c r="L108" i="22"/>
  <c r="L141" i="22" s="1"/>
  <c r="W108" i="22"/>
  <c r="W141" i="22" s="1"/>
  <c r="H108" i="22"/>
  <c r="H141" i="22" s="1"/>
  <c r="K108" i="22"/>
  <c r="K141" i="22" s="1"/>
  <c r="M108" i="22"/>
  <c r="M141" i="22" s="1"/>
  <c r="P108" i="22"/>
  <c r="P141" i="22" s="1"/>
  <c r="R108" i="22"/>
  <c r="R141" i="22" s="1"/>
  <c r="T108" i="22"/>
  <c r="T141" i="22" s="1"/>
  <c r="V108" i="22"/>
  <c r="V141" i="22" s="1"/>
  <c r="Y108" i="22"/>
  <c r="Y141" i="22" s="1"/>
  <c r="N108" i="22"/>
  <c r="N141" i="22" s="1"/>
  <c r="O108" i="22"/>
  <c r="O141" i="22" s="1"/>
  <c r="U108" i="22"/>
  <c r="U141" i="22" s="1"/>
  <c r="X108" i="22"/>
  <c r="X141" i="22" s="1"/>
  <c r="Q108" i="22"/>
  <c r="Q141" i="22" s="1"/>
  <c r="S108" i="22"/>
  <c r="S141" i="22" s="1"/>
  <c r="J108" i="22"/>
  <c r="J141" i="22" s="1"/>
  <c r="G108" i="22"/>
  <c r="G141" i="22" s="1"/>
  <c r="I108" i="22"/>
  <c r="I141" i="22" s="1"/>
  <c r="U76" i="22"/>
  <c r="Z76" i="22"/>
  <c r="I76" i="22"/>
  <c r="Q76" i="22"/>
  <c r="N76" i="22"/>
  <c r="T76" i="22"/>
  <c r="G76" i="22"/>
  <c r="L76" i="22"/>
  <c r="V76" i="22"/>
  <c r="H76" i="22"/>
  <c r="B142" i="22"/>
  <c r="S76" i="22"/>
  <c r="Y76" i="22"/>
  <c r="K76" i="22"/>
  <c r="M76" i="22"/>
  <c r="P76" i="22"/>
  <c r="W76" i="22"/>
  <c r="B77" i="22"/>
  <c r="B109" i="22"/>
  <c r="B177" i="22"/>
  <c r="O76" i="22"/>
  <c r="R76" i="22"/>
  <c r="X76" i="22"/>
  <c r="J76" i="22"/>
  <c r="AA174" i="22" a="1"/>
  <c r="AA173" i="22" a="1"/>
  <c r="AA172" i="22" a="1"/>
  <c r="AA171" i="22" a="1"/>
  <c r="AA170" i="22" a="1"/>
  <c r="AA169" i="22" a="1"/>
  <c r="AA168" i="22" a="1"/>
  <c r="AA167" i="22" a="1"/>
  <c r="AA166" i="22" a="1"/>
  <c r="AA165" i="22" a="1"/>
  <c r="AA164" i="22" a="1"/>
  <c r="AA163" i="22" a="1"/>
  <c r="AA162" i="22" a="1"/>
  <c r="AA161" i="22" a="1"/>
  <c r="AA160" i="22" a="1"/>
  <c r="AA159" i="22" a="1"/>
  <c r="AA158" i="22" a="1"/>
  <c r="AA157" i="22" a="1"/>
  <c r="AA209" i="22"/>
  <c r="AB28" i="22"/>
  <c r="AA36" i="22"/>
  <c r="AA38" i="22"/>
  <c r="AA37" i="22"/>
  <c r="Z203" i="22"/>
  <c r="Z216" i="22"/>
  <c r="W43" i="22"/>
  <c r="Z44" i="22"/>
  <c r="W33" i="22"/>
  <c r="Z34" i="22"/>
  <c r="K175" i="22" a="1"/>
  <c r="P175" i="22" a="1"/>
  <c r="V175" i="22" a="1"/>
  <c r="M175" i="22" a="1"/>
  <c r="O175" i="22" a="1"/>
  <c r="AA175" i="22" a="1"/>
  <c r="I107" i="17"/>
  <c r="Q107" i="17"/>
  <c r="R107" i="17"/>
  <c r="K107" i="17"/>
  <c r="L107" i="17"/>
  <c r="M107" i="17"/>
  <c r="O107" i="17"/>
  <c r="V107" i="17"/>
  <c r="G107" i="17"/>
  <c r="J107" i="17"/>
  <c r="Q174" i="17" a="1"/>
  <c r="W174" i="17" a="1"/>
  <c r="L174" i="17" a="1"/>
  <c r="N174" i="17" a="1"/>
  <c r="G174" i="17" a="1"/>
  <c r="R174" i="17" a="1"/>
  <c r="P174" i="17" a="1"/>
  <c r="H174" i="17" a="1"/>
  <c r="T174" i="17" a="1"/>
  <c r="K174" i="17" a="1"/>
  <c r="I174" i="17" a="1"/>
  <c r="J174" i="17" a="1"/>
  <c r="U174" i="17" a="1"/>
  <c r="O174" i="17" a="1"/>
  <c r="M174" i="17" a="1"/>
  <c r="T107" i="17"/>
  <c r="T140" i="17" s="1"/>
  <c r="U107" i="17"/>
  <c r="U140" i="17" s="1"/>
  <c r="S107" i="17"/>
  <c r="S140" i="17" s="1"/>
  <c r="N107" i="17"/>
  <c r="N140" i="17" s="1"/>
  <c r="H107" i="17"/>
  <c r="H140" i="17" s="1"/>
  <c r="P107" i="17"/>
  <c r="P140" i="17" s="1"/>
  <c r="B108" i="17"/>
  <c r="B141" i="17"/>
  <c r="B176" i="17"/>
  <c r="R44" i="17"/>
  <c r="S43" i="17"/>
  <c r="S44" i="17"/>
  <c r="T43" i="17"/>
  <c r="R34" i="17"/>
  <c r="S33" i="17"/>
  <c r="W206" i="17"/>
  <c r="T194" i="17"/>
  <c r="U193" i="17"/>
  <c r="U194" i="17" s="1"/>
  <c r="X37" i="17"/>
  <c r="X48" i="17"/>
  <c r="X46" i="17"/>
  <c r="X209" i="17"/>
  <c r="X36" i="17"/>
  <c r="X38" i="17"/>
  <c r="X47" i="17"/>
  <c r="AT194" i="17"/>
  <c r="AT191" i="17"/>
  <c r="R140" i="17"/>
  <c r="O140" i="17"/>
  <c r="V140" i="17"/>
  <c r="G140" i="17"/>
  <c r="Q140" i="17"/>
  <c r="I140" i="17"/>
  <c r="J140" i="17"/>
  <c r="L140" i="17"/>
  <c r="M140" i="17"/>
  <c r="K140" i="17"/>
  <c r="W203" i="17"/>
  <c r="W216" i="17"/>
  <c r="X201" i="17"/>
  <c r="X157" i="17" a="1"/>
  <c r="X158" i="17" a="1"/>
  <c r="Y28" i="17"/>
  <c r="X159" i="17" a="1"/>
  <c r="X160" i="17" a="1"/>
  <c r="X161" i="17" a="1"/>
  <c r="X162" i="17" a="1"/>
  <c r="X163" i="17" a="1"/>
  <c r="X164" i="17" a="1"/>
  <c r="X165" i="17" a="1"/>
  <c r="X166" i="17" a="1"/>
  <c r="X167" i="17" a="1"/>
  <c r="X168" i="17" a="1"/>
  <c r="X169" i="17" a="1"/>
  <c r="X170" i="17" a="1"/>
  <c r="X171" i="17" a="1"/>
  <c r="X172" i="17" a="1"/>
  <c r="X173" i="17" a="1"/>
  <c r="G75" i="17"/>
  <c r="P75" i="17"/>
  <c r="Q75" i="17"/>
  <c r="T75" i="17"/>
  <c r="J75" i="17"/>
  <c r="B76" i="17"/>
  <c r="H75" i="17"/>
  <c r="N75" i="17"/>
  <c r="L75" i="17"/>
  <c r="W75" i="17"/>
  <c r="K75" i="17"/>
  <c r="U75" i="17"/>
  <c r="I75" i="17"/>
  <c r="R75" i="17"/>
  <c r="O75" i="17"/>
  <c r="M75" i="17"/>
  <c r="S75" i="17"/>
  <c r="V75" i="17"/>
  <c r="W44" i="22" l="1"/>
  <c r="X43" i="22"/>
  <c r="AV191" i="22"/>
  <c r="I77" i="22"/>
  <c r="T77" i="22"/>
  <c r="M77" i="22"/>
  <c r="P77" i="22"/>
  <c r="W77" i="22"/>
  <c r="S77" i="22"/>
  <c r="AA77" i="22"/>
  <c r="B110" i="22"/>
  <c r="B143" i="22"/>
  <c r="H77" i="22"/>
  <c r="L77" i="22"/>
  <c r="Q77" i="22"/>
  <c r="R77" i="22"/>
  <c r="G77" i="22"/>
  <c r="Y77" i="22"/>
  <c r="B78" i="22"/>
  <c r="J77" i="22"/>
  <c r="N77" i="22"/>
  <c r="V77" i="22"/>
  <c r="U77" i="22"/>
  <c r="K77" i="22"/>
  <c r="X77" i="22"/>
  <c r="B178" i="22"/>
  <c r="O77" i="22"/>
  <c r="Z77" i="22"/>
  <c r="J109" i="22"/>
  <c r="J142" i="22" s="1"/>
  <c r="T109" i="22"/>
  <c r="T142" i="22" s="1"/>
  <c r="K109" i="22"/>
  <c r="K142" i="22" s="1"/>
  <c r="S109" i="22"/>
  <c r="S142" i="22" s="1"/>
  <c r="V109" i="22"/>
  <c r="V142" i="22" s="1"/>
  <c r="X109" i="22"/>
  <c r="X142" i="22" s="1"/>
  <c r="G109" i="22"/>
  <c r="G142" i="22" s="1"/>
  <c r="L109" i="22"/>
  <c r="L142" i="22" s="1"/>
  <c r="N109" i="22"/>
  <c r="N142" i="22" s="1"/>
  <c r="Q109" i="22"/>
  <c r="Q142" i="22" s="1"/>
  <c r="U109" i="22"/>
  <c r="U142" i="22" s="1"/>
  <c r="W109" i="22"/>
  <c r="W142" i="22" s="1"/>
  <c r="Y109" i="22"/>
  <c r="Y142" i="22" s="1"/>
  <c r="H109" i="22"/>
  <c r="H142" i="22" s="1"/>
  <c r="M109" i="22"/>
  <c r="M142" i="22" s="1"/>
  <c r="I109" i="22"/>
  <c r="I142" i="22" s="1"/>
  <c r="P109" i="22"/>
  <c r="P142" i="22" s="1"/>
  <c r="O109" i="22"/>
  <c r="O142" i="22" s="1"/>
  <c r="R109" i="22"/>
  <c r="R142" i="22" s="1"/>
  <c r="Z109" i="22"/>
  <c r="Z142" i="22" s="1"/>
  <c r="L177" i="22" a="1"/>
  <c r="H177" i="22" a="1"/>
  <c r="M177" i="22" a="1"/>
  <c r="S177" i="22" a="1"/>
  <c r="W177" i="22" a="1"/>
  <c r="Z177" i="22" a="1"/>
  <c r="AB177" i="22" a="1"/>
  <c r="O177" i="22" a="1"/>
  <c r="Q177" i="22" a="1"/>
  <c r="V177" i="22" a="1"/>
  <c r="X177" i="22" a="1"/>
  <c r="G177" i="22" a="1"/>
  <c r="K177" i="22" a="1"/>
  <c r="U177" i="22" a="1"/>
  <c r="I177" i="22" a="1"/>
  <c r="N177" i="22" a="1"/>
  <c r="P177" i="22" a="1"/>
  <c r="T177" i="22" a="1"/>
  <c r="Y177" i="22" a="1"/>
  <c r="J177" i="22" a="1"/>
  <c r="R177" i="22" a="1"/>
  <c r="AB175" i="22" a="1"/>
  <c r="AB174" i="22" a="1"/>
  <c r="AB173" i="22" a="1"/>
  <c r="AB172" i="22" a="1"/>
  <c r="AB171" i="22" a="1"/>
  <c r="AB170" i="22" a="1"/>
  <c r="AB169" i="22" a="1"/>
  <c r="AB168" i="22" a="1"/>
  <c r="AB167" i="22" a="1"/>
  <c r="AB166" i="22" a="1"/>
  <c r="AB165" i="22" a="1"/>
  <c r="AB164" i="22" a="1"/>
  <c r="AB163" i="22" a="1"/>
  <c r="AB162" i="22" a="1"/>
  <c r="AB161" i="22" a="1"/>
  <c r="AB160" i="22" a="1"/>
  <c r="AB159" i="22" a="1"/>
  <c r="AB158" i="22" a="1"/>
  <c r="AB157" i="22" a="1"/>
  <c r="AC28" i="22"/>
  <c r="AB37" i="22"/>
  <c r="AB38" i="22"/>
  <c r="AB206" i="22" s="1"/>
  <c r="AB209" i="22"/>
  <c r="AB36" i="22"/>
  <c r="AA203" i="22"/>
  <c r="AA216" i="22"/>
  <c r="AA206" i="22"/>
  <c r="AB176" i="22" a="1"/>
  <c r="X44" i="22"/>
  <c r="Y43" i="22"/>
  <c r="Y44" i="22" s="1"/>
  <c r="W34" i="22"/>
  <c r="X33" i="22"/>
  <c r="P175" i="17" a="1"/>
  <c r="I175" i="17" a="1"/>
  <c r="V175" i="17" a="1"/>
  <c r="K175" i="17" a="1"/>
  <c r="U175" i="17" a="1"/>
  <c r="N175" i="17" a="1"/>
  <c r="S175" i="17" a="1"/>
  <c r="L175" i="17" a="1"/>
  <c r="H175" i="17" a="1"/>
  <c r="G175" i="17" a="1"/>
  <c r="J175" i="17" a="1"/>
  <c r="O175" i="17" a="1"/>
  <c r="Q108" i="17"/>
  <c r="Q141" i="17" s="1"/>
  <c r="M108" i="17"/>
  <c r="M141" i="17" s="1"/>
  <c r="G108" i="17"/>
  <c r="G141" i="17" s="1"/>
  <c r="O108" i="17"/>
  <c r="O141" i="17" s="1"/>
  <c r="W108" i="17"/>
  <c r="W141" i="17" s="1"/>
  <c r="V108" i="17"/>
  <c r="V141" i="17" s="1"/>
  <c r="R108" i="17"/>
  <c r="R141" i="17" s="1"/>
  <c r="S108" i="17"/>
  <c r="S141" i="17" s="1"/>
  <c r="H108" i="17"/>
  <c r="H141" i="17" s="1"/>
  <c r="I108" i="17"/>
  <c r="I141" i="17" s="1"/>
  <c r="J108" i="17"/>
  <c r="J141" i="17" s="1"/>
  <c r="K108" i="17"/>
  <c r="K141" i="17" s="1"/>
  <c r="L108" i="17"/>
  <c r="L141" i="17" s="1"/>
  <c r="N108" i="17"/>
  <c r="N141" i="17" s="1"/>
  <c r="T108" i="17"/>
  <c r="T141" i="17" s="1"/>
  <c r="U108" i="17"/>
  <c r="U141" i="17" s="1"/>
  <c r="P108" i="17"/>
  <c r="P141" i="17" s="1"/>
  <c r="Q175" i="17" a="1"/>
  <c r="M175" i="17" a="1"/>
  <c r="R175" i="17" a="1"/>
  <c r="T175" i="17" a="1"/>
  <c r="X175" i="17" a="1"/>
  <c r="B142" i="17"/>
  <c r="B109" i="17"/>
  <c r="P109" i="17" s="1"/>
  <c r="B177" i="17"/>
  <c r="T44" i="17"/>
  <c r="U43" i="17"/>
  <c r="U44" i="17" s="1"/>
  <c r="S34" i="17"/>
  <c r="T33" i="17"/>
  <c r="Y37" i="17"/>
  <c r="Y48" i="17"/>
  <c r="Y46" i="17"/>
  <c r="Y209" i="17"/>
  <c r="Y38" i="17"/>
  <c r="Y36" i="17"/>
  <c r="Y47" i="17"/>
  <c r="AU194" i="17"/>
  <c r="AU191" i="17"/>
  <c r="X206" i="17"/>
  <c r="X203" i="17"/>
  <c r="X216" i="17"/>
  <c r="Y157" i="17" a="1"/>
  <c r="Y201" i="17"/>
  <c r="Z28" i="17"/>
  <c r="Y159" i="17" a="1"/>
  <c r="Y158" i="17" a="1"/>
  <c r="Y160" i="17" a="1"/>
  <c r="Y161" i="17" a="1"/>
  <c r="Y162" i="17" a="1"/>
  <c r="Y163" i="17" a="1"/>
  <c r="Y164" i="17" a="1"/>
  <c r="Y165" i="17" a="1"/>
  <c r="Y166" i="17" a="1"/>
  <c r="Y167" i="17" a="1"/>
  <c r="Y168" i="17" a="1"/>
  <c r="Y169" i="17" a="1"/>
  <c r="Y170" i="17" a="1"/>
  <c r="Y171" i="17" a="1"/>
  <c r="Y172" i="17" a="1"/>
  <c r="Y173" i="17" a="1"/>
  <c r="Y174" i="17" a="1"/>
  <c r="Y176" i="17" a="1"/>
  <c r="G109" i="17"/>
  <c r="V109" i="17"/>
  <c r="W109" i="17"/>
  <c r="H109" i="17"/>
  <c r="I109" i="17"/>
  <c r="J109" i="17"/>
  <c r="L109" i="17"/>
  <c r="Q109" i="17"/>
  <c r="T109" i="17"/>
  <c r="U109" i="17"/>
  <c r="X109" i="17"/>
  <c r="M109" i="17"/>
  <c r="O109" i="17"/>
  <c r="R109" i="17"/>
  <c r="N109" i="17"/>
  <c r="S109" i="17"/>
  <c r="K109" i="17"/>
  <c r="P76" i="17"/>
  <c r="B77" i="17"/>
  <c r="U76" i="17"/>
  <c r="J76" i="17"/>
  <c r="K76" i="17"/>
  <c r="N76" i="17"/>
  <c r="T76" i="17"/>
  <c r="R76" i="17"/>
  <c r="S76" i="17"/>
  <c r="V76" i="17"/>
  <c r="W76" i="17"/>
  <c r="X76" i="17"/>
  <c r="H76" i="17"/>
  <c r="G76" i="17"/>
  <c r="I76" i="17"/>
  <c r="M76" i="17"/>
  <c r="L76" i="17"/>
  <c r="O76" i="17"/>
  <c r="Q76" i="17"/>
  <c r="AW191" i="22" l="1"/>
  <c r="T110" i="22"/>
  <c r="T143" i="22" s="1"/>
  <c r="J110" i="22"/>
  <c r="J143" i="22" s="1"/>
  <c r="X110" i="22"/>
  <c r="X143" i="22" s="1"/>
  <c r="H110" i="22"/>
  <c r="H143" i="22" s="1"/>
  <c r="I110" i="22"/>
  <c r="I143" i="22" s="1"/>
  <c r="U110" i="22"/>
  <c r="U143" i="22" s="1"/>
  <c r="V110" i="22"/>
  <c r="V143" i="22" s="1"/>
  <c r="P110" i="22"/>
  <c r="P143" i="22" s="1"/>
  <c r="Q110" i="22"/>
  <c r="Q143" i="22" s="1"/>
  <c r="R110" i="22"/>
  <c r="R143" i="22" s="1"/>
  <c r="W110" i="22"/>
  <c r="W143" i="22" s="1"/>
  <c r="Z110" i="22"/>
  <c r="Z143" i="22" s="1"/>
  <c r="Y110" i="22"/>
  <c r="Y143" i="22" s="1"/>
  <c r="AA110" i="22"/>
  <c r="AA143" i="22" s="1"/>
  <c r="O110" i="22"/>
  <c r="O143" i="22" s="1"/>
  <c r="G110" i="22"/>
  <c r="G143" i="22" s="1"/>
  <c r="K110" i="22"/>
  <c r="K143" i="22" s="1"/>
  <c r="L110" i="22"/>
  <c r="L143" i="22" s="1"/>
  <c r="M110" i="22"/>
  <c r="M143" i="22" s="1"/>
  <c r="N110" i="22"/>
  <c r="N143" i="22" s="1"/>
  <c r="S110" i="22"/>
  <c r="S143" i="22" s="1"/>
  <c r="U78" i="22"/>
  <c r="AB78" i="22"/>
  <c r="S78" i="22"/>
  <c r="V78" i="22"/>
  <c r="M78" i="22"/>
  <c r="O78" i="22"/>
  <c r="Q78" i="22"/>
  <c r="B144" i="22"/>
  <c r="B111" i="22"/>
  <c r="H78" i="22"/>
  <c r="K78" i="22"/>
  <c r="W78" i="22"/>
  <c r="X78" i="22"/>
  <c r="T78" i="22"/>
  <c r="I78" i="22"/>
  <c r="Y78" i="22"/>
  <c r="P78" i="22"/>
  <c r="L78" i="22"/>
  <c r="N78" i="22"/>
  <c r="Z78" i="22"/>
  <c r="R78" i="22"/>
  <c r="AA78" i="22"/>
  <c r="B79" i="22"/>
  <c r="B179" i="22"/>
  <c r="G78" i="22"/>
  <c r="J78" i="22"/>
  <c r="V178" i="22" a="1"/>
  <c r="AA178" i="22" a="1"/>
  <c r="O178" i="22" a="1"/>
  <c r="X178" i="22" a="1"/>
  <c r="T178" i="22" a="1"/>
  <c r="H178" i="22" a="1"/>
  <c r="N178" i="22" a="1"/>
  <c r="Q178" i="22" a="1"/>
  <c r="AC178" i="22" a="1"/>
  <c r="J178" i="22" a="1"/>
  <c r="W178" i="22" a="1"/>
  <c r="L178" i="22" a="1"/>
  <c r="R178" i="22" a="1"/>
  <c r="Z178" i="22" a="1"/>
  <c r="G178" i="22" a="1"/>
  <c r="K178" i="22" a="1"/>
  <c r="P178" i="22" a="1"/>
  <c r="U178" i="22" a="1"/>
  <c r="I178" i="22" a="1"/>
  <c r="M178" i="22" a="1"/>
  <c r="S178" i="22" a="1"/>
  <c r="Y178" i="22" a="1"/>
  <c r="AC176" i="22" a="1"/>
  <c r="AC175" i="22" a="1"/>
  <c r="AC174" i="22" a="1"/>
  <c r="AC173" i="22" a="1"/>
  <c r="AC172" i="22" a="1"/>
  <c r="AC171" i="22" a="1"/>
  <c r="AC170" i="22" a="1"/>
  <c r="AC169" i="22" a="1"/>
  <c r="AC168" i="22" a="1"/>
  <c r="AC167" i="22" a="1"/>
  <c r="AC166" i="22" a="1"/>
  <c r="AC165" i="22" a="1"/>
  <c r="AC164" i="22" a="1"/>
  <c r="AC163" i="22" a="1"/>
  <c r="AC162" i="22" a="1"/>
  <c r="AC161" i="22" a="1"/>
  <c r="AC160" i="22" a="1"/>
  <c r="AC159" i="22" a="1"/>
  <c r="AC158" i="22" a="1"/>
  <c r="AC157" i="22" a="1"/>
  <c r="AD28" i="22"/>
  <c r="AC36" i="22"/>
  <c r="AC37" i="22"/>
  <c r="AC38" i="22"/>
  <c r="AC209" i="22"/>
  <c r="AB203" i="22"/>
  <c r="AB216" i="22"/>
  <c r="Y33" i="22"/>
  <c r="Y34" i="22" s="1"/>
  <c r="X34" i="22"/>
  <c r="AC177" i="22" a="1"/>
  <c r="K176" i="17" a="1"/>
  <c r="L176" i="17" a="1"/>
  <c r="O176" i="17" a="1"/>
  <c r="I176" i="17" a="1"/>
  <c r="V176" i="17" a="1"/>
  <c r="T176" i="17" a="1"/>
  <c r="N176" i="17" a="1"/>
  <c r="Q176" i="17" a="1"/>
  <c r="S176" i="17" a="1"/>
  <c r="J176" i="17" a="1"/>
  <c r="G176" i="17" a="1"/>
  <c r="W176" i="17" a="1"/>
  <c r="U176" i="17" a="1"/>
  <c r="P176" i="17" a="1"/>
  <c r="H176" i="17" a="1"/>
  <c r="R176" i="17" a="1"/>
  <c r="M176" i="17" a="1"/>
  <c r="B178" i="17"/>
  <c r="B143" i="17"/>
  <c r="B110" i="17"/>
  <c r="T34" i="17"/>
  <c r="U33" i="17"/>
  <c r="U34" i="17" s="1"/>
  <c r="W193" i="17"/>
  <c r="Z37" i="17"/>
  <c r="Z32" i="17"/>
  <c r="Z48" i="17"/>
  <c r="Z46" i="17"/>
  <c r="Z209" i="17"/>
  <c r="Z42" i="17"/>
  <c r="Z38" i="17"/>
  <c r="Z206" i="17" s="1"/>
  <c r="Z47" i="17"/>
  <c r="Z36" i="17"/>
  <c r="P142" i="17"/>
  <c r="AV194" i="17"/>
  <c r="AV191" i="17"/>
  <c r="Y206" i="17"/>
  <c r="U142" i="17"/>
  <c r="J142" i="17"/>
  <c r="T142" i="17"/>
  <c r="K142" i="17"/>
  <c r="N142" i="17"/>
  <c r="R142" i="17"/>
  <c r="S142" i="17"/>
  <c r="V142" i="17"/>
  <c r="W142" i="17"/>
  <c r="X142" i="17"/>
  <c r="H142" i="17"/>
  <c r="G142" i="17"/>
  <c r="I142" i="17"/>
  <c r="M142" i="17"/>
  <c r="L142" i="17"/>
  <c r="O142" i="17"/>
  <c r="Q142" i="17"/>
  <c r="Y216" i="17"/>
  <c r="Y203" i="17"/>
  <c r="Z201" i="17"/>
  <c r="Z157" i="17" a="1"/>
  <c r="AA28" i="17"/>
  <c r="Z158" i="17" a="1"/>
  <c r="Z159" i="17" a="1"/>
  <c r="Z160" i="17" a="1"/>
  <c r="Z161" i="17" a="1"/>
  <c r="Z162" i="17" a="1"/>
  <c r="Z163" i="17" a="1"/>
  <c r="Z164" i="17" a="1"/>
  <c r="Z165" i="17" a="1"/>
  <c r="Z166" i="17" a="1"/>
  <c r="Z167" i="17" a="1"/>
  <c r="Z168" i="17" a="1"/>
  <c r="Z169" i="17" a="1"/>
  <c r="Z170" i="17" a="1"/>
  <c r="Z171" i="17" a="1"/>
  <c r="Z172" i="17" a="1"/>
  <c r="Z173" i="17" a="1"/>
  <c r="Z174" i="17" a="1"/>
  <c r="Z175" i="17" a="1"/>
  <c r="L77" i="17"/>
  <c r="I77" i="17"/>
  <c r="B78" i="17"/>
  <c r="O77" i="17"/>
  <c r="M77" i="17"/>
  <c r="U77" i="17"/>
  <c r="Q77" i="17"/>
  <c r="R77" i="17"/>
  <c r="S77" i="17"/>
  <c r="T77" i="17"/>
  <c r="G77" i="17"/>
  <c r="J77" i="17"/>
  <c r="V77" i="17"/>
  <c r="X77" i="17"/>
  <c r="K77" i="17"/>
  <c r="N77" i="17"/>
  <c r="P77" i="17"/>
  <c r="W77" i="17"/>
  <c r="Y77" i="17"/>
  <c r="H77" i="17"/>
  <c r="AX191" i="22" l="1"/>
  <c r="L111" i="22"/>
  <c r="L144" i="22" s="1"/>
  <c r="M111" i="22"/>
  <c r="M144" i="22" s="1"/>
  <c r="O111" i="22"/>
  <c r="O144" i="22" s="1"/>
  <c r="P111" i="22"/>
  <c r="P144" i="22" s="1"/>
  <c r="Q111" i="22"/>
  <c r="Q144" i="22" s="1"/>
  <c r="T111" i="22"/>
  <c r="T144" i="22" s="1"/>
  <c r="W111" i="22"/>
  <c r="W144" i="22" s="1"/>
  <c r="H111" i="22"/>
  <c r="H144" i="22" s="1"/>
  <c r="N111" i="22"/>
  <c r="N144" i="22" s="1"/>
  <c r="S111" i="22"/>
  <c r="S144" i="22" s="1"/>
  <c r="AB111" i="22"/>
  <c r="AB144" i="22" s="1"/>
  <c r="U111" i="22"/>
  <c r="U144" i="22" s="1"/>
  <c r="I111" i="22"/>
  <c r="I144" i="22" s="1"/>
  <c r="J111" i="22"/>
  <c r="J144" i="22" s="1"/>
  <c r="R111" i="22"/>
  <c r="R144" i="22" s="1"/>
  <c r="Z111" i="22"/>
  <c r="Z144" i="22" s="1"/>
  <c r="AA111" i="22"/>
  <c r="AA144" i="22" s="1"/>
  <c r="K111" i="22"/>
  <c r="K144" i="22" s="1"/>
  <c r="X111" i="22"/>
  <c r="X144" i="22" s="1"/>
  <c r="G111" i="22"/>
  <c r="G144" i="22" s="1"/>
  <c r="V111" i="22"/>
  <c r="V144" i="22" s="1"/>
  <c r="Y111" i="22"/>
  <c r="Y144" i="22" s="1"/>
  <c r="V79" i="22"/>
  <c r="Y79" i="22"/>
  <c r="P79" i="22"/>
  <c r="L79" i="22"/>
  <c r="I79" i="22"/>
  <c r="M79" i="22"/>
  <c r="W79" i="22"/>
  <c r="J79" i="22"/>
  <c r="R79" i="22"/>
  <c r="S79" i="22"/>
  <c r="T79" i="22"/>
  <c r="AC79" i="22"/>
  <c r="O79" i="22"/>
  <c r="U79" i="22"/>
  <c r="X79" i="22"/>
  <c r="Z79" i="22"/>
  <c r="B80" i="22"/>
  <c r="B180" i="22"/>
  <c r="H79" i="22"/>
  <c r="K79" i="22"/>
  <c r="B112" i="22"/>
  <c r="G79" i="22"/>
  <c r="N79" i="22"/>
  <c r="Q79" i="22"/>
  <c r="AA79" i="22"/>
  <c r="AB79" i="22"/>
  <c r="B145" i="22"/>
  <c r="T179" i="22" a="1"/>
  <c r="K179" i="22" a="1"/>
  <c r="R179" i="22" a="1"/>
  <c r="I179" i="22" a="1"/>
  <c r="S179" i="22" a="1"/>
  <c r="AA179" i="22" a="1"/>
  <c r="Q179" i="22" a="1"/>
  <c r="X179" i="22" a="1"/>
  <c r="Z179" i="22" a="1"/>
  <c r="P179" i="22" a="1"/>
  <c r="AE179" i="22" a="1"/>
  <c r="AD179" i="22" a="1"/>
  <c r="G179" i="22" a="1"/>
  <c r="L179" i="22" a="1"/>
  <c r="H179" i="22" a="1"/>
  <c r="N179" i="22" a="1"/>
  <c r="U179" i="22" a="1"/>
  <c r="AB179" i="22" a="1"/>
  <c r="W179" i="22" a="1"/>
  <c r="AD177" i="22" a="1"/>
  <c r="AD176" i="22" a="1"/>
  <c r="AD175" i="22" a="1"/>
  <c r="AD174" i="22" a="1"/>
  <c r="AD173" i="22" a="1"/>
  <c r="AD172" i="22" a="1"/>
  <c r="AD171" i="22" a="1"/>
  <c r="AD170" i="22" a="1"/>
  <c r="AD169" i="22" a="1"/>
  <c r="AD168" i="22" a="1"/>
  <c r="AD167" i="22" a="1"/>
  <c r="AD166" i="22" a="1"/>
  <c r="AD165" i="22" a="1"/>
  <c r="AD164" i="22" a="1"/>
  <c r="AD163" i="22" a="1"/>
  <c r="AD162" i="22" a="1"/>
  <c r="AD161" i="22" a="1"/>
  <c r="AD160" i="22" a="1"/>
  <c r="AD159" i="22" a="1"/>
  <c r="AD158" i="22" a="1"/>
  <c r="AD157" i="22" a="1"/>
  <c r="AE28" i="22"/>
  <c r="AD37" i="22"/>
  <c r="AD38" i="22"/>
  <c r="AD206" i="22" s="1"/>
  <c r="AD209" i="22"/>
  <c r="AD36" i="22"/>
  <c r="AC216" i="22"/>
  <c r="AC203" i="22"/>
  <c r="AC206" i="22"/>
  <c r="AD178" i="22" a="1"/>
  <c r="L177" i="17" a="1"/>
  <c r="X177" i="17" a="1"/>
  <c r="G177" i="17" a="1"/>
  <c r="U177" i="17" a="1"/>
  <c r="T177" i="17" a="1"/>
  <c r="I177" i="17" a="1"/>
  <c r="S177" i="17" a="1"/>
  <c r="H177" i="17" a="1"/>
  <c r="W177" i="17" a="1"/>
  <c r="Q177" i="17" a="1"/>
  <c r="O177" i="17" a="1"/>
  <c r="P177" i="17" a="1"/>
  <c r="V177" i="17" a="1"/>
  <c r="R177" i="17" a="1"/>
  <c r="N177" i="17" a="1"/>
  <c r="K177" i="17" a="1"/>
  <c r="M177" i="17" a="1"/>
  <c r="S178" i="17" a="1"/>
  <c r="V178" i="17" a="1"/>
  <c r="P178" i="17" a="1"/>
  <c r="N178" i="17" a="1"/>
  <c r="Z177" i="17" a="1"/>
  <c r="J177" i="17" a="1"/>
  <c r="L110" i="17"/>
  <c r="L143" i="17" s="1"/>
  <c r="Q110" i="17"/>
  <c r="Q143" i="17" s="1"/>
  <c r="T110" i="17"/>
  <c r="T143" i="17" s="1"/>
  <c r="V110" i="17"/>
  <c r="V143" i="17" s="1"/>
  <c r="J110" i="17"/>
  <c r="J143" i="17" s="1"/>
  <c r="K110" i="17"/>
  <c r="K143" i="17" s="1"/>
  <c r="S110" i="17"/>
  <c r="S143" i="17" s="1"/>
  <c r="U110" i="17"/>
  <c r="U143" i="17" s="1"/>
  <c r="W110" i="17"/>
  <c r="W143" i="17" s="1"/>
  <c r="Y110" i="17"/>
  <c r="Y143" i="17" s="1"/>
  <c r="H110" i="17"/>
  <c r="H143" i="17" s="1"/>
  <c r="O110" i="17"/>
  <c r="O143" i="17" s="1"/>
  <c r="X110" i="17"/>
  <c r="X143" i="17" s="1"/>
  <c r="P110" i="17"/>
  <c r="P143" i="17" s="1"/>
  <c r="I110" i="17"/>
  <c r="I143" i="17" s="1"/>
  <c r="G110" i="17"/>
  <c r="G143" i="17" s="1"/>
  <c r="N110" i="17"/>
  <c r="N143" i="17" s="1"/>
  <c r="M110" i="17"/>
  <c r="M143" i="17" s="1"/>
  <c r="R110" i="17"/>
  <c r="R143" i="17" s="1"/>
  <c r="B179" i="17"/>
  <c r="B144" i="17"/>
  <c r="B111" i="17"/>
  <c r="Z44" i="17"/>
  <c r="X193" i="17"/>
  <c r="W194" i="17"/>
  <c r="AA37" i="17"/>
  <c r="AA48" i="17"/>
  <c r="AA46" i="17"/>
  <c r="AA209" i="17"/>
  <c r="AA36" i="17"/>
  <c r="AA47" i="17"/>
  <c r="AA38" i="17"/>
  <c r="W43" i="17"/>
  <c r="W44" i="17" s="1"/>
  <c r="Z34" i="17"/>
  <c r="W33" i="17"/>
  <c r="AW194" i="17"/>
  <c r="AW191" i="17"/>
  <c r="Z216" i="17"/>
  <c r="Z203" i="17"/>
  <c r="AA157" i="17" a="1"/>
  <c r="AB28" i="17"/>
  <c r="AA158" i="17" a="1"/>
  <c r="AA159" i="17" a="1"/>
  <c r="AA160" i="17" a="1"/>
  <c r="AA161" i="17" a="1"/>
  <c r="AA162" i="17" a="1"/>
  <c r="AA163" i="17" a="1"/>
  <c r="AA164" i="17" a="1"/>
  <c r="AA165" i="17" a="1"/>
  <c r="AA166" i="17" a="1"/>
  <c r="AA167" i="17" a="1"/>
  <c r="AA168" i="17" a="1"/>
  <c r="AA169" i="17" a="1"/>
  <c r="AA170" i="17" a="1"/>
  <c r="AA171" i="17" a="1"/>
  <c r="AA172" i="17" a="1"/>
  <c r="AA173" i="17" a="1"/>
  <c r="AA174" i="17" a="1"/>
  <c r="AA175" i="17" a="1"/>
  <c r="AA176" i="17" a="1"/>
  <c r="N78" i="17"/>
  <c r="Z78" i="17"/>
  <c r="W78" i="17"/>
  <c r="X78" i="17"/>
  <c r="I78" i="17"/>
  <c r="B79" i="17"/>
  <c r="K78" i="17"/>
  <c r="L78" i="17"/>
  <c r="M78" i="17"/>
  <c r="O78" i="17"/>
  <c r="P78" i="17"/>
  <c r="U78" i="17"/>
  <c r="Y78" i="17"/>
  <c r="J78" i="17"/>
  <c r="S78" i="17"/>
  <c r="T78" i="17"/>
  <c r="V78" i="17"/>
  <c r="G78" i="17"/>
  <c r="Q78" i="17"/>
  <c r="H78" i="17"/>
  <c r="R78" i="17"/>
  <c r="Z111" i="17"/>
  <c r="V111" i="17"/>
  <c r="X111" i="17"/>
  <c r="Y111" i="17"/>
  <c r="M111" i="17"/>
  <c r="Q111" i="17"/>
  <c r="P111" i="17"/>
  <c r="T111" i="17"/>
  <c r="K111" i="17"/>
  <c r="S111" i="17"/>
  <c r="W111" i="17"/>
  <c r="AY191" i="22" l="1"/>
  <c r="R80" i="22"/>
  <c r="S80" i="22"/>
  <c r="V80" i="22"/>
  <c r="B146" i="22"/>
  <c r="N80" i="22"/>
  <c r="H80" i="22"/>
  <c r="Z80" i="22"/>
  <c r="K80" i="22"/>
  <c r="O80" i="22"/>
  <c r="P80" i="22"/>
  <c r="T80" i="22"/>
  <c r="Y80" i="22"/>
  <c r="AD80" i="22"/>
  <c r="AA80" i="22"/>
  <c r="W80" i="22"/>
  <c r="B181" i="22"/>
  <c r="L80" i="22"/>
  <c r="U80" i="22"/>
  <c r="X80" i="22"/>
  <c r="B81" i="22"/>
  <c r="I80" i="22"/>
  <c r="AC80" i="22"/>
  <c r="Q80" i="22"/>
  <c r="AB80" i="22"/>
  <c r="G80" i="22"/>
  <c r="J80" i="22"/>
  <c r="B113" i="22"/>
  <c r="M80" i="22"/>
  <c r="M112" i="22"/>
  <c r="M145" i="22" s="1"/>
  <c r="P112" i="22"/>
  <c r="P145" i="22" s="1"/>
  <c r="R112" i="22"/>
  <c r="R145" i="22" s="1"/>
  <c r="W112" i="22"/>
  <c r="W145" i="22" s="1"/>
  <c r="AB112" i="22"/>
  <c r="AB145" i="22" s="1"/>
  <c r="J112" i="22"/>
  <c r="J145" i="22" s="1"/>
  <c r="O112" i="22"/>
  <c r="O145" i="22" s="1"/>
  <c r="T112" i="22"/>
  <c r="T145" i="22" s="1"/>
  <c r="H112" i="22"/>
  <c r="H145" i="22" s="1"/>
  <c r="K112" i="22"/>
  <c r="K145" i="22" s="1"/>
  <c r="Q112" i="22"/>
  <c r="Q145" i="22" s="1"/>
  <c r="S112" i="22"/>
  <c r="S145" i="22" s="1"/>
  <c r="G112" i="22"/>
  <c r="G145" i="22" s="1"/>
  <c r="L112" i="22"/>
  <c r="L145" i="22" s="1"/>
  <c r="AC112" i="22"/>
  <c r="AC145" i="22" s="1"/>
  <c r="V112" i="22"/>
  <c r="V145" i="22" s="1"/>
  <c r="AA112" i="22"/>
  <c r="AA145" i="22" s="1"/>
  <c r="I112" i="22"/>
  <c r="I145" i="22" s="1"/>
  <c r="Z112" i="22"/>
  <c r="Z145" i="22" s="1"/>
  <c r="N112" i="22"/>
  <c r="N145" i="22" s="1"/>
  <c r="X112" i="22"/>
  <c r="X145" i="22" s="1"/>
  <c r="U112" i="22"/>
  <c r="U145" i="22" s="1"/>
  <c r="Y112" i="22"/>
  <c r="Y145" i="22" s="1"/>
  <c r="AE178" i="22" a="1"/>
  <c r="AE177" i="22" a="1"/>
  <c r="AE176" i="22" a="1"/>
  <c r="AE175" i="22" a="1"/>
  <c r="AE174" i="22" a="1"/>
  <c r="AE173" i="22" a="1"/>
  <c r="AE172" i="22" a="1"/>
  <c r="AE171" i="22" a="1"/>
  <c r="AE170" i="22" a="1"/>
  <c r="AE169" i="22" a="1"/>
  <c r="AE168" i="22" a="1"/>
  <c r="AE167" i="22" a="1"/>
  <c r="AE166" i="22" a="1"/>
  <c r="AE165" i="22" a="1"/>
  <c r="AE164" i="22" a="1"/>
  <c r="AE163" i="22" a="1"/>
  <c r="AE162" i="22" a="1"/>
  <c r="AE161" i="22" a="1"/>
  <c r="AE160" i="22" a="1"/>
  <c r="AE159" i="22" a="1"/>
  <c r="AE158" i="22" a="1"/>
  <c r="AE157" i="22" a="1"/>
  <c r="AE37" i="22"/>
  <c r="AE209" i="22"/>
  <c r="AE38" i="22"/>
  <c r="AF28" i="22"/>
  <c r="AE36" i="22"/>
  <c r="AD203" i="22"/>
  <c r="AD216" i="22"/>
  <c r="M179" i="22" a="1"/>
  <c r="V179" i="22" a="1"/>
  <c r="Y179" i="22" a="1"/>
  <c r="J179" i="22" a="1"/>
  <c r="O179" i="22" a="1"/>
  <c r="Y178" i="17" a="1"/>
  <c r="H178" i="17" a="1"/>
  <c r="L178" i="17" a="1"/>
  <c r="O178" i="17" a="1"/>
  <c r="K178" i="17" a="1"/>
  <c r="X178" i="17" a="1"/>
  <c r="I178" i="17" a="1"/>
  <c r="AA178" i="17" a="1"/>
  <c r="T178" i="17" a="1"/>
  <c r="Q178" i="17" a="1"/>
  <c r="W178" i="17" a="1"/>
  <c r="M178" i="17" a="1"/>
  <c r="R178" i="17" a="1"/>
  <c r="U178" i="17" a="1"/>
  <c r="J178" i="17" a="1"/>
  <c r="G178" i="17" a="1"/>
  <c r="J111" i="17"/>
  <c r="J144" i="17" s="1"/>
  <c r="N111" i="17"/>
  <c r="N144" i="17" s="1"/>
  <c r="R111" i="17"/>
  <c r="R144" i="17" s="1"/>
  <c r="O111" i="17"/>
  <c r="O144" i="17" s="1"/>
  <c r="L111" i="17"/>
  <c r="L144" i="17" s="1"/>
  <c r="H111" i="17"/>
  <c r="H144" i="17" s="1"/>
  <c r="U111" i="17"/>
  <c r="U144" i="17" s="1"/>
  <c r="G111" i="17"/>
  <c r="G144" i="17" s="1"/>
  <c r="I111" i="17"/>
  <c r="I144" i="17" s="1"/>
  <c r="B145" i="17"/>
  <c r="B112" i="17"/>
  <c r="B180" i="17"/>
  <c r="AB37" i="17"/>
  <c r="AB36" i="17"/>
  <c r="AB48" i="17"/>
  <c r="AB46" i="17"/>
  <c r="AB209" i="17"/>
  <c r="AB47" i="17"/>
  <c r="AB38" i="17"/>
  <c r="Y193" i="17"/>
  <c r="Y194" i="17" s="1"/>
  <c r="X194" i="17"/>
  <c r="X43" i="17"/>
  <c r="AA206" i="17"/>
  <c r="X33" i="17"/>
  <c r="W34" i="17"/>
  <c r="AX194" i="17"/>
  <c r="AX191" i="17"/>
  <c r="V144" i="17"/>
  <c r="Q144" i="17"/>
  <c r="Z144" i="17"/>
  <c r="W144" i="17"/>
  <c r="X144" i="17"/>
  <c r="P144" i="17"/>
  <c r="Y144" i="17"/>
  <c r="S144" i="17"/>
  <c r="T144" i="17"/>
  <c r="K144" i="17"/>
  <c r="M144" i="17"/>
  <c r="AA216" i="17"/>
  <c r="AA203" i="17"/>
  <c r="AB157" i="17" a="1"/>
  <c r="AC28" i="17"/>
  <c r="AB158" i="17" a="1"/>
  <c r="AB159" i="17" a="1"/>
  <c r="AB160" i="17" a="1"/>
  <c r="AB161" i="17" a="1"/>
  <c r="AB162" i="17" a="1"/>
  <c r="AB163" i="17" a="1"/>
  <c r="AB164" i="17" a="1"/>
  <c r="AB165" i="17" a="1"/>
  <c r="AB166" i="17" a="1"/>
  <c r="AB167" i="17" a="1"/>
  <c r="AB168" i="17" a="1"/>
  <c r="AB169" i="17" a="1"/>
  <c r="AB170" i="17" a="1"/>
  <c r="AB171" i="17" a="1"/>
  <c r="AB172" i="17" a="1"/>
  <c r="AB173" i="17" a="1"/>
  <c r="AB174" i="17" a="1"/>
  <c r="AB175" i="17" a="1"/>
  <c r="AB176" i="17" a="1"/>
  <c r="AB177" i="17" a="1"/>
  <c r="X79" i="17"/>
  <c r="Q79" i="17"/>
  <c r="R79" i="17"/>
  <c r="S79" i="17"/>
  <c r="V79" i="17"/>
  <c r="U79" i="17"/>
  <c r="W79" i="17"/>
  <c r="Y79" i="17"/>
  <c r="B80" i="17"/>
  <c r="Z79" i="17"/>
  <c r="AA79" i="17"/>
  <c r="L79" i="17"/>
  <c r="H79" i="17"/>
  <c r="P79" i="17"/>
  <c r="G79" i="17"/>
  <c r="I79" i="17"/>
  <c r="K79" i="17"/>
  <c r="M79" i="17"/>
  <c r="J79" i="17"/>
  <c r="O79" i="17"/>
  <c r="N79" i="17"/>
  <c r="T79" i="17"/>
  <c r="AZ191" i="22" l="1"/>
  <c r="I81" i="22"/>
  <c r="R81" i="22"/>
  <c r="P81" i="22"/>
  <c r="W81" i="22"/>
  <c r="K81" i="22"/>
  <c r="Z81" i="22"/>
  <c r="B147" i="22"/>
  <c r="B182" i="22"/>
  <c r="O81" i="22"/>
  <c r="X81" i="22"/>
  <c r="G81" i="22"/>
  <c r="Q81" i="22"/>
  <c r="S81" i="22"/>
  <c r="AA81" i="22"/>
  <c r="AD81" i="22"/>
  <c r="B114" i="22"/>
  <c r="U81" i="22"/>
  <c r="AE81" i="22"/>
  <c r="Y81" i="22"/>
  <c r="M81" i="22"/>
  <c r="V81" i="22"/>
  <c r="AB81" i="22"/>
  <c r="AC81" i="22"/>
  <c r="H81" i="22"/>
  <c r="J81" i="22"/>
  <c r="L81" i="22"/>
  <c r="N81" i="22"/>
  <c r="T81" i="22"/>
  <c r="B82" i="22"/>
  <c r="O113" i="22"/>
  <c r="O146" i="22" s="1"/>
  <c r="V113" i="22"/>
  <c r="V146" i="22" s="1"/>
  <c r="Z113" i="22"/>
  <c r="Z146" i="22" s="1"/>
  <c r="I113" i="22"/>
  <c r="I146" i="22" s="1"/>
  <c r="S113" i="22"/>
  <c r="S146" i="22" s="1"/>
  <c r="U113" i="22"/>
  <c r="U146" i="22" s="1"/>
  <c r="Q113" i="22"/>
  <c r="Q146" i="22" s="1"/>
  <c r="Y113" i="22"/>
  <c r="Y146" i="22" s="1"/>
  <c r="AA113" i="22"/>
  <c r="AA146" i="22" s="1"/>
  <c r="AC113" i="22"/>
  <c r="AC146" i="22" s="1"/>
  <c r="AD113" i="22"/>
  <c r="AD146" i="22" s="1"/>
  <c r="G113" i="22"/>
  <c r="G146" i="22" s="1"/>
  <c r="J113" i="22"/>
  <c r="J146" i="22" s="1"/>
  <c r="L113" i="22"/>
  <c r="L146" i="22" s="1"/>
  <c r="T113" i="22"/>
  <c r="T146" i="22" s="1"/>
  <c r="N113" i="22"/>
  <c r="N146" i="22" s="1"/>
  <c r="K113" i="22"/>
  <c r="K146" i="22" s="1"/>
  <c r="R113" i="22"/>
  <c r="R146" i="22" s="1"/>
  <c r="X113" i="22"/>
  <c r="X146" i="22" s="1"/>
  <c r="W113" i="22"/>
  <c r="W146" i="22" s="1"/>
  <c r="AB113" i="22"/>
  <c r="AB146" i="22" s="1"/>
  <c r="H113" i="22"/>
  <c r="H146" i="22" s="1"/>
  <c r="M113" i="22"/>
  <c r="M146" i="22" s="1"/>
  <c r="P113" i="22"/>
  <c r="P146" i="22" s="1"/>
  <c r="AF179" i="22" a="1"/>
  <c r="AF178" i="22" a="1"/>
  <c r="AF177" i="22" a="1"/>
  <c r="AF176" i="22" a="1"/>
  <c r="AF175" i="22" a="1"/>
  <c r="AF174" i="22" a="1"/>
  <c r="AF173" i="22" a="1"/>
  <c r="AF172" i="22" a="1"/>
  <c r="AF171" i="22" a="1"/>
  <c r="AF170" i="22" a="1"/>
  <c r="AF169" i="22" a="1"/>
  <c r="AF168" i="22" a="1"/>
  <c r="AF167" i="22" a="1"/>
  <c r="AF166" i="22" a="1"/>
  <c r="AF165" i="22" a="1"/>
  <c r="AF164" i="22" a="1"/>
  <c r="AF163" i="22" a="1"/>
  <c r="AF162" i="22" a="1"/>
  <c r="AF161" i="22" a="1"/>
  <c r="AF160" i="22" a="1"/>
  <c r="AF159" i="22" a="1"/>
  <c r="AF158" i="22" a="1"/>
  <c r="AF157" i="22" a="1"/>
  <c r="AF38" i="22"/>
  <c r="AF37" i="22"/>
  <c r="AF36" i="22"/>
  <c r="AF209" i="22"/>
  <c r="AG28" i="22"/>
  <c r="AE216" i="22"/>
  <c r="AE203" i="22"/>
  <c r="AE206" i="22"/>
  <c r="U180" i="22" a="1"/>
  <c r="L180" i="22" a="1"/>
  <c r="AB180" i="22" a="1"/>
  <c r="W180" i="22" a="1"/>
  <c r="N180" i="22" a="1"/>
  <c r="V180" i="22" a="1"/>
  <c r="Y180" i="22" a="1"/>
  <c r="Q180" i="22" a="1"/>
  <c r="I180" i="22" a="1"/>
  <c r="K180" i="22" a="1"/>
  <c r="M180" i="22" a="1"/>
  <c r="P180" i="22" a="1"/>
  <c r="R180" i="22" a="1"/>
  <c r="T180" i="22" a="1"/>
  <c r="J180" i="22" a="1"/>
  <c r="AA180" i="22" a="1"/>
  <c r="AC180" i="22" a="1"/>
  <c r="AE180" i="22" a="1"/>
  <c r="S180" i="22" a="1"/>
  <c r="Z180" i="22" a="1"/>
  <c r="X180" i="22" a="1"/>
  <c r="G180" i="22" a="1"/>
  <c r="H180" i="22" a="1"/>
  <c r="O180" i="22" a="1"/>
  <c r="AF180" i="22" a="1"/>
  <c r="I179" i="17" a="1"/>
  <c r="R179" i="17" a="1"/>
  <c r="M179" i="17" a="1"/>
  <c r="Z179" i="17" a="1"/>
  <c r="Q179" i="17" a="1"/>
  <c r="N179" i="17" a="1"/>
  <c r="S179" i="17" a="1"/>
  <c r="U179" i="17" a="1"/>
  <c r="G179" i="17" a="1"/>
  <c r="O179" i="17" a="1"/>
  <c r="L179" i="17" a="1"/>
  <c r="H179" i="17" a="1"/>
  <c r="J179" i="17" a="1"/>
  <c r="Y179" i="17" a="1"/>
  <c r="V179" i="17" a="1"/>
  <c r="W179" i="17" a="1"/>
  <c r="T179" i="17" a="1"/>
  <c r="K179" i="17" a="1"/>
  <c r="X179" i="17" a="1"/>
  <c r="P179" i="17" a="1"/>
  <c r="K112" i="17"/>
  <c r="K145" i="17" s="1"/>
  <c r="G112" i="17"/>
  <c r="G145" i="17" s="1"/>
  <c r="H112" i="17"/>
  <c r="H145" i="17" s="1"/>
  <c r="X112" i="17"/>
  <c r="X145" i="17" s="1"/>
  <c r="W112" i="17"/>
  <c r="W145" i="17" s="1"/>
  <c r="R112" i="17"/>
  <c r="R145" i="17" s="1"/>
  <c r="I112" i="17"/>
  <c r="I145" i="17" s="1"/>
  <c r="Y112" i="17"/>
  <c r="Y145" i="17" s="1"/>
  <c r="Z112" i="17"/>
  <c r="Q112" i="17"/>
  <c r="Q145" i="17" s="1"/>
  <c r="P112" i="17"/>
  <c r="P145" i="17" s="1"/>
  <c r="N112" i="17"/>
  <c r="N145" i="17" s="1"/>
  <c r="M112" i="17"/>
  <c r="M145" i="17" s="1"/>
  <c r="L112" i="17"/>
  <c r="L145" i="17" s="1"/>
  <c r="V112" i="17"/>
  <c r="O112" i="17"/>
  <c r="O145" i="17" s="1"/>
  <c r="S112" i="17"/>
  <c r="T112" i="17"/>
  <c r="T145" i="17" s="1"/>
  <c r="AA112" i="17"/>
  <c r="AA145" i="17" s="1"/>
  <c r="J112" i="17"/>
  <c r="J145" i="17" s="1"/>
  <c r="U112" i="17"/>
  <c r="AB179" i="17" a="1"/>
  <c r="B146" i="17"/>
  <c r="B113" i="17"/>
  <c r="B181" i="17"/>
  <c r="X44" i="17"/>
  <c r="Y43" i="17"/>
  <c r="Y44" i="17" s="1"/>
  <c r="AB206" i="17"/>
  <c r="AC38" i="17"/>
  <c r="AC48" i="17"/>
  <c r="AC47" i="17"/>
  <c r="AC37" i="17"/>
  <c r="AC36" i="17"/>
  <c r="AC46" i="17"/>
  <c r="AC209" i="17"/>
  <c r="X34" i="17"/>
  <c r="Y33" i="17"/>
  <c r="Y34" i="17" s="1"/>
  <c r="AY194" i="17"/>
  <c r="AY191" i="17"/>
  <c r="S145" i="17"/>
  <c r="V145" i="17"/>
  <c r="U145" i="17"/>
  <c r="Z145" i="17"/>
  <c r="AB216" i="17"/>
  <c r="AB203" i="17"/>
  <c r="L80" i="17"/>
  <c r="H80" i="17"/>
  <c r="M80" i="17"/>
  <c r="N80" i="17"/>
  <c r="Q80" i="17"/>
  <c r="V80" i="17"/>
  <c r="O80" i="17"/>
  <c r="X80" i="17"/>
  <c r="B81" i="17"/>
  <c r="R80" i="17"/>
  <c r="AA80" i="17"/>
  <c r="J80" i="17"/>
  <c r="Y80" i="17"/>
  <c r="AB80" i="17"/>
  <c r="T80" i="17"/>
  <c r="G80" i="17"/>
  <c r="I80" i="17"/>
  <c r="Z80" i="17"/>
  <c r="K80" i="17"/>
  <c r="P80" i="17"/>
  <c r="S80" i="17"/>
  <c r="U80" i="17"/>
  <c r="W80" i="17"/>
  <c r="AC157" i="17" a="1"/>
  <c r="AD28" i="17"/>
  <c r="AC158" i="17" a="1"/>
  <c r="AC159" i="17" a="1"/>
  <c r="AC160" i="17" a="1"/>
  <c r="AC161" i="17" a="1"/>
  <c r="AC162" i="17" a="1"/>
  <c r="AC163" i="17" a="1"/>
  <c r="AC164" i="17" a="1"/>
  <c r="AC165" i="17" a="1"/>
  <c r="AC166" i="17" a="1"/>
  <c r="AC167" i="17" a="1"/>
  <c r="AC168" i="17" a="1"/>
  <c r="AC169" i="17" a="1"/>
  <c r="AC170" i="17" a="1"/>
  <c r="AC171" i="17" a="1"/>
  <c r="AC172" i="17" a="1"/>
  <c r="AC173" i="17" a="1"/>
  <c r="AC174" i="17" a="1"/>
  <c r="AC175" i="17" a="1"/>
  <c r="AC176" i="17" a="1"/>
  <c r="AC177" i="17" a="1"/>
  <c r="AC178" i="17" a="1"/>
  <c r="AC180" i="17" a="1"/>
  <c r="BA191" i="22" l="1"/>
  <c r="H182" i="22" a="1"/>
  <c r="K182" i="22" a="1"/>
  <c r="O182" i="22" a="1"/>
  <c r="AC182" i="22" a="1"/>
  <c r="S182" i="22" a="1"/>
  <c r="Y182" i="22" a="1"/>
  <c r="AH182" i="22" a="1"/>
  <c r="Z182" i="22" a="1"/>
  <c r="I182" i="22" a="1"/>
  <c r="AD182" i="22" a="1"/>
  <c r="R182" i="22" a="1"/>
  <c r="U182" i="22" a="1"/>
  <c r="W182" i="22" a="1"/>
  <c r="J182" i="22" a="1"/>
  <c r="L182" i="22" a="1"/>
  <c r="P182" i="22" a="1"/>
  <c r="AE182" i="22" a="1"/>
  <c r="AG182" i="22" a="1"/>
  <c r="G182" i="22" a="1"/>
  <c r="N182" i="22" a="1"/>
  <c r="Q182" i="22" a="1"/>
  <c r="V182" i="22" a="1"/>
  <c r="O114" i="22"/>
  <c r="O147" i="22" s="1"/>
  <c r="Q114" i="22"/>
  <c r="Q147" i="22" s="1"/>
  <c r="G114" i="22"/>
  <c r="G147" i="22" s="1"/>
  <c r="Z114" i="22"/>
  <c r="Z147" i="22" s="1"/>
  <c r="H114" i="22"/>
  <c r="H147" i="22" s="1"/>
  <c r="J114" i="22"/>
  <c r="J147" i="22" s="1"/>
  <c r="K114" i="22"/>
  <c r="K147" i="22" s="1"/>
  <c r="S114" i="22"/>
  <c r="S147" i="22" s="1"/>
  <c r="P114" i="22"/>
  <c r="P147" i="22" s="1"/>
  <c r="T114" i="22"/>
  <c r="T147" i="22" s="1"/>
  <c r="W114" i="22"/>
  <c r="W147" i="22" s="1"/>
  <c r="I114" i="22"/>
  <c r="I147" i="22" s="1"/>
  <c r="L114" i="22"/>
  <c r="L147" i="22" s="1"/>
  <c r="N114" i="22"/>
  <c r="N147" i="22" s="1"/>
  <c r="V114" i="22"/>
  <c r="V147" i="22" s="1"/>
  <c r="U114" i="22"/>
  <c r="U147" i="22" s="1"/>
  <c r="X114" i="22"/>
  <c r="X147" i="22" s="1"/>
  <c r="AA114" i="22"/>
  <c r="AA147" i="22" s="1"/>
  <c r="AC114" i="22"/>
  <c r="AC147" i="22" s="1"/>
  <c r="M114" i="22"/>
  <c r="M147" i="22" s="1"/>
  <c r="AE114" i="22"/>
  <c r="AE147" i="22" s="1"/>
  <c r="Y114" i="22"/>
  <c r="Y147" i="22" s="1"/>
  <c r="R114" i="22"/>
  <c r="R147" i="22" s="1"/>
  <c r="AB114" i="22"/>
  <c r="AB147" i="22" s="1"/>
  <c r="AD114" i="22"/>
  <c r="AD147" i="22" s="1"/>
  <c r="AD82" i="22"/>
  <c r="V82" i="22"/>
  <c r="AB82" i="22"/>
  <c r="J82" i="22"/>
  <c r="O82" i="22"/>
  <c r="S82" i="22"/>
  <c r="B183" i="22"/>
  <c r="L82" i="22"/>
  <c r="AC82" i="22"/>
  <c r="G82" i="22"/>
  <c r="P82" i="22"/>
  <c r="Z82" i="22"/>
  <c r="H82" i="22"/>
  <c r="Q82" i="22"/>
  <c r="W82" i="22"/>
  <c r="AE82" i="22"/>
  <c r="I82" i="22"/>
  <c r="K82" i="22"/>
  <c r="T82" i="22"/>
  <c r="B83" i="22"/>
  <c r="B148" i="22"/>
  <c r="R82" i="22"/>
  <c r="X82" i="22"/>
  <c r="AA82" i="22"/>
  <c r="N82" i="22"/>
  <c r="Y82" i="22"/>
  <c r="AF82" i="22"/>
  <c r="M82" i="22"/>
  <c r="B115" i="22"/>
  <c r="U82" i="22"/>
  <c r="AF216" i="22"/>
  <c r="AF203" i="22"/>
  <c r="AG180" i="22" a="1"/>
  <c r="AG179" i="22" a="1"/>
  <c r="AG178" i="22" a="1"/>
  <c r="AG177" i="22" a="1"/>
  <c r="AG176" i="22" a="1"/>
  <c r="AG175" i="22" a="1"/>
  <c r="AG174" i="22" a="1"/>
  <c r="AG173" i="22" a="1"/>
  <c r="AG172" i="22" a="1"/>
  <c r="AG171" i="22" a="1"/>
  <c r="AG170" i="22" a="1"/>
  <c r="AG169" i="22" a="1"/>
  <c r="AG168" i="22" a="1"/>
  <c r="AG167" i="22" a="1"/>
  <c r="AG166" i="22" a="1"/>
  <c r="AG165" i="22" a="1"/>
  <c r="AG164" i="22" a="1"/>
  <c r="AG163" i="22" a="1"/>
  <c r="AG162" i="22" a="1"/>
  <c r="AG161" i="22" a="1"/>
  <c r="AG160" i="22" a="1"/>
  <c r="AG159" i="22" a="1"/>
  <c r="AG158" i="22" a="1"/>
  <c r="AG157" i="22" a="1"/>
  <c r="AG36" i="22"/>
  <c r="AG209" i="22"/>
  <c r="AG37" i="22"/>
  <c r="AH28" i="22"/>
  <c r="AG38" i="22"/>
  <c r="AG206" i="22" s="1"/>
  <c r="G224" i="22"/>
  <c r="AF206" i="22"/>
  <c r="Q181" i="22" a="1"/>
  <c r="M181" i="22" a="1"/>
  <c r="L181" i="22" a="1"/>
  <c r="P181" i="22" a="1"/>
  <c r="R181" i="22" a="1"/>
  <c r="V181" i="22" a="1"/>
  <c r="AA181" i="22" a="1"/>
  <c r="I181" i="22" a="1"/>
  <c r="N181" i="22" a="1"/>
  <c r="U181" i="22" a="1"/>
  <c r="Z181" i="22" a="1"/>
  <c r="AB181" i="22" a="1"/>
  <c r="AC181" i="22" a="1"/>
  <c r="W181" i="22" a="1"/>
  <c r="J181" i="22" a="1"/>
  <c r="AF181" i="22" a="1"/>
  <c r="H181" i="22" a="1"/>
  <c r="G181" i="22" a="1"/>
  <c r="X181" i="22" a="1"/>
  <c r="T181" i="22" a="1"/>
  <c r="O181" i="22" a="1"/>
  <c r="AD181" i="22" a="1"/>
  <c r="Y181" i="22" a="1"/>
  <c r="S181" i="22" a="1"/>
  <c r="K181" i="22" a="1"/>
  <c r="AG181" i="22" a="1"/>
  <c r="P113" i="17"/>
  <c r="P146" i="17" s="1"/>
  <c r="V113" i="17"/>
  <c r="V146" i="17" s="1"/>
  <c r="O113" i="17"/>
  <c r="O146" i="17" s="1"/>
  <c r="M113" i="17"/>
  <c r="M146" i="17" s="1"/>
  <c r="G113" i="17"/>
  <c r="G146" i="17" s="1"/>
  <c r="S113" i="17"/>
  <c r="S146" i="17" s="1"/>
  <c r="W113" i="17"/>
  <c r="W146" i="17" s="1"/>
  <c r="U113" i="17"/>
  <c r="U146" i="17" s="1"/>
  <c r="I113" i="17"/>
  <c r="I146" i="17" s="1"/>
  <c r="Z113" i="17"/>
  <c r="Z146" i="17" s="1"/>
  <c r="J113" i="17"/>
  <c r="J146" i="17" s="1"/>
  <c r="H113" i="17"/>
  <c r="H146" i="17" s="1"/>
  <c r="L113" i="17"/>
  <c r="L146" i="17" s="1"/>
  <c r="AB113" i="17"/>
  <c r="AB146" i="17" s="1"/>
  <c r="T113" i="17"/>
  <c r="T146" i="17" s="1"/>
  <c r="Q113" i="17"/>
  <c r="Q146" i="17" s="1"/>
  <c r="N113" i="17"/>
  <c r="N146" i="17" s="1"/>
  <c r="Y113" i="17"/>
  <c r="Y146" i="17" s="1"/>
  <c r="K113" i="17"/>
  <c r="K146" i="17" s="1"/>
  <c r="X113" i="17"/>
  <c r="X146" i="17" s="1"/>
  <c r="AA113" i="17"/>
  <c r="AA146" i="17" s="1"/>
  <c r="R113" i="17"/>
  <c r="R146" i="17" s="1"/>
  <c r="H180" i="17" a="1"/>
  <c r="N180" i="17" a="1"/>
  <c r="I180" i="17" a="1"/>
  <c r="K180" i="17" a="1"/>
  <c r="P180" i="17" a="1"/>
  <c r="Q180" i="17" a="1"/>
  <c r="O180" i="17" a="1"/>
  <c r="L180" i="17" a="1"/>
  <c r="G180" i="17" a="1"/>
  <c r="Y180" i="17" a="1"/>
  <c r="X180" i="17" a="1"/>
  <c r="W180" i="17" a="1"/>
  <c r="AA180" i="17" a="1"/>
  <c r="T180" i="17" a="1"/>
  <c r="V180" i="17" a="1"/>
  <c r="J180" i="17" a="1"/>
  <c r="M180" i="17" a="1"/>
  <c r="U180" i="17" a="1"/>
  <c r="Z180" i="17" a="1"/>
  <c r="R180" i="17" a="1"/>
  <c r="S180" i="17" a="1"/>
  <c r="B114" i="17"/>
  <c r="B182" i="17"/>
  <c r="AD181" i="17" s="1" a="1"/>
  <c r="B147" i="17"/>
  <c r="AC206" i="17"/>
  <c r="AD47" i="17"/>
  <c r="AD37" i="17"/>
  <c r="AD38" i="17"/>
  <c r="AD36" i="17"/>
  <c r="AD48" i="17"/>
  <c r="AD46" i="17"/>
  <c r="AD209" i="17"/>
  <c r="AZ194" i="17"/>
  <c r="AZ191" i="17"/>
  <c r="AC203" i="17"/>
  <c r="AC216" i="17"/>
  <c r="AD157" i="17" a="1"/>
  <c r="AE28" i="17"/>
  <c r="AD159" i="17" a="1"/>
  <c r="AD158" i="17" a="1"/>
  <c r="AD160" i="17" a="1"/>
  <c r="AD161" i="17" a="1"/>
  <c r="AD162" i="17" a="1"/>
  <c r="AD163" i="17" a="1"/>
  <c r="AD164" i="17" a="1"/>
  <c r="AD165" i="17" a="1"/>
  <c r="AD166" i="17" a="1"/>
  <c r="AD167" i="17" a="1"/>
  <c r="AD168" i="17" a="1"/>
  <c r="AD169" i="17" a="1"/>
  <c r="AD170" i="17" a="1"/>
  <c r="AD171" i="17" a="1"/>
  <c r="AD172" i="17" a="1"/>
  <c r="AD173" i="17" a="1"/>
  <c r="AD174" i="17" a="1"/>
  <c r="AD175" i="17" a="1"/>
  <c r="AD176" i="17" a="1"/>
  <c r="AD177" i="17" a="1"/>
  <c r="AD178" i="17" a="1"/>
  <c r="AD179" i="17" a="1"/>
  <c r="V81" i="17"/>
  <c r="W81" i="17"/>
  <c r="G81" i="17"/>
  <c r="H81" i="17"/>
  <c r="K81" i="17"/>
  <c r="P81" i="17"/>
  <c r="M81" i="17"/>
  <c r="N81" i="17"/>
  <c r="O81" i="17"/>
  <c r="Q81" i="17"/>
  <c r="R81" i="17"/>
  <c r="Y81" i="17"/>
  <c r="I81" i="17"/>
  <c r="J81" i="17"/>
  <c r="Z81" i="17"/>
  <c r="B82" i="17"/>
  <c r="AA81" i="17"/>
  <c r="AB81" i="17"/>
  <c r="AC81" i="17"/>
  <c r="S81" i="17"/>
  <c r="L81" i="17"/>
  <c r="T81" i="17"/>
  <c r="U81" i="17"/>
  <c r="X81" i="17"/>
  <c r="BB191" i="22" l="1"/>
  <c r="N183" i="22" a="1"/>
  <c r="Q183" i="22" a="1"/>
  <c r="AB183" i="22" a="1"/>
  <c r="AF183" i="22" a="1"/>
  <c r="H183" i="22" a="1"/>
  <c r="U183" i="22" a="1"/>
  <c r="M183" i="22" a="1"/>
  <c r="AD183" i="22" a="1"/>
  <c r="T183" i="22" a="1"/>
  <c r="Z183" i="22" a="1"/>
  <c r="G183" i="22" a="1"/>
  <c r="K183" i="22" a="1"/>
  <c r="O183" i="22" a="1"/>
  <c r="W183" i="22" a="1"/>
  <c r="AE183" i="22" a="1"/>
  <c r="R183" i="22" a="1"/>
  <c r="Y183" i="22" a="1"/>
  <c r="AH183" i="22" a="1"/>
  <c r="P183" i="22" a="1"/>
  <c r="V183" i="22" a="1"/>
  <c r="AI183" i="22" a="1"/>
  <c r="J183" i="22" a="1"/>
  <c r="X183" i="22" a="1"/>
  <c r="AA183" i="22" a="1"/>
  <c r="H83" i="22"/>
  <c r="Y83" i="22"/>
  <c r="Z83" i="22"/>
  <c r="AE83" i="22"/>
  <c r="AC83" i="22"/>
  <c r="G83" i="22"/>
  <c r="S83" i="22"/>
  <c r="K83" i="22"/>
  <c r="P83" i="22"/>
  <c r="X83" i="22"/>
  <c r="AB83" i="22"/>
  <c r="U83" i="22"/>
  <c r="O83" i="22"/>
  <c r="AD83" i="22"/>
  <c r="B184" i="22"/>
  <c r="J83" i="22"/>
  <c r="B149" i="22"/>
  <c r="L83" i="22"/>
  <c r="M83" i="22"/>
  <c r="V83" i="22"/>
  <c r="AG83" i="22"/>
  <c r="I83" i="22"/>
  <c r="N83" i="22"/>
  <c r="R83" i="22"/>
  <c r="W83" i="22"/>
  <c r="Q83" i="22"/>
  <c r="T83" i="22"/>
  <c r="AF83" i="22"/>
  <c r="B116" i="22"/>
  <c r="AA83" i="22"/>
  <c r="S115" i="22"/>
  <c r="S148" i="22" s="1"/>
  <c r="AA115" i="22"/>
  <c r="AA148" i="22" s="1"/>
  <c r="K115" i="22"/>
  <c r="K148" i="22" s="1"/>
  <c r="P115" i="22"/>
  <c r="P148" i="22" s="1"/>
  <c r="W115" i="22"/>
  <c r="W148" i="22" s="1"/>
  <c r="G115" i="22"/>
  <c r="G148" i="22" s="1"/>
  <c r="I115" i="22"/>
  <c r="I148" i="22" s="1"/>
  <c r="M115" i="22"/>
  <c r="M148" i="22" s="1"/>
  <c r="O115" i="22"/>
  <c r="O148" i="22" s="1"/>
  <c r="Q115" i="22"/>
  <c r="Q148" i="22" s="1"/>
  <c r="T115" i="22"/>
  <c r="T148" i="22" s="1"/>
  <c r="V115" i="22"/>
  <c r="V148" i="22" s="1"/>
  <c r="X115" i="22"/>
  <c r="X148" i="22" s="1"/>
  <c r="AB115" i="22"/>
  <c r="AB148" i="22" s="1"/>
  <c r="AD115" i="22"/>
  <c r="AD148" i="22" s="1"/>
  <c r="AF115" i="22"/>
  <c r="AF148" i="22" s="1"/>
  <c r="H115" i="22"/>
  <c r="H148" i="22" s="1"/>
  <c r="AE115" i="22"/>
  <c r="AE148" i="22" s="1"/>
  <c r="Z115" i="22"/>
  <c r="Z148" i="22" s="1"/>
  <c r="AC115" i="22"/>
  <c r="AC148" i="22" s="1"/>
  <c r="L115" i="22"/>
  <c r="L148" i="22" s="1"/>
  <c r="U115" i="22"/>
  <c r="U148" i="22" s="1"/>
  <c r="Y115" i="22"/>
  <c r="Y148" i="22" s="1"/>
  <c r="N115" i="22"/>
  <c r="N148" i="22" s="1"/>
  <c r="J115" i="22"/>
  <c r="J148" i="22" s="1"/>
  <c r="R115" i="22"/>
  <c r="R148" i="22" s="1"/>
  <c r="H224" i="22"/>
  <c r="AG203" i="22"/>
  <c r="AG216" i="22"/>
  <c r="AH181" i="22" a="1"/>
  <c r="AH180" i="22" a="1"/>
  <c r="AH179" i="22" a="1"/>
  <c r="AH178" i="22" a="1"/>
  <c r="AH177" i="22" a="1"/>
  <c r="AH176" i="22" a="1"/>
  <c r="AH175" i="22" a="1"/>
  <c r="AH174" i="22" a="1"/>
  <c r="AH173" i="22" a="1"/>
  <c r="AH172" i="22" a="1"/>
  <c r="AH171" i="22" a="1"/>
  <c r="AH170" i="22" a="1"/>
  <c r="AH169" i="22" a="1"/>
  <c r="AH168" i="22" a="1"/>
  <c r="AH167" i="22" a="1"/>
  <c r="AH166" i="22" a="1"/>
  <c r="AH165" i="22" a="1"/>
  <c r="AH164" i="22" a="1"/>
  <c r="AH163" i="22" a="1"/>
  <c r="AH162" i="22" a="1"/>
  <c r="AH161" i="22" a="1"/>
  <c r="AH160" i="22" a="1"/>
  <c r="AH159" i="22" a="1"/>
  <c r="AH158" i="22" a="1"/>
  <c r="AH157" i="22" a="1"/>
  <c r="AH36" i="22"/>
  <c r="AH37" i="22"/>
  <c r="AI28" i="22"/>
  <c r="AH209" i="22"/>
  <c r="AH38" i="22"/>
  <c r="M182" i="22" a="1"/>
  <c r="T182" i="22" a="1"/>
  <c r="X182" i="22" a="1"/>
  <c r="AA182" i="22" a="1"/>
  <c r="AB182" i="22" a="1"/>
  <c r="M114" i="17"/>
  <c r="M147" i="17" s="1"/>
  <c r="S114" i="17"/>
  <c r="S147" i="17" s="1"/>
  <c r="P114" i="17"/>
  <c r="P147" i="17" s="1"/>
  <c r="Z114" i="17"/>
  <c r="Z147" i="17" s="1"/>
  <c r="V114" i="17"/>
  <c r="V147" i="17" s="1"/>
  <c r="H114" i="17"/>
  <c r="H147" i="17" s="1"/>
  <c r="AB114" i="17"/>
  <c r="AB147" i="17" s="1"/>
  <c r="W114" i="17"/>
  <c r="W147" i="17" s="1"/>
  <c r="N114" i="17"/>
  <c r="N147" i="17" s="1"/>
  <c r="X114" i="17"/>
  <c r="X147" i="17" s="1"/>
  <c r="O114" i="17"/>
  <c r="O147" i="17" s="1"/>
  <c r="Y114" i="17"/>
  <c r="Y147" i="17" s="1"/>
  <c r="Q114" i="17"/>
  <c r="Q147" i="17" s="1"/>
  <c r="Q181" i="17" a="1"/>
  <c r="L181" i="17" a="1"/>
  <c r="S181" i="17" a="1"/>
  <c r="H181" i="17" a="1"/>
  <c r="G181" i="17" a="1"/>
  <c r="P181" i="17" a="1"/>
  <c r="AA182" i="17" a="1"/>
  <c r="U181" i="17" a="1"/>
  <c r="J181" i="17" a="1"/>
  <c r="U114" i="17"/>
  <c r="U147" i="17" s="1"/>
  <c r="T114" i="17"/>
  <c r="T147" i="17" s="1"/>
  <c r="R114" i="17"/>
  <c r="R147" i="17" s="1"/>
  <c r="AC114" i="17"/>
  <c r="AC147" i="17" s="1"/>
  <c r="AA114" i="17"/>
  <c r="AA147" i="17" s="1"/>
  <c r="L114" i="17"/>
  <c r="L147" i="17" s="1"/>
  <c r="K114" i="17"/>
  <c r="K147" i="17" s="1"/>
  <c r="J114" i="17"/>
  <c r="J147" i="17" s="1"/>
  <c r="I114" i="17"/>
  <c r="I147" i="17" s="1"/>
  <c r="G114" i="17"/>
  <c r="G147" i="17" s="1"/>
  <c r="AA181" i="17" a="1"/>
  <c r="N181" i="17" a="1"/>
  <c r="Y181" i="17" a="1"/>
  <c r="V181" i="17" a="1"/>
  <c r="X181" i="17" a="1"/>
  <c r="Z181" i="17" a="1"/>
  <c r="W181" i="17" a="1"/>
  <c r="M181" i="17" a="1"/>
  <c r="K181" i="17" a="1"/>
  <c r="O181" i="17" a="1"/>
  <c r="AB181" i="17" a="1"/>
  <c r="R181" i="17" a="1"/>
  <c r="T181" i="17" a="1"/>
  <c r="I181" i="17" a="1"/>
  <c r="B148" i="17"/>
  <c r="B115" i="17"/>
  <c r="AC115" i="17" s="1"/>
  <c r="B183" i="17"/>
  <c r="AE38" i="17"/>
  <c r="AE47" i="17"/>
  <c r="AE37" i="17"/>
  <c r="AE36" i="17"/>
  <c r="AE48" i="17"/>
  <c r="AE46" i="17"/>
  <c r="AE209" i="17"/>
  <c r="BA194" i="17"/>
  <c r="BA191" i="17"/>
  <c r="AD206" i="17"/>
  <c r="AD216" i="17"/>
  <c r="AD203" i="17"/>
  <c r="J82" i="17"/>
  <c r="N82" i="17"/>
  <c r="Y82" i="17"/>
  <c r="Z82" i="17"/>
  <c r="AC82" i="17"/>
  <c r="K82" i="17"/>
  <c r="V82" i="17"/>
  <c r="B83" i="17"/>
  <c r="W82" i="17"/>
  <c r="X82" i="17"/>
  <c r="AA82" i="17"/>
  <c r="AB82" i="17"/>
  <c r="P82" i="17"/>
  <c r="O82" i="17"/>
  <c r="Q82" i="17"/>
  <c r="R82" i="17"/>
  <c r="S82" i="17"/>
  <c r="G82" i="17"/>
  <c r="H82" i="17"/>
  <c r="I82" i="17"/>
  <c r="M82" i="17"/>
  <c r="L82" i="17"/>
  <c r="AD82" i="17"/>
  <c r="T82" i="17"/>
  <c r="U82" i="17"/>
  <c r="AE157" i="17" a="1"/>
  <c r="AE158" i="17" a="1"/>
  <c r="AF28" i="17"/>
  <c r="AE159" i="17" a="1"/>
  <c r="AE160" i="17" a="1"/>
  <c r="AE161" i="17" a="1"/>
  <c r="AE162" i="17" a="1"/>
  <c r="AE163" i="17" a="1"/>
  <c r="AE164" i="17" a="1"/>
  <c r="AE165" i="17" a="1"/>
  <c r="AE166" i="17" a="1"/>
  <c r="AE167" i="17" a="1"/>
  <c r="AE168" i="17" a="1"/>
  <c r="AE169" i="17" a="1"/>
  <c r="AE170" i="17" a="1"/>
  <c r="AE171" i="17" a="1"/>
  <c r="AE172" i="17" a="1"/>
  <c r="AE173" i="17" a="1"/>
  <c r="AE174" i="17" a="1"/>
  <c r="AE175" i="17" a="1"/>
  <c r="AE176" i="17" a="1"/>
  <c r="AE177" i="17" a="1"/>
  <c r="AE178" i="17" a="1"/>
  <c r="AE179" i="17" a="1"/>
  <c r="AE180" i="17" a="1"/>
  <c r="AE182" i="17" a="1"/>
  <c r="BC191" i="22" l="1"/>
  <c r="K184" i="22" a="1"/>
  <c r="O184" i="22" a="1"/>
  <c r="Y184" i="22" a="1"/>
  <c r="AC184" i="22" a="1"/>
  <c r="AG184" i="22" a="1"/>
  <c r="R184" i="22" a="1"/>
  <c r="U184" i="22" a="1"/>
  <c r="X184" i="22" a="1"/>
  <c r="AF184" i="22" a="1"/>
  <c r="AH184" i="22" a="1"/>
  <c r="J184" i="22" a="1"/>
  <c r="G184" i="22" a="1"/>
  <c r="Q184" i="22" a="1"/>
  <c r="W184" i="22" a="1"/>
  <c r="P184" i="22" a="1"/>
  <c r="AE184" i="22" a="1"/>
  <c r="H184" i="22" a="1"/>
  <c r="AA184" i="22" a="1"/>
  <c r="M184" i="22" a="1"/>
  <c r="T184" i="22" a="1"/>
  <c r="L184" i="22" a="1"/>
  <c r="Z184" i="22" a="1"/>
  <c r="N184" i="22" a="1"/>
  <c r="S184" i="22" a="1"/>
  <c r="AB184" i="22" a="1"/>
  <c r="AD184" i="22" a="1"/>
  <c r="AI184" i="22" a="1"/>
  <c r="AJ184" i="22" a="1"/>
  <c r="I184" i="22" a="1"/>
  <c r="V184" i="22" a="1"/>
  <c r="G116" i="22"/>
  <c r="G149" i="22" s="1"/>
  <c r="I116" i="22"/>
  <c r="I149" i="22" s="1"/>
  <c r="J116" i="22"/>
  <c r="J149" i="22" s="1"/>
  <c r="K116" i="22"/>
  <c r="K149" i="22" s="1"/>
  <c r="O116" i="22"/>
  <c r="O149" i="22" s="1"/>
  <c r="U116" i="22"/>
  <c r="U149" i="22" s="1"/>
  <c r="V116" i="22"/>
  <c r="V149" i="22" s="1"/>
  <c r="AB116" i="22"/>
  <c r="AB149" i="22" s="1"/>
  <c r="AD116" i="22"/>
  <c r="AD149" i="22" s="1"/>
  <c r="M116" i="22"/>
  <c r="M149" i="22" s="1"/>
  <c r="R116" i="22"/>
  <c r="R149" i="22" s="1"/>
  <c r="AF116" i="22"/>
  <c r="AF149" i="22" s="1"/>
  <c r="L116" i="22"/>
  <c r="L149" i="22" s="1"/>
  <c r="S116" i="22"/>
  <c r="S149" i="22" s="1"/>
  <c r="T116" i="22"/>
  <c r="T149" i="22" s="1"/>
  <c r="X116" i="22"/>
  <c r="X149" i="22" s="1"/>
  <c r="H116" i="22"/>
  <c r="H149" i="22" s="1"/>
  <c r="Q116" i="22"/>
  <c r="Q149" i="22" s="1"/>
  <c r="W116" i="22"/>
  <c r="W149" i="22" s="1"/>
  <c r="AA116" i="22"/>
  <c r="AA149" i="22" s="1"/>
  <c r="AC116" i="22"/>
  <c r="AC149" i="22" s="1"/>
  <c r="AE116" i="22"/>
  <c r="AE149" i="22" s="1"/>
  <c r="AG116" i="22"/>
  <c r="AG149" i="22" s="1"/>
  <c r="N116" i="22"/>
  <c r="N149" i="22" s="1"/>
  <c r="P116" i="22"/>
  <c r="P149" i="22" s="1"/>
  <c r="Z116" i="22"/>
  <c r="Z149" i="22" s="1"/>
  <c r="Y116" i="22"/>
  <c r="Y149" i="22" s="1"/>
  <c r="I224" i="22"/>
  <c r="AH203" i="22"/>
  <c r="AH216" i="22"/>
  <c r="J224" i="22" s="1"/>
  <c r="AI182" i="22" a="1"/>
  <c r="AI181" i="22" a="1"/>
  <c r="AI180" i="22" a="1"/>
  <c r="AI179" i="22" a="1"/>
  <c r="AI178" i="22" a="1"/>
  <c r="AI177" i="22" a="1"/>
  <c r="AI176" i="22" a="1"/>
  <c r="AI175" i="22" a="1"/>
  <c r="AI174" i="22" a="1"/>
  <c r="AI173" i="22" a="1"/>
  <c r="AI172" i="22" a="1"/>
  <c r="AI171" i="22" a="1"/>
  <c r="AI170" i="22" a="1"/>
  <c r="AI169" i="22" a="1"/>
  <c r="AI168" i="22" a="1"/>
  <c r="AI167" i="22" a="1"/>
  <c r="AI166" i="22" a="1"/>
  <c r="AI165" i="22" a="1"/>
  <c r="AI164" i="22" a="1"/>
  <c r="AI163" i="22" a="1"/>
  <c r="AI162" i="22" a="1"/>
  <c r="AI161" i="22" a="1"/>
  <c r="AI160" i="22" a="1"/>
  <c r="AI159" i="22" a="1"/>
  <c r="AI158" i="22" a="1"/>
  <c r="AI157" i="22" a="1"/>
  <c r="AI36" i="22"/>
  <c r="AI37" i="22"/>
  <c r="AI38" i="22"/>
  <c r="AI209" i="22"/>
  <c r="AJ28" i="22"/>
  <c r="AH206" i="22"/>
  <c r="L183" i="22" a="1"/>
  <c r="S183" i="22" a="1"/>
  <c r="AC183" i="22" a="1"/>
  <c r="I183" i="22" a="1"/>
  <c r="AB182" i="17" a="1"/>
  <c r="S182" i="17" a="1"/>
  <c r="G182" i="17" a="1"/>
  <c r="Z182" i="17" a="1"/>
  <c r="O182" i="17" a="1"/>
  <c r="AC182" i="17" a="1"/>
  <c r="L182" i="17" a="1"/>
  <c r="H182" i="17" a="1"/>
  <c r="R182" i="17" a="1"/>
  <c r="Q182" i="17" a="1"/>
  <c r="N182" i="17" a="1"/>
  <c r="Y182" i="17" a="1"/>
  <c r="M182" i="17" a="1"/>
  <c r="K182" i="17" a="1"/>
  <c r="P182" i="17" a="1"/>
  <c r="J182" i="17" a="1"/>
  <c r="U182" i="17" a="1"/>
  <c r="X182" i="17" a="1"/>
  <c r="V182" i="17" a="1"/>
  <c r="T182" i="17" a="1"/>
  <c r="I182" i="17" a="1"/>
  <c r="L115" i="17"/>
  <c r="T115" i="17"/>
  <c r="AB115" i="17"/>
  <c r="AB148" i="17" s="1"/>
  <c r="AA115" i="17"/>
  <c r="AA148" i="17" s="1"/>
  <c r="Y115" i="17"/>
  <c r="Y148" i="17" s="1"/>
  <c r="W115" i="17"/>
  <c r="W148" i="17" s="1"/>
  <c r="O115" i="17"/>
  <c r="O148" i="17" s="1"/>
  <c r="P115" i="17"/>
  <c r="P148" i="17" s="1"/>
  <c r="U115" i="17"/>
  <c r="U148" i="17" s="1"/>
  <c r="V115" i="17"/>
  <c r="V148" i="17" s="1"/>
  <c r="X115" i="17"/>
  <c r="X148" i="17" s="1"/>
  <c r="Z115" i="17"/>
  <c r="Z148" i="17" s="1"/>
  <c r="M115" i="17"/>
  <c r="M148" i="17" s="1"/>
  <c r="G115" i="17"/>
  <c r="G148" i="17" s="1"/>
  <c r="H115" i="17"/>
  <c r="H148" i="17" s="1"/>
  <c r="I115" i="17"/>
  <c r="I148" i="17" s="1"/>
  <c r="K115" i="17"/>
  <c r="K148" i="17" s="1"/>
  <c r="N115" i="17"/>
  <c r="N148" i="17" s="1"/>
  <c r="S115" i="17"/>
  <c r="S148" i="17" s="1"/>
  <c r="AD115" i="17"/>
  <c r="AD148" i="17" s="1"/>
  <c r="R115" i="17"/>
  <c r="R148" i="17" s="1"/>
  <c r="Q115" i="17"/>
  <c r="Q148" i="17" s="1"/>
  <c r="J115" i="17"/>
  <c r="J148" i="17" s="1"/>
  <c r="W182" i="17" a="1"/>
  <c r="B184" i="17"/>
  <c r="B116" i="17"/>
  <c r="B149" i="17"/>
  <c r="AF47" i="17"/>
  <c r="AF38" i="17"/>
  <c r="AF37" i="17"/>
  <c r="AF36" i="17"/>
  <c r="AF48" i="17"/>
  <c r="AF46" i="17"/>
  <c r="AF209" i="17"/>
  <c r="BB194" i="17"/>
  <c r="BB191" i="17"/>
  <c r="AE206" i="17"/>
  <c r="AC148" i="17"/>
  <c r="L148" i="17"/>
  <c r="T148" i="17"/>
  <c r="AE216" i="17"/>
  <c r="AE203" i="17"/>
  <c r="K116" i="17"/>
  <c r="AC116" i="17"/>
  <c r="G116" i="17"/>
  <c r="AF157" i="17" a="1"/>
  <c r="AF158" i="17" a="1"/>
  <c r="AG28" i="17"/>
  <c r="AF159" i="17" a="1"/>
  <c r="AF160" i="17" a="1"/>
  <c r="AF161" i="17" a="1"/>
  <c r="AF162" i="17" a="1"/>
  <c r="AF163" i="17" a="1"/>
  <c r="AF164" i="17" a="1"/>
  <c r="AF165" i="17" a="1"/>
  <c r="AF166" i="17" a="1"/>
  <c r="AF167" i="17" a="1"/>
  <c r="AF168" i="17" a="1"/>
  <c r="AF169" i="17" a="1"/>
  <c r="AF170" i="17" a="1"/>
  <c r="AF171" i="17" a="1"/>
  <c r="AF172" i="17" a="1"/>
  <c r="AF173" i="17" a="1"/>
  <c r="AF174" i="17" a="1"/>
  <c r="AF175" i="17" a="1"/>
  <c r="AF176" i="17" a="1"/>
  <c r="AF177" i="17" a="1"/>
  <c r="AF178" i="17" a="1"/>
  <c r="AF179" i="17" a="1"/>
  <c r="AF180" i="17" a="1"/>
  <c r="AF181" i="17" a="1"/>
  <c r="T83" i="17"/>
  <c r="AB83" i="17"/>
  <c r="S83" i="17"/>
  <c r="U83" i="17"/>
  <c r="X83" i="17"/>
  <c r="AD83" i="17"/>
  <c r="G83" i="17"/>
  <c r="H83" i="17"/>
  <c r="I83" i="17"/>
  <c r="J83" i="17"/>
  <c r="O83" i="17"/>
  <c r="Z83" i="17"/>
  <c r="W83" i="17"/>
  <c r="Y83" i="17"/>
  <c r="AA83" i="17"/>
  <c r="AC83" i="17"/>
  <c r="M83" i="17"/>
  <c r="L83" i="17"/>
  <c r="K83" i="17"/>
  <c r="Q83" i="17"/>
  <c r="V83" i="17"/>
  <c r="AE83" i="17"/>
  <c r="N83" i="17"/>
  <c r="P83" i="17"/>
  <c r="R83" i="17"/>
  <c r="BD191" i="22" l="1"/>
  <c r="AI216" i="22"/>
  <c r="AI203" i="22"/>
  <c r="AJ183" i="22" a="1"/>
  <c r="AJ182" i="22" a="1"/>
  <c r="AJ181" i="22" a="1"/>
  <c r="AJ180" i="22" a="1"/>
  <c r="AJ179" i="22" a="1"/>
  <c r="AJ178" i="22" a="1"/>
  <c r="AJ177" i="22" a="1"/>
  <c r="AJ176" i="22" a="1"/>
  <c r="AJ175" i="22" a="1"/>
  <c r="AJ174" i="22" a="1"/>
  <c r="AJ173" i="22" a="1"/>
  <c r="AJ172" i="22" a="1"/>
  <c r="AJ171" i="22" a="1"/>
  <c r="AJ170" i="22" a="1"/>
  <c r="AJ169" i="22" a="1"/>
  <c r="AJ168" i="22" a="1"/>
  <c r="AJ167" i="22" a="1"/>
  <c r="AJ166" i="22" a="1"/>
  <c r="AJ165" i="22" a="1"/>
  <c r="AJ164" i="22" a="1"/>
  <c r="AJ163" i="22" a="1"/>
  <c r="AJ162" i="22" a="1"/>
  <c r="AJ161" i="22" a="1"/>
  <c r="AJ160" i="22" a="1"/>
  <c r="AJ159" i="22" a="1"/>
  <c r="AJ158" i="22" a="1"/>
  <c r="AJ157" i="22" a="1"/>
  <c r="AJ38" i="22"/>
  <c r="AK28" i="22"/>
  <c r="AJ37" i="22"/>
  <c r="AJ36" i="22"/>
  <c r="AJ209" i="22"/>
  <c r="AI206" i="22"/>
  <c r="AF184" i="17" a="1"/>
  <c r="G183" i="17" a="1"/>
  <c r="AF183" i="17" a="1"/>
  <c r="AD116" i="17"/>
  <c r="AD149" i="17" s="1"/>
  <c r="S116" i="17"/>
  <c r="S149" i="17" s="1"/>
  <c r="T116" i="17"/>
  <c r="T149" i="17" s="1"/>
  <c r="U116" i="17"/>
  <c r="U149" i="17" s="1"/>
  <c r="W116" i="17"/>
  <c r="W149" i="17" s="1"/>
  <c r="AB116" i="17"/>
  <c r="AB149" i="17" s="1"/>
  <c r="M116" i="17"/>
  <c r="M149" i="17" s="1"/>
  <c r="H116" i="17"/>
  <c r="H149" i="17" s="1"/>
  <c r="L116" i="17"/>
  <c r="L149" i="17" s="1"/>
  <c r="X116" i="17"/>
  <c r="I116" i="17"/>
  <c r="N116" i="17"/>
  <c r="N149" i="17" s="1"/>
  <c r="O116" i="17"/>
  <c r="O149" i="17" s="1"/>
  <c r="Y116" i="17"/>
  <c r="Y149" i="17" s="1"/>
  <c r="Q116" i="17"/>
  <c r="Q149" i="17" s="1"/>
  <c r="R116" i="17"/>
  <c r="R149" i="17" s="1"/>
  <c r="V116" i="17"/>
  <c r="V149" i="17" s="1"/>
  <c r="Z116" i="17"/>
  <c r="Z149" i="17" s="1"/>
  <c r="AA116" i="17"/>
  <c r="AA149" i="17" s="1"/>
  <c r="P116" i="17"/>
  <c r="P149" i="17" s="1"/>
  <c r="AE116" i="17"/>
  <c r="AE149" i="17" s="1"/>
  <c r="J116" i="17"/>
  <c r="J149" i="17" s="1"/>
  <c r="P184" i="17" a="1"/>
  <c r="AB184" i="17" a="1"/>
  <c r="N184" i="17" a="1"/>
  <c r="Z184" i="17" a="1"/>
  <c r="X184" i="17" a="1"/>
  <c r="G184" i="17" a="1"/>
  <c r="Y184" i="17" a="1"/>
  <c r="AA184" i="17" a="1"/>
  <c r="S184" i="17" a="1"/>
  <c r="AD184" i="17" a="1"/>
  <c r="I184" i="17" a="1"/>
  <c r="T184" i="17" a="1"/>
  <c r="AE184" i="17" a="1"/>
  <c r="J184" i="17" a="1"/>
  <c r="U184" i="17" a="1"/>
  <c r="N183" i="17" a="1"/>
  <c r="AC184" i="17" a="1"/>
  <c r="V184" i="17" a="1"/>
  <c r="L184" i="17" a="1"/>
  <c r="O184" i="17" a="1"/>
  <c r="Q184" i="17" a="1"/>
  <c r="K184" i="17" a="1"/>
  <c r="M184" i="17" a="1"/>
  <c r="H184" i="17" a="1"/>
  <c r="U183" i="17" a="1"/>
  <c r="R184" i="17" a="1"/>
  <c r="W184" i="17" a="1"/>
  <c r="V183" i="17" a="1"/>
  <c r="Q183" i="17" a="1"/>
  <c r="Y183" i="17" a="1"/>
  <c r="K183" i="17" a="1"/>
  <c r="L183" i="17" a="1"/>
  <c r="Z183" i="17" a="1"/>
  <c r="AB183" i="17" a="1"/>
  <c r="X183" i="17" a="1"/>
  <c r="AA183" i="17" a="1"/>
  <c r="P183" i="17" a="1"/>
  <c r="R183" i="17" a="1"/>
  <c r="H183" i="17" a="1"/>
  <c r="S183" i="17" a="1"/>
  <c r="AD183" i="17" a="1"/>
  <c r="I183" i="17" a="1"/>
  <c r="T183" i="17" a="1"/>
  <c r="J183" i="17" a="1"/>
  <c r="AC183" i="17" a="1"/>
  <c r="W183" i="17" a="1"/>
  <c r="M183" i="17" a="1"/>
  <c r="O183" i="17" a="1"/>
  <c r="AF206" i="17"/>
  <c r="AG38" i="17"/>
  <c r="AG47" i="17"/>
  <c r="AG37" i="17"/>
  <c r="AG36" i="17"/>
  <c r="AG48" i="17"/>
  <c r="AG46" i="17"/>
  <c r="AG209" i="17"/>
  <c r="BC194" i="17"/>
  <c r="BC191" i="17"/>
  <c r="X149" i="17"/>
  <c r="G149" i="17"/>
  <c r="I149" i="17"/>
  <c r="AC149" i="17"/>
  <c r="K149" i="17"/>
  <c r="AF216" i="17"/>
  <c r="AF203" i="17"/>
  <c r="AG157" i="17" a="1"/>
  <c r="AH28" i="17"/>
  <c r="AG159" i="17" a="1"/>
  <c r="AG158" i="17" a="1"/>
  <c r="AG160" i="17" a="1"/>
  <c r="AG161" i="17" a="1"/>
  <c r="AG162" i="17" a="1"/>
  <c r="AG163" i="17" a="1"/>
  <c r="AG164" i="17" a="1"/>
  <c r="AG165" i="17" a="1"/>
  <c r="AG166" i="17" a="1"/>
  <c r="AG167" i="17" a="1"/>
  <c r="AG168" i="17" a="1"/>
  <c r="AG169" i="17" a="1"/>
  <c r="AG170" i="17" a="1"/>
  <c r="AG171" i="17" a="1"/>
  <c r="AG172" i="17" a="1"/>
  <c r="AG173" i="17" a="1"/>
  <c r="AG174" i="17" a="1"/>
  <c r="AG175" i="17" a="1"/>
  <c r="AG176" i="17" a="1"/>
  <c r="AG177" i="17" a="1"/>
  <c r="AG178" i="17" a="1"/>
  <c r="AG179" i="17" a="1"/>
  <c r="AG180" i="17" a="1"/>
  <c r="AG181" i="17" a="1"/>
  <c r="AG182" i="17" a="1"/>
  <c r="AG184" i="17" a="1"/>
  <c r="BE191" i="22" l="1"/>
  <c r="K224" i="22"/>
  <c r="AK184" i="22" a="1"/>
  <c r="AK183" i="22" a="1"/>
  <c r="AK182" i="22" a="1"/>
  <c r="AK181" i="22" a="1"/>
  <c r="AK180" i="22" a="1"/>
  <c r="AK179" i="22" a="1"/>
  <c r="AK178" i="22" a="1"/>
  <c r="AK177" i="22" a="1"/>
  <c r="AK176" i="22" a="1"/>
  <c r="AK175" i="22" a="1"/>
  <c r="AK174" i="22" a="1"/>
  <c r="AK173" i="22" a="1"/>
  <c r="AK172" i="22" a="1"/>
  <c r="AK171" i="22" a="1"/>
  <c r="AK170" i="22" a="1"/>
  <c r="AK169" i="22" a="1"/>
  <c r="AK168" i="22" a="1"/>
  <c r="AK167" i="22" a="1"/>
  <c r="AK166" i="22" a="1"/>
  <c r="AK165" i="22" a="1"/>
  <c r="AK164" i="22" a="1"/>
  <c r="AK163" i="22" a="1"/>
  <c r="AK162" i="22" a="1"/>
  <c r="AK161" i="22" a="1"/>
  <c r="AK160" i="22" a="1"/>
  <c r="AK159" i="22" a="1"/>
  <c r="AK158" i="22" a="1"/>
  <c r="AK157" i="22" a="1"/>
  <c r="AL28" i="22"/>
  <c r="AK38" i="22"/>
  <c r="AK37" i="22"/>
  <c r="AK209" i="22"/>
  <c r="AK36" i="22"/>
  <c r="AJ203" i="22"/>
  <c r="AJ216" i="22"/>
  <c r="L224" i="22" s="1"/>
  <c r="AJ206" i="22"/>
  <c r="AH38" i="17"/>
  <c r="AH47" i="17"/>
  <c r="AH37" i="17"/>
  <c r="AH36" i="17"/>
  <c r="AH48" i="17"/>
  <c r="AH46" i="17"/>
  <c r="AH209" i="17"/>
  <c r="BD194" i="17"/>
  <c r="BD191" i="17"/>
  <c r="AG206" i="17"/>
  <c r="AG216" i="17"/>
  <c r="AG203" i="17"/>
  <c r="AH157" i="17" a="1"/>
  <c r="AI28" i="17"/>
  <c r="AH158" i="17" a="1"/>
  <c r="AH159" i="17" a="1"/>
  <c r="AH160" i="17" a="1"/>
  <c r="AH161" i="17" a="1"/>
  <c r="AH162" i="17" a="1"/>
  <c r="AH163" i="17" a="1"/>
  <c r="AH164" i="17" a="1"/>
  <c r="AH165" i="17" a="1"/>
  <c r="AH166" i="17" a="1"/>
  <c r="AH167" i="17" a="1"/>
  <c r="AH168" i="17" a="1"/>
  <c r="AH169" i="17" a="1"/>
  <c r="AH170" i="17" a="1"/>
  <c r="AH171" i="17" a="1"/>
  <c r="AH172" i="17" a="1"/>
  <c r="AH173" i="17" a="1"/>
  <c r="AH174" i="17" a="1"/>
  <c r="AH175" i="17" a="1"/>
  <c r="AH176" i="17" a="1"/>
  <c r="AH177" i="17" a="1"/>
  <c r="AH178" i="17" a="1"/>
  <c r="AH179" i="17" a="1"/>
  <c r="AH180" i="17" a="1"/>
  <c r="AH181" i="17" a="1"/>
  <c r="AH182" i="17" a="1"/>
  <c r="AH183" i="17" a="1"/>
  <c r="AH184" i="17" a="1"/>
  <c r="BF191" i="22" l="1"/>
  <c r="AL184" i="22" a="1"/>
  <c r="AL183" i="22" a="1"/>
  <c r="AL182" i="22" a="1"/>
  <c r="AL181" i="22" a="1"/>
  <c r="AL180" i="22" a="1"/>
  <c r="AL179" i="22" a="1"/>
  <c r="AL178" i="22" a="1"/>
  <c r="AL177" i="22" a="1"/>
  <c r="AL176" i="22" a="1"/>
  <c r="AL175" i="22" a="1"/>
  <c r="AL174" i="22" a="1"/>
  <c r="AL173" i="22" a="1"/>
  <c r="AL172" i="22" a="1"/>
  <c r="AL171" i="22" a="1"/>
  <c r="AL170" i="22" a="1"/>
  <c r="AL169" i="22" a="1"/>
  <c r="AL168" i="22" a="1"/>
  <c r="AL167" i="22" a="1"/>
  <c r="AL166" i="22" a="1"/>
  <c r="AL165" i="22" a="1"/>
  <c r="AL164" i="22" a="1"/>
  <c r="AL163" i="22" a="1"/>
  <c r="AL162" i="22" a="1"/>
  <c r="AL161" i="22" a="1"/>
  <c r="AL160" i="22" a="1"/>
  <c r="AL159" i="22" a="1"/>
  <c r="AL158" i="22" a="1"/>
  <c r="AL157" i="22" a="1"/>
  <c r="AL36" i="22"/>
  <c r="AL37" i="22"/>
  <c r="AL209" i="22"/>
  <c r="AM28" i="22"/>
  <c r="AL38" i="22"/>
  <c r="AL206" i="22" s="1"/>
  <c r="AK203" i="22"/>
  <c r="AK216" i="22"/>
  <c r="AK206" i="22"/>
  <c r="AI38" i="17"/>
  <c r="AI47" i="17"/>
  <c r="AI36" i="17"/>
  <c r="AI48" i="17"/>
  <c r="AI209" i="17"/>
  <c r="AI37" i="17"/>
  <c r="AI46" i="17"/>
  <c r="BE194" i="17"/>
  <c r="BE191" i="17"/>
  <c r="AH206" i="17"/>
  <c r="AH216" i="17"/>
  <c r="AH203" i="17"/>
  <c r="AI157" i="17" a="1"/>
  <c r="AI158" i="17" a="1"/>
  <c r="AJ28" i="17"/>
  <c r="AI159" i="17" a="1"/>
  <c r="AI160" i="17" a="1"/>
  <c r="AI161" i="17" a="1"/>
  <c r="AI162" i="17" a="1"/>
  <c r="AI163" i="17" a="1"/>
  <c r="AI164" i="17" a="1"/>
  <c r="AI165" i="17" a="1"/>
  <c r="AI166" i="17" a="1"/>
  <c r="AI167" i="17" a="1"/>
  <c r="AI168" i="17" a="1"/>
  <c r="AI169" i="17" a="1"/>
  <c r="AI170" i="17" a="1"/>
  <c r="AI171" i="17" a="1"/>
  <c r="AI172" i="17" a="1"/>
  <c r="AI173" i="17" a="1"/>
  <c r="AI174" i="17" a="1"/>
  <c r="AI175" i="17" a="1"/>
  <c r="AI176" i="17" a="1"/>
  <c r="AI177" i="17" a="1"/>
  <c r="AI178" i="17" a="1"/>
  <c r="AI179" i="17" a="1"/>
  <c r="AI180" i="17" a="1"/>
  <c r="AI181" i="17" a="1"/>
  <c r="AI182" i="17" a="1"/>
  <c r="AI183" i="17" a="1"/>
  <c r="AI184" i="17" a="1"/>
  <c r="BG191" i="22" l="1"/>
  <c r="AL203" i="22"/>
  <c r="AL216" i="22"/>
  <c r="N224" i="22" s="1"/>
  <c r="AM184" i="22" a="1"/>
  <c r="AM183" i="22" a="1"/>
  <c r="AM182" i="22" a="1"/>
  <c r="AM181" i="22" a="1"/>
  <c r="AM180" i="22" a="1"/>
  <c r="AM179" i="22" a="1"/>
  <c r="AM178" i="22" a="1"/>
  <c r="AM177" i="22" a="1"/>
  <c r="AM176" i="22" a="1"/>
  <c r="AM175" i="22" a="1"/>
  <c r="AM174" i="22" a="1"/>
  <c r="AM173" i="22" a="1"/>
  <c r="AM172" i="22" a="1"/>
  <c r="AM171" i="22" a="1"/>
  <c r="AM170" i="22" a="1"/>
  <c r="AM169" i="22" a="1"/>
  <c r="AM168" i="22" a="1"/>
  <c r="AM167" i="22" a="1"/>
  <c r="AM166" i="22" a="1"/>
  <c r="AM165" i="22" a="1"/>
  <c r="AM164" i="22" a="1"/>
  <c r="AM163" i="22" a="1"/>
  <c r="AM162" i="22" a="1"/>
  <c r="AM161" i="22" a="1"/>
  <c r="AM160" i="22" a="1"/>
  <c r="AM159" i="22" a="1"/>
  <c r="AM158" i="22" a="1"/>
  <c r="AM157" i="22" a="1"/>
  <c r="AM37" i="22"/>
  <c r="AM36" i="22"/>
  <c r="AN28" i="22"/>
  <c r="AM38" i="22"/>
  <c r="AM209" i="22"/>
  <c r="M224" i="22"/>
  <c r="AJ38" i="17"/>
  <c r="AJ209" i="17"/>
  <c r="AJ47" i="17"/>
  <c r="AJ36" i="17"/>
  <c r="AJ37" i="17"/>
  <c r="AJ48" i="17"/>
  <c r="AJ46" i="17"/>
  <c r="BF194" i="17"/>
  <c r="BF191" i="17"/>
  <c r="AI206" i="17"/>
  <c r="AI203" i="17"/>
  <c r="AI216" i="17"/>
  <c r="AJ157" i="17" a="1"/>
  <c r="AJ158" i="17" a="1"/>
  <c r="AK28" i="17"/>
  <c r="AJ159" i="17" a="1"/>
  <c r="AJ160" i="17" a="1"/>
  <c r="AJ161" i="17" a="1"/>
  <c r="AJ162" i="17" a="1"/>
  <c r="AJ163" i="17" a="1"/>
  <c r="AJ164" i="17" a="1"/>
  <c r="AJ165" i="17" a="1"/>
  <c r="AJ166" i="17" a="1"/>
  <c r="AJ167" i="17" a="1"/>
  <c r="AJ168" i="17" a="1"/>
  <c r="AJ169" i="17" a="1"/>
  <c r="AJ170" i="17" a="1"/>
  <c r="AJ171" i="17" a="1"/>
  <c r="AJ172" i="17" a="1"/>
  <c r="AJ173" i="17" a="1"/>
  <c r="AJ174" i="17" a="1"/>
  <c r="AJ175" i="17" a="1"/>
  <c r="AJ176" i="17" a="1"/>
  <c r="AJ177" i="17" a="1"/>
  <c r="AJ178" i="17" a="1"/>
  <c r="AJ179" i="17" a="1"/>
  <c r="AJ180" i="17" a="1"/>
  <c r="AJ181" i="17" a="1"/>
  <c r="AJ182" i="17" a="1"/>
  <c r="AJ183" i="17" a="1"/>
  <c r="AJ184" i="17" a="1"/>
  <c r="BH191" i="22" l="1"/>
  <c r="AM216" i="22"/>
  <c r="O224" i="22" s="1"/>
  <c r="AM203" i="22"/>
  <c r="AN184" i="22" a="1"/>
  <c r="AN183" i="22" a="1"/>
  <c r="AN182" i="22" a="1"/>
  <c r="AN181" i="22" a="1"/>
  <c r="AN180" i="22" a="1"/>
  <c r="AN179" i="22" a="1"/>
  <c r="AN178" i="22" a="1"/>
  <c r="AN177" i="22" a="1"/>
  <c r="AN176" i="22" a="1"/>
  <c r="AN175" i="22" a="1"/>
  <c r="AN174" i="22" a="1"/>
  <c r="AN173" i="22" a="1"/>
  <c r="AN172" i="22" a="1"/>
  <c r="AN171" i="22" a="1"/>
  <c r="AN170" i="22" a="1"/>
  <c r="AN169" i="22" a="1"/>
  <c r="AN168" i="22" a="1"/>
  <c r="AN167" i="22" a="1"/>
  <c r="AN166" i="22" a="1"/>
  <c r="AN165" i="22" a="1"/>
  <c r="AN164" i="22" a="1"/>
  <c r="AN163" i="22" a="1"/>
  <c r="AN162" i="22" a="1"/>
  <c r="AN161" i="22" a="1"/>
  <c r="AN160" i="22" a="1"/>
  <c r="AN159" i="22" a="1"/>
  <c r="AN158" i="22" a="1"/>
  <c r="AN157" i="22" a="1"/>
  <c r="AN38" i="22"/>
  <c r="AN206" i="22" s="1"/>
  <c r="AN36" i="22"/>
  <c r="AN37" i="22"/>
  <c r="AN209" i="22"/>
  <c r="AO28" i="22"/>
  <c r="AM206" i="22"/>
  <c r="AJ206" i="17"/>
  <c r="AK209" i="17"/>
  <c r="AK38" i="17"/>
  <c r="AK47" i="17"/>
  <c r="AK46" i="17"/>
  <c r="AK37" i="17"/>
  <c r="AK36" i="17"/>
  <c r="AK48" i="17"/>
  <c r="BG194" i="17"/>
  <c r="BG191" i="17"/>
  <c r="AJ216" i="17"/>
  <c r="AJ203" i="17"/>
  <c r="G224" i="17"/>
  <c r="AK157" i="17" a="1"/>
  <c r="AK158" i="17" a="1"/>
  <c r="AL28" i="17"/>
  <c r="AK159" i="17" a="1"/>
  <c r="AK160" i="17" a="1"/>
  <c r="AK161" i="17" a="1"/>
  <c r="AK162" i="17" a="1"/>
  <c r="AK163" i="17" a="1"/>
  <c r="AK164" i="17" a="1"/>
  <c r="AK165" i="17" a="1"/>
  <c r="AK166" i="17" a="1"/>
  <c r="AK167" i="17" a="1"/>
  <c r="AK168" i="17" a="1"/>
  <c r="AK169" i="17" a="1"/>
  <c r="AK170" i="17" a="1"/>
  <c r="AK171" i="17" a="1"/>
  <c r="AK172" i="17" a="1"/>
  <c r="AK173" i="17" a="1"/>
  <c r="AK174" i="17" a="1"/>
  <c r="AK175" i="17" a="1"/>
  <c r="AK176" i="17" a="1"/>
  <c r="AK177" i="17" a="1"/>
  <c r="AK178" i="17" a="1"/>
  <c r="AK179" i="17" a="1"/>
  <c r="AK180" i="17" a="1"/>
  <c r="AK181" i="17" a="1"/>
  <c r="AK182" i="17" a="1"/>
  <c r="AK183" i="17" a="1"/>
  <c r="AK184" i="17" a="1"/>
  <c r="BI191" i="22" l="1"/>
  <c r="AN203" i="22"/>
  <c r="AN216" i="22"/>
  <c r="P224" i="22" s="1"/>
  <c r="AO184" i="22" a="1"/>
  <c r="AO183" i="22" a="1"/>
  <c r="AO182" i="22" a="1"/>
  <c r="AO181" i="22" a="1"/>
  <c r="AO180" i="22" a="1"/>
  <c r="AO179" i="22" a="1"/>
  <c r="AO178" i="22" a="1"/>
  <c r="AO177" i="22" a="1"/>
  <c r="AO176" i="22" a="1"/>
  <c r="AO175" i="22" a="1"/>
  <c r="AO174" i="22" a="1"/>
  <c r="AO173" i="22" a="1"/>
  <c r="AO172" i="22" a="1"/>
  <c r="AO171" i="22" a="1"/>
  <c r="AO170" i="22" a="1"/>
  <c r="AO169" i="22" a="1"/>
  <c r="AO168" i="22" a="1"/>
  <c r="AO167" i="22" a="1"/>
  <c r="AO166" i="22" a="1"/>
  <c r="AO165" i="22" a="1"/>
  <c r="AO164" i="22" a="1"/>
  <c r="AO163" i="22" a="1"/>
  <c r="AO162" i="22" a="1"/>
  <c r="AO161" i="22" a="1"/>
  <c r="AO160" i="22" a="1"/>
  <c r="AO159" i="22" a="1"/>
  <c r="AO158" i="22" a="1"/>
  <c r="AO157" i="22" a="1"/>
  <c r="AP28" i="22"/>
  <c r="AO37" i="22"/>
  <c r="AO36" i="22"/>
  <c r="AO38" i="22"/>
  <c r="AO209" i="22"/>
  <c r="AL38" i="17"/>
  <c r="AL47" i="17"/>
  <c r="AL46" i="17"/>
  <c r="AL209" i="17"/>
  <c r="AL37" i="17"/>
  <c r="AL36" i="17"/>
  <c r="AL48" i="17"/>
  <c r="BH194" i="17"/>
  <c r="BH191" i="17"/>
  <c r="AK206" i="17"/>
  <c r="AK216" i="17"/>
  <c r="AK203" i="17"/>
  <c r="AL157" i="17" a="1"/>
  <c r="AM28" i="17"/>
  <c r="AL158" i="17" a="1"/>
  <c r="AL159" i="17" a="1"/>
  <c r="AL160" i="17" a="1"/>
  <c r="AL161" i="17" a="1"/>
  <c r="AL162" i="17" a="1"/>
  <c r="AL163" i="17" a="1"/>
  <c r="AL164" i="17" a="1"/>
  <c r="AL165" i="17" a="1"/>
  <c r="AL166" i="17" a="1"/>
  <c r="AL167" i="17" a="1"/>
  <c r="AL168" i="17" a="1"/>
  <c r="AL169" i="17" a="1"/>
  <c r="AL170" i="17" a="1"/>
  <c r="AL171" i="17" a="1"/>
  <c r="AL172" i="17" a="1"/>
  <c r="AL173" i="17" a="1"/>
  <c r="AL174" i="17" a="1"/>
  <c r="AL175" i="17" a="1"/>
  <c r="AL176" i="17" a="1"/>
  <c r="AL177" i="17" a="1"/>
  <c r="AL178" i="17" a="1"/>
  <c r="AL179" i="17" a="1"/>
  <c r="AL180" i="17" a="1"/>
  <c r="AL181" i="17" a="1"/>
  <c r="AL182" i="17" a="1"/>
  <c r="AL183" i="17" a="1"/>
  <c r="AL184" i="17" a="1"/>
  <c r="BJ191" i="22" l="1"/>
  <c r="AP184" i="22" a="1"/>
  <c r="AP183" i="22" a="1"/>
  <c r="AP182" i="22" a="1"/>
  <c r="AP181" i="22" a="1"/>
  <c r="AP180" i="22" a="1"/>
  <c r="AP179" i="22" a="1"/>
  <c r="AP178" i="22" a="1"/>
  <c r="AP177" i="22" a="1"/>
  <c r="AP176" i="22" a="1"/>
  <c r="AP175" i="22" a="1"/>
  <c r="AP174" i="22" a="1"/>
  <c r="AP173" i="22" a="1"/>
  <c r="AP172" i="22" a="1"/>
  <c r="AP171" i="22" a="1"/>
  <c r="AP170" i="22" a="1"/>
  <c r="AP169" i="22" a="1"/>
  <c r="AP168" i="22" a="1"/>
  <c r="AP167" i="22" a="1"/>
  <c r="AP166" i="22" a="1"/>
  <c r="AP165" i="22" a="1"/>
  <c r="AP164" i="22" a="1"/>
  <c r="AP163" i="22" a="1"/>
  <c r="AP162" i="22" a="1"/>
  <c r="AP161" i="22" a="1"/>
  <c r="AP160" i="22" a="1"/>
  <c r="AP159" i="22" a="1"/>
  <c r="AP158" i="22" a="1"/>
  <c r="AP157" i="22" a="1"/>
  <c r="AP38" i="22"/>
  <c r="AQ28" i="22"/>
  <c r="AP36" i="22"/>
  <c r="AP37" i="22"/>
  <c r="AP209" i="22"/>
  <c r="AO203" i="22"/>
  <c r="AO216" i="22"/>
  <c r="Q224" i="22" s="1"/>
  <c r="AO206" i="22"/>
  <c r="AM209" i="17"/>
  <c r="AM48" i="17"/>
  <c r="AM36" i="17"/>
  <c r="AM38" i="17"/>
  <c r="AM47" i="17"/>
  <c r="AM46" i="17"/>
  <c r="AM37" i="17"/>
  <c r="BI194" i="17"/>
  <c r="BI191" i="17"/>
  <c r="AL206" i="17"/>
  <c r="AL203" i="17"/>
  <c r="AL216" i="17"/>
  <c r="H224" i="17"/>
  <c r="AM157" i="17" a="1"/>
  <c r="AN28" i="17"/>
  <c r="AM158" i="17" a="1"/>
  <c r="AM159" i="17" a="1"/>
  <c r="AM160" i="17" a="1"/>
  <c r="AM161" i="17" a="1"/>
  <c r="AM162" i="17" a="1"/>
  <c r="AM163" i="17" a="1"/>
  <c r="AM164" i="17" a="1"/>
  <c r="AM165" i="17" a="1"/>
  <c r="AM166" i="17" a="1"/>
  <c r="AM167" i="17" a="1"/>
  <c r="AM168" i="17" a="1"/>
  <c r="AM169" i="17" a="1"/>
  <c r="AM170" i="17" a="1"/>
  <c r="AM171" i="17" a="1"/>
  <c r="AM172" i="17" a="1"/>
  <c r="AM173" i="17" a="1"/>
  <c r="AM174" i="17" a="1"/>
  <c r="AM175" i="17" a="1"/>
  <c r="AM176" i="17" a="1"/>
  <c r="AM177" i="17" a="1"/>
  <c r="AM178" i="17" a="1"/>
  <c r="AM179" i="17" a="1"/>
  <c r="AM180" i="17" a="1"/>
  <c r="AM181" i="17" a="1"/>
  <c r="AM182" i="17" a="1"/>
  <c r="AM183" i="17" a="1"/>
  <c r="AM184" i="17" a="1"/>
  <c r="BK191" i="22" l="1"/>
  <c r="AQ184" i="22" a="1"/>
  <c r="AQ183" i="22" a="1"/>
  <c r="AQ182" i="22" a="1"/>
  <c r="AQ181" i="22" a="1"/>
  <c r="AQ180" i="22" a="1"/>
  <c r="AQ179" i="22" a="1"/>
  <c r="AQ178" i="22" a="1"/>
  <c r="AQ177" i="22" a="1"/>
  <c r="AQ176" i="22" a="1"/>
  <c r="AQ175" i="22" a="1"/>
  <c r="AQ174" i="22" a="1"/>
  <c r="AQ173" i="22" a="1"/>
  <c r="AQ172" i="22" a="1"/>
  <c r="AQ171" i="22" a="1"/>
  <c r="AQ170" i="22" a="1"/>
  <c r="AQ169" i="22" a="1"/>
  <c r="AQ168" i="22" a="1"/>
  <c r="AQ167" i="22" a="1"/>
  <c r="AQ166" i="22" a="1"/>
  <c r="AQ165" i="22" a="1"/>
  <c r="AQ164" i="22" a="1"/>
  <c r="AQ163" i="22" a="1"/>
  <c r="AQ162" i="22" a="1"/>
  <c r="AQ161" i="22" a="1"/>
  <c r="AQ160" i="22" a="1"/>
  <c r="AQ159" i="22" a="1"/>
  <c r="AQ158" i="22" a="1"/>
  <c r="AQ157" i="22" a="1"/>
  <c r="AR28" i="22"/>
  <c r="AQ37" i="22"/>
  <c r="AQ36" i="22"/>
  <c r="AQ209" i="22"/>
  <c r="AQ38" i="22"/>
  <c r="AP203" i="22"/>
  <c r="AP216" i="22"/>
  <c r="R224" i="22" s="1"/>
  <c r="AP206" i="22"/>
  <c r="AN46" i="17"/>
  <c r="AN209" i="17"/>
  <c r="AN36" i="17"/>
  <c r="AN37" i="17"/>
  <c r="AN38" i="17"/>
  <c r="AN47" i="17"/>
  <c r="AN48" i="17"/>
  <c r="BJ194" i="17"/>
  <c r="BJ191" i="17"/>
  <c r="AM206" i="17"/>
  <c r="AM216" i="17"/>
  <c r="AM203" i="17"/>
  <c r="I224" i="17"/>
  <c r="AN157" i="17" a="1"/>
  <c r="AO28" i="17"/>
  <c r="AN158" i="17" a="1"/>
  <c r="AN159" i="17" a="1"/>
  <c r="AN160" i="17" a="1"/>
  <c r="AN161" i="17" a="1"/>
  <c r="AN162" i="17" a="1"/>
  <c r="AN163" i="17" a="1"/>
  <c r="AN164" i="17" a="1"/>
  <c r="AN165" i="17" a="1"/>
  <c r="AN166" i="17" a="1"/>
  <c r="AN167" i="17" a="1"/>
  <c r="AN168" i="17" a="1"/>
  <c r="AN169" i="17" a="1"/>
  <c r="AN170" i="17" a="1"/>
  <c r="AN171" i="17" a="1"/>
  <c r="AN172" i="17" a="1"/>
  <c r="AN173" i="17" a="1"/>
  <c r="AN174" i="17" a="1"/>
  <c r="AN175" i="17" a="1"/>
  <c r="AN176" i="17" a="1"/>
  <c r="AN177" i="17" a="1"/>
  <c r="AN178" i="17" a="1"/>
  <c r="AN179" i="17" a="1"/>
  <c r="AN180" i="17" a="1"/>
  <c r="AN181" i="17" a="1"/>
  <c r="AN182" i="17" a="1"/>
  <c r="AN183" i="17" a="1"/>
  <c r="AN184" i="17" a="1"/>
  <c r="BL191" i="22" l="1"/>
  <c r="AR184" i="22" a="1"/>
  <c r="AR183" i="22" a="1"/>
  <c r="AR182" i="22" a="1"/>
  <c r="AR181" i="22" a="1"/>
  <c r="AR180" i="22" a="1"/>
  <c r="AR179" i="22" a="1"/>
  <c r="AR178" i="22" a="1"/>
  <c r="AR177" i="22" a="1"/>
  <c r="AR176" i="22" a="1"/>
  <c r="AR175" i="22" a="1"/>
  <c r="AR174" i="22" a="1"/>
  <c r="AR173" i="22" a="1"/>
  <c r="AR172" i="22" a="1"/>
  <c r="AR171" i="22" a="1"/>
  <c r="AR170" i="22" a="1"/>
  <c r="AR169" i="22" a="1"/>
  <c r="AR168" i="22" a="1"/>
  <c r="AR167" i="22" a="1"/>
  <c r="AR166" i="22" a="1"/>
  <c r="AR165" i="22" a="1"/>
  <c r="AR164" i="22" a="1"/>
  <c r="AR163" i="22" a="1"/>
  <c r="AR162" i="22" a="1"/>
  <c r="AR161" i="22" a="1"/>
  <c r="AR160" i="22" a="1"/>
  <c r="AR159" i="22" a="1"/>
  <c r="AR158" i="22" a="1"/>
  <c r="AR157" i="22" a="1"/>
  <c r="AR38" i="22"/>
  <c r="AR37" i="22"/>
  <c r="AR209" i="22"/>
  <c r="AR36" i="22"/>
  <c r="AS28" i="22"/>
  <c r="AQ216" i="22"/>
  <c r="S224" i="22" s="1"/>
  <c r="AQ203" i="22"/>
  <c r="AQ206" i="22"/>
  <c r="AO46" i="17"/>
  <c r="AO209" i="17"/>
  <c r="AO37" i="17"/>
  <c r="AO48" i="17"/>
  <c r="AO38" i="17"/>
  <c r="AO47" i="17"/>
  <c r="AO36" i="17"/>
  <c r="BK194" i="17"/>
  <c r="BK191" i="17"/>
  <c r="AN206" i="17"/>
  <c r="J224" i="17"/>
  <c r="AN216" i="17"/>
  <c r="AN203" i="17"/>
  <c r="AO157" i="17" a="1"/>
  <c r="AP28" i="17"/>
  <c r="AO158" i="17" a="1"/>
  <c r="AO159" i="17" a="1"/>
  <c r="AO160" i="17" a="1"/>
  <c r="AO161" i="17" a="1"/>
  <c r="AO162" i="17" a="1"/>
  <c r="AO163" i="17" a="1"/>
  <c r="AO164" i="17" a="1"/>
  <c r="AO165" i="17" a="1"/>
  <c r="AO166" i="17" a="1"/>
  <c r="AO167" i="17" a="1"/>
  <c r="AO168" i="17" a="1"/>
  <c r="AO169" i="17" a="1"/>
  <c r="AO170" i="17" a="1"/>
  <c r="AO171" i="17" a="1"/>
  <c r="AO172" i="17" a="1"/>
  <c r="AO173" i="17" a="1"/>
  <c r="AO174" i="17" a="1"/>
  <c r="AO175" i="17" a="1"/>
  <c r="AO176" i="17" a="1"/>
  <c r="AO177" i="17" a="1"/>
  <c r="AO178" i="17" a="1"/>
  <c r="AO179" i="17" a="1"/>
  <c r="AO180" i="17" a="1"/>
  <c r="AO181" i="17" a="1"/>
  <c r="AO182" i="17" a="1"/>
  <c r="AO183" i="17" a="1"/>
  <c r="AO184" i="17" a="1"/>
  <c r="BM191" i="22" l="1"/>
  <c r="AR216" i="22"/>
  <c r="T224" i="22" s="1"/>
  <c r="AR203" i="22"/>
  <c r="AS184" i="22" a="1"/>
  <c r="AS183" i="22" a="1"/>
  <c r="AS182" i="22" a="1"/>
  <c r="AS181" i="22" a="1"/>
  <c r="AS180" i="22" a="1"/>
  <c r="AS179" i="22" a="1"/>
  <c r="AS178" i="22" a="1"/>
  <c r="AS177" i="22" a="1"/>
  <c r="AS176" i="22" a="1"/>
  <c r="AS175" i="22" a="1"/>
  <c r="AS174" i="22" a="1"/>
  <c r="AS173" i="22" a="1"/>
  <c r="AS172" i="22" a="1"/>
  <c r="AS171" i="22" a="1"/>
  <c r="AS170" i="22" a="1"/>
  <c r="AS169" i="22" a="1"/>
  <c r="AS168" i="22" a="1"/>
  <c r="AS167" i="22" a="1"/>
  <c r="AS166" i="22" a="1"/>
  <c r="AS165" i="22" a="1"/>
  <c r="AS164" i="22" a="1"/>
  <c r="AS163" i="22" a="1"/>
  <c r="AS162" i="22" a="1"/>
  <c r="AS161" i="22" a="1"/>
  <c r="AS160" i="22" a="1"/>
  <c r="AS159" i="22" a="1"/>
  <c r="AS158" i="22" a="1"/>
  <c r="AS157" i="22" a="1"/>
  <c r="AS38" i="22"/>
  <c r="AT28" i="22"/>
  <c r="AS36" i="22"/>
  <c r="AS209" i="22"/>
  <c r="AS37" i="22"/>
  <c r="AR206" i="22"/>
  <c r="AP48" i="17"/>
  <c r="AP36" i="17"/>
  <c r="AP46" i="17"/>
  <c r="AP209" i="17"/>
  <c r="AP38" i="17"/>
  <c r="AP37" i="17"/>
  <c r="AP47" i="17"/>
  <c r="BL194" i="17"/>
  <c r="BL191" i="17"/>
  <c r="AO206" i="17"/>
  <c r="K224" i="17"/>
  <c r="AO216" i="17"/>
  <c r="AO203" i="17"/>
  <c r="AP157" i="17" a="1"/>
  <c r="AQ28" i="17"/>
  <c r="AP159" i="17" a="1"/>
  <c r="AP158" i="17" a="1"/>
  <c r="AP160" i="17" a="1"/>
  <c r="AP161" i="17" a="1"/>
  <c r="AP162" i="17" a="1"/>
  <c r="AP163" i="17" a="1"/>
  <c r="AP164" i="17" a="1"/>
  <c r="AP165" i="17" a="1"/>
  <c r="AP166" i="17" a="1"/>
  <c r="AP167" i="17" a="1"/>
  <c r="AP168" i="17" a="1"/>
  <c r="AP169" i="17" a="1"/>
  <c r="AP170" i="17" a="1"/>
  <c r="AP171" i="17" a="1"/>
  <c r="AP172" i="17" a="1"/>
  <c r="AP173" i="17" a="1"/>
  <c r="AP174" i="17" a="1"/>
  <c r="AP175" i="17" a="1"/>
  <c r="AP176" i="17" a="1"/>
  <c r="AP177" i="17" a="1"/>
  <c r="AP178" i="17" a="1"/>
  <c r="AP179" i="17" a="1"/>
  <c r="AP180" i="17" a="1"/>
  <c r="AP181" i="17" a="1"/>
  <c r="AP182" i="17" a="1"/>
  <c r="AP183" i="17" a="1"/>
  <c r="AP184" i="17" a="1"/>
  <c r="BN191" i="22" l="1"/>
  <c r="AT184" i="22" a="1"/>
  <c r="AT183" i="22" a="1"/>
  <c r="AT182" i="22" a="1"/>
  <c r="AT181" i="22" a="1"/>
  <c r="AT180" i="22" a="1"/>
  <c r="AT179" i="22" a="1"/>
  <c r="AT178" i="22" a="1"/>
  <c r="AT177" i="22" a="1"/>
  <c r="AT176" i="22" a="1"/>
  <c r="AT175" i="22" a="1"/>
  <c r="AT174" i="22" a="1"/>
  <c r="AT173" i="22" a="1"/>
  <c r="AT172" i="22" a="1"/>
  <c r="AT171" i="22" a="1"/>
  <c r="AT170" i="22" a="1"/>
  <c r="AT169" i="22" a="1"/>
  <c r="AT168" i="22" a="1"/>
  <c r="AT167" i="22" a="1"/>
  <c r="AT166" i="22" a="1"/>
  <c r="AT165" i="22" a="1"/>
  <c r="AT164" i="22" a="1"/>
  <c r="AT163" i="22" a="1"/>
  <c r="AT162" i="22" a="1"/>
  <c r="AT161" i="22" a="1"/>
  <c r="AT160" i="22" a="1"/>
  <c r="AT159" i="22" a="1"/>
  <c r="AT158" i="22" a="1"/>
  <c r="AT157" i="22" a="1"/>
  <c r="AT36" i="22"/>
  <c r="AT37" i="22"/>
  <c r="AT209" i="22"/>
  <c r="AU28" i="22"/>
  <c r="AT38" i="22"/>
  <c r="AT206" i="22" s="1"/>
  <c r="AS216" i="22"/>
  <c r="U224" i="22" s="1"/>
  <c r="AS203" i="22"/>
  <c r="AS206" i="22"/>
  <c r="AQ37" i="17"/>
  <c r="AQ36" i="17"/>
  <c r="AQ46" i="17"/>
  <c r="AQ48" i="17"/>
  <c r="AQ209" i="17"/>
  <c r="AQ38" i="17"/>
  <c r="AQ47" i="17"/>
  <c r="AP206" i="17"/>
  <c r="BM194" i="17"/>
  <c r="BM191" i="17"/>
  <c r="L224" i="17"/>
  <c r="AP216" i="17"/>
  <c r="AP203" i="17"/>
  <c r="AQ157" i="17" a="1"/>
  <c r="AR28" i="17"/>
  <c r="AQ159" i="17" a="1"/>
  <c r="AQ158" i="17" a="1"/>
  <c r="AQ160" i="17" a="1"/>
  <c r="AQ161" i="17" a="1"/>
  <c r="AQ162" i="17" a="1"/>
  <c r="AQ163" i="17" a="1"/>
  <c r="AQ164" i="17" a="1"/>
  <c r="AQ165" i="17" a="1"/>
  <c r="AQ166" i="17" a="1"/>
  <c r="AQ167" i="17" a="1"/>
  <c r="AQ168" i="17" a="1"/>
  <c r="AQ169" i="17" a="1"/>
  <c r="AQ170" i="17" a="1"/>
  <c r="AQ171" i="17" a="1"/>
  <c r="AQ172" i="17" a="1"/>
  <c r="AQ173" i="17" a="1"/>
  <c r="AQ174" i="17" a="1"/>
  <c r="AQ175" i="17" a="1"/>
  <c r="AQ176" i="17" a="1"/>
  <c r="AQ177" i="17" a="1"/>
  <c r="AQ178" i="17" a="1"/>
  <c r="AQ179" i="17" a="1"/>
  <c r="AQ180" i="17" a="1"/>
  <c r="AQ181" i="17" a="1"/>
  <c r="AQ182" i="17" a="1"/>
  <c r="AQ183" i="17" a="1"/>
  <c r="AQ184" i="17" a="1"/>
  <c r="BO191" i="22" l="1"/>
  <c r="AT216" i="22"/>
  <c r="V224" i="22" s="1"/>
  <c r="AT203" i="22"/>
  <c r="AU184" i="22" a="1"/>
  <c r="AU183" i="22" a="1"/>
  <c r="AU182" i="22" a="1"/>
  <c r="AU181" i="22" a="1"/>
  <c r="AU180" i="22" a="1"/>
  <c r="AU179" i="22" a="1"/>
  <c r="AU178" i="22" a="1"/>
  <c r="AU177" i="22" a="1"/>
  <c r="AU176" i="22" a="1"/>
  <c r="AU175" i="22" a="1"/>
  <c r="AU174" i="22" a="1"/>
  <c r="AU173" i="22" a="1"/>
  <c r="AU172" i="22" a="1"/>
  <c r="AU171" i="22" a="1"/>
  <c r="AU170" i="22" a="1"/>
  <c r="AU169" i="22" a="1"/>
  <c r="AU168" i="22" a="1"/>
  <c r="AU167" i="22" a="1"/>
  <c r="AU166" i="22" a="1"/>
  <c r="AU165" i="22" a="1"/>
  <c r="AU164" i="22" a="1"/>
  <c r="AU163" i="22" a="1"/>
  <c r="AU162" i="22" a="1"/>
  <c r="AU161" i="22" a="1"/>
  <c r="AU160" i="22" a="1"/>
  <c r="AU159" i="22" a="1"/>
  <c r="AU158" i="22" a="1"/>
  <c r="AU157" i="22" a="1"/>
  <c r="AU209" i="22"/>
  <c r="AU36" i="22"/>
  <c r="AV28" i="22"/>
  <c r="AU38" i="22"/>
  <c r="AU37" i="22"/>
  <c r="AR37" i="17"/>
  <c r="AR36" i="17"/>
  <c r="AR48" i="17"/>
  <c r="AR46" i="17"/>
  <c r="AR209" i="17"/>
  <c r="AR38" i="17"/>
  <c r="AR47" i="17"/>
  <c r="BN194" i="17"/>
  <c r="BN191" i="17"/>
  <c r="AQ206" i="17"/>
  <c r="M224" i="17"/>
  <c r="AQ216" i="17"/>
  <c r="AQ203" i="17"/>
  <c r="AR157" i="17" a="1"/>
  <c r="AR158" i="17" a="1"/>
  <c r="AS28" i="17"/>
  <c r="AR159" i="17" a="1"/>
  <c r="AR160" i="17" a="1"/>
  <c r="AR161" i="17" a="1"/>
  <c r="AR162" i="17" a="1"/>
  <c r="AR163" i="17" a="1"/>
  <c r="AR164" i="17" a="1"/>
  <c r="AR165" i="17" a="1"/>
  <c r="AR166" i="17" a="1"/>
  <c r="AR167" i="17" a="1"/>
  <c r="AR168" i="17" a="1"/>
  <c r="AR169" i="17" a="1"/>
  <c r="AR170" i="17" a="1"/>
  <c r="AR171" i="17" a="1"/>
  <c r="AR172" i="17" a="1"/>
  <c r="AR173" i="17" a="1"/>
  <c r="AR174" i="17" a="1"/>
  <c r="AR175" i="17" a="1"/>
  <c r="AR176" i="17" a="1"/>
  <c r="AR177" i="17" a="1"/>
  <c r="AR178" i="17" a="1"/>
  <c r="AR179" i="17" a="1"/>
  <c r="AR180" i="17" a="1"/>
  <c r="AR181" i="17" a="1"/>
  <c r="AR182" i="17" a="1"/>
  <c r="AR183" i="17" a="1"/>
  <c r="AR184" i="17" a="1"/>
  <c r="BP191" i="22" l="1"/>
  <c r="AU203" i="22"/>
  <c r="AU216" i="22"/>
  <c r="W224" i="22" s="1"/>
  <c r="AV184" i="22" a="1"/>
  <c r="AV183" i="22" a="1"/>
  <c r="AV182" i="22" a="1"/>
  <c r="AV181" i="22" a="1"/>
  <c r="AV180" i="22" a="1"/>
  <c r="AV179" i="22" a="1"/>
  <c r="AV178" i="22" a="1"/>
  <c r="AV177" i="22" a="1"/>
  <c r="AV176" i="22" a="1"/>
  <c r="AV175" i="22" a="1"/>
  <c r="AV174" i="22" a="1"/>
  <c r="AV173" i="22" a="1"/>
  <c r="AV172" i="22" a="1"/>
  <c r="AV171" i="22" a="1"/>
  <c r="AV170" i="22" a="1"/>
  <c r="AV169" i="22" a="1"/>
  <c r="AV168" i="22" a="1"/>
  <c r="AV167" i="22" a="1"/>
  <c r="AV166" i="22" a="1"/>
  <c r="AV165" i="22" a="1"/>
  <c r="AV164" i="22" a="1"/>
  <c r="AV163" i="22" a="1"/>
  <c r="AV162" i="22" a="1"/>
  <c r="AV161" i="22" a="1"/>
  <c r="AV160" i="22" a="1"/>
  <c r="AV159" i="22" a="1"/>
  <c r="AV158" i="22" a="1"/>
  <c r="AV157" i="22" a="1"/>
  <c r="AV209" i="22"/>
  <c r="AW28" i="22"/>
  <c r="AV37" i="22"/>
  <c r="AV36" i="22"/>
  <c r="AV38" i="22"/>
  <c r="AU206" i="22"/>
  <c r="AR206" i="17"/>
  <c r="AS48" i="17"/>
  <c r="AS37" i="17"/>
  <c r="AS36" i="17"/>
  <c r="AS46" i="17"/>
  <c r="AS209" i="17"/>
  <c r="AS38" i="17"/>
  <c r="AS47" i="17"/>
  <c r="BO194" i="17"/>
  <c r="BO191" i="17"/>
  <c r="N224" i="17"/>
  <c r="AR216" i="17"/>
  <c r="AR203" i="17"/>
  <c r="AS157" i="17" a="1"/>
  <c r="AT28" i="17"/>
  <c r="AS159" i="17" a="1"/>
  <c r="AS158" i="17" a="1"/>
  <c r="AS160" i="17" a="1"/>
  <c r="AS161" i="17" a="1"/>
  <c r="AS162" i="17" a="1"/>
  <c r="AS163" i="17" a="1"/>
  <c r="AS164" i="17" a="1"/>
  <c r="AS165" i="17" a="1"/>
  <c r="AS166" i="17" a="1"/>
  <c r="AS167" i="17" a="1"/>
  <c r="AS168" i="17" a="1"/>
  <c r="AS169" i="17" a="1"/>
  <c r="AS170" i="17" a="1"/>
  <c r="AS171" i="17" a="1"/>
  <c r="AS172" i="17" a="1"/>
  <c r="AS173" i="17" a="1"/>
  <c r="AS174" i="17" a="1"/>
  <c r="AS175" i="17" a="1"/>
  <c r="AS176" i="17" a="1"/>
  <c r="AS177" i="17" a="1"/>
  <c r="AS178" i="17" a="1"/>
  <c r="AS179" i="17" a="1"/>
  <c r="AS180" i="17" a="1"/>
  <c r="AS181" i="17" a="1"/>
  <c r="AS182" i="17" a="1"/>
  <c r="AS183" i="17" a="1"/>
  <c r="AS184" i="17" a="1"/>
  <c r="BQ191" i="22" l="1"/>
  <c r="AW184" i="22" a="1"/>
  <c r="AW183" i="22" a="1"/>
  <c r="AW182" i="22" a="1"/>
  <c r="AW181" i="22" a="1"/>
  <c r="AW180" i="22" a="1"/>
  <c r="AW179" i="22" a="1"/>
  <c r="AW178" i="22" a="1"/>
  <c r="AW177" i="22" a="1"/>
  <c r="AW176" i="22" a="1"/>
  <c r="AW175" i="22" a="1"/>
  <c r="AW174" i="22" a="1"/>
  <c r="AW173" i="22" a="1"/>
  <c r="AW172" i="22" a="1"/>
  <c r="AW171" i="22" a="1"/>
  <c r="AW170" i="22" a="1"/>
  <c r="AW169" i="22" a="1"/>
  <c r="AW168" i="22" a="1"/>
  <c r="AW167" i="22" a="1"/>
  <c r="AW166" i="22" a="1"/>
  <c r="AW165" i="22" a="1"/>
  <c r="AW164" i="22" a="1"/>
  <c r="AW163" i="22" a="1"/>
  <c r="AW162" i="22" a="1"/>
  <c r="AW161" i="22" a="1"/>
  <c r="AW160" i="22" a="1"/>
  <c r="AW159" i="22" a="1"/>
  <c r="AW158" i="22" a="1"/>
  <c r="AW157" i="22" a="1"/>
  <c r="AW37" i="22"/>
  <c r="AX28" i="22"/>
  <c r="AW36" i="22"/>
  <c r="AW38" i="22"/>
  <c r="AW206" i="22" s="1"/>
  <c r="AW209" i="22"/>
  <c r="AV216" i="22"/>
  <c r="X224" i="22" s="1"/>
  <c r="AV203" i="22"/>
  <c r="AV206" i="22"/>
  <c r="AT36" i="17"/>
  <c r="AT37" i="17"/>
  <c r="AT48" i="17"/>
  <c r="AT46" i="17"/>
  <c r="AT209" i="17"/>
  <c r="AT38" i="17"/>
  <c r="AT47" i="17"/>
  <c r="AS206" i="17"/>
  <c r="BP194" i="17"/>
  <c r="BP191" i="17"/>
  <c r="O224" i="17"/>
  <c r="AS216" i="17"/>
  <c r="AS203" i="17"/>
  <c r="AT158" i="17" a="1"/>
  <c r="AT157" i="17" a="1"/>
  <c r="AU28" i="17"/>
  <c r="AT159" i="17" a="1"/>
  <c r="AT160" i="17" a="1"/>
  <c r="AT161" i="17" a="1"/>
  <c r="AT162" i="17" a="1"/>
  <c r="AT163" i="17" a="1"/>
  <c r="AT164" i="17" a="1"/>
  <c r="AT165" i="17" a="1"/>
  <c r="AT166" i="17" a="1"/>
  <c r="AT167" i="17" a="1"/>
  <c r="AT168" i="17" a="1"/>
  <c r="AT169" i="17" a="1"/>
  <c r="AT170" i="17" a="1"/>
  <c r="AT171" i="17" a="1"/>
  <c r="AT172" i="17" a="1"/>
  <c r="AT173" i="17" a="1"/>
  <c r="AT174" i="17" a="1"/>
  <c r="AT175" i="17" a="1"/>
  <c r="AT176" i="17" a="1"/>
  <c r="AT177" i="17" a="1"/>
  <c r="AT178" i="17" a="1"/>
  <c r="AT179" i="17" a="1"/>
  <c r="AT180" i="17" a="1"/>
  <c r="AT181" i="17" a="1"/>
  <c r="AT182" i="17" a="1"/>
  <c r="AT183" i="17" a="1"/>
  <c r="AT184" i="17" a="1"/>
  <c r="BR191" i="22" l="1"/>
  <c r="AX184" i="22" a="1"/>
  <c r="AX183" i="22" a="1"/>
  <c r="AX182" i="22" a="1"/>
  <c r="AX181" i="22" a="1"/>
  <c r="AX180" i="22" a="1"/>
  <c r="AX179" i="22" a="1"/>
  <c r="AX178" i="22" a="1"/>
  <c r="AX177" i="22" a="1"/>
  <c r="AX176" i="22" a="1"/>
  <c r="AX175" i="22" a="1"/>
  <c r="AX174" i="22" a="1"/>
  <c r="AX173" i="22" a="1"/>
  <c r="AX172" i="22" a="1"/>
  <c r="AX171" i="22" a="1"/>
  <c r="AX170" i="22" a="1"/>
  <c r="AX169" i="22" a="1"/>
  <c r="AX168" i="22" a="1"/>
  <c r="AX167" i="22" a="1"/>
  <c r="AX166" i="22" a="1"/>
  <c r="AX165" i="22" a="1"/>
  <c r="AX164" i="22" a="1"/>
  <c r="AX163" i="22" a="1"/>
  <c r="AX162" i="22" a="1"/>
  <c r="AX161" i="22" a="1"/>
  <c r="AX160" i="22" a="1"/>
  <c r="AX159" i="22" a="1"/>
  <c r="AX158" i="22" a="1"/>
  <c r="AX157" i="22" a="1"/>
  <c r="AX38" i="22"/>
  <c r="AX206" i="22" s="1"/>
  <c r="AX37" i="22"/>
  <c r="AX209" i="22"/>
  <c r="AX36" i="22"/>
  <c r="AY28" i="22"/>
  <c r="AW216" i="22"/>
  <c r="Y224" i="22" s="1"/>
  <c r="AW203" i="22"/>
  <c r="AU37" i="17"/>
  <c r="AU36" i="17"/>
  <c r="AU48" i="17"/>
  <c r="AU46" i="17"/>
  <c r="AU209" i="17"/>
  <c r="AU38" i="17"/>
  <c r="AU47" i="17"/>
  <c r="BQ194" i="17"/>
  <c r="BQ191" i="17"/>
  <c r="AT206" i="17"/>
  <c r="P224" i="17"/>
  <c r="AT216" i="17"/>
  <c r="AT203" i="17"/>
  <c r="AU157" i="17" a="1"/>
  <c r="AV28" i="17"/>
  <c r="AU159" i="17" a="1"/>
  <c r="AU158" i="17" a="1"/>
  <c r="AU160" i="17" a="1"/>
  <c r="AU161" i="17" a="1"/>
  <c r="AU162" i="17" a="1"/>
  <c r="AU163" i="17" a="1"/>
  <c r="AU164" i="17" a="1"/>
  <c r="AU165" i="17" a="1"/>
  <c r="AU166" i="17" a="1"/>
  <c r="AU167" i="17" a="1"/>
  <c r="AU168" i="17" a="1"/>
  <c r="AU169" i="17" a="1"/>
  <c r="AU170" i="17" a="1"/>
  <c r="AU171" i="17" a="1"/>
  <c r="AU172" i="17" a="1"/>
  <c r="AU173" i="17" a="1"/>
  <c r="AU174" i="17" a="1"/>
  <c r="AU175" i="17" a="1"/>
  <c r="AU176" i="17" a="1"/>
  <c r="AU177" i="17" a="1"/>
  <c r="AU178" i="17" a="1"/>
  <c r="AU179" i="17" a="1"/>
  <c r="AU180" i="17" a="1"/>
  <c r="AU181" i="17" a="1"/>
  <c r="AU182" i="17" a="1"/>
  <c r="AU183" i="17" a="1"/>
  <c r="AU184" i="17" a="1"/>
  <c r="Q224" i="17"/>
  <c r="BS191" i="22" l="1"/>
  <c r="AX203" i="22"/>
  <c r="AX216" i="22"/>
  <c r="Z224" i="22" s="1"/>
  <c r="AY184" i="22" a="1"/>
  <c r="AY183" i="22" a="1"/>
  <c r="AY182" i="22" a="1"/>
  <c r="AY181" i="22" a="1"/>
  <c r="AY180" i="22" a="1"/>
  <c r="AY179" i="22" a="1"/>
  <c r="AY178" i="22" a="1"/>
  <c r="AY177" i="22" a="1"/>
  <c r="AY176" i="22" a="1"/>
  <c r="AY175" i="22" a="1"/>
  <c r="AY174" i="22" a="1"/>
  <c r="AY173" i="22" a="1"/>
  <c r="AY172" i="22" a="1"/>
  <c r="AY171" i="22" a="1"/>
  <c r="AY170" i="22" a="1"/>
  <c r="AY169" i="22" a="1"/>
  <c r="AY168" i="22" a="1"/>
  <c r="AY167" i="22" a="1"/>
  <c r="AY166" i="22" a="1"/>
  <c r="AY165" i="22" a="1"/>
  <c r="AY164" i="22" a="1"/>
  <c r="AY163" i="22" a="1"/>
  <c r="AY162" i="22" a="1"/>
  <c r="AY161" i="22" a="1"/>
  <c r="AY160" i="22" a="1"/>
  <c r="AY159" i="22" a="1"/>
  <c r="AY158" i="22" a="1"/>
  <c r="AY157" i="22" a="1"/>
  <c r="AY38" i="22"/>
  <c r="AZ28" i="22"/>
  <c r="AY209" i="22"/>
  <c r="AY36" i="22"/>
  <c r="AY37" i="22"/>
  <c r="AV47" i="17"/>
  <c r="AV37" i="17"/>
  <c r="AV36" i="17"/>
  <c r="AV48" i="17"/>
  <c r="AV209" i="17"/>
  <c r="AV46" i="17"/>
  <c r="AV38" i="17"/>
  <c r="BR194" i="17"/>
  <c r="BR191" i="17"/>
  <c r="AU206" i="17"/>
  <c r="AU216" i="17"/>
  <c r="AU203" i="17"/>
  <c r="AV157" i="17" a="1"/>
  <c r="AV159" i="17" a="1"/>
  <c r="AW28" i="17"/>
  <c r="AV158" i="17" a="1"/>
  <c r="AV160" i="17" a="1"/>
  <c r="AV161" i="17" a="1"/>
  <c r="AV162" i="17" a="1"/>
  <c r="AV163" i="17" a="1"/>
  <c r="AV164" i="17" a="1"/>
  <c r="AV165" i="17" a="1"/>
  <c r="AV166" i="17" a="1"/>
  <c r="AV167" i="17" a="1"/>
  <c r="AV168" i="17" a="1"/>
  <c r="AV169" i="17" a="1"/>
  <c r="AV170" i="17" a="1"/>
  <c r="AV171" i="17" a="1"/>
  <c r="AV172" i="17" a="1"/>
  <c r="AV173" i="17" a="1"/>
  <c r="AV174" i="17" a="1"/>
  <c r="AV175" i="17" a="1"/>
  <c r="AV176" i="17" a="1"/>
  <c r="AV177" i="17" a="1"/>
  <c r="AV178" i="17" a="1"/>
  <c r="AV179" i="17" a="1"/>
  <c r="AV180" i="17" a="1"/>
  <c r="AV181" i="17" a="1"/>
  <c r="AV182" i="17" a="1"/>
  <c r="AV183" i="17" a="1"/>
  <c r="AV184" i="17" a="1"/>
  <c r="BT191" i="22" l="1"/>
  <c r="AZ184" i="22" a="1"/>
  <c r="AZ183" i="22" a="1"/>
  <c r="AZ182" i="22" a="1"/>
  <c r="AZ181" i="22" a="1"/>
  <c r="AZ180" i="22" a="1"/>
  <c r="AZ179" i="22" a="1"/>
  <c r="AZ178" i="22" a="1"/>
  <c r="AZ177" i="22" a="1"/>
  <c r="AZ176" i="22" a="1"/>
  <c r="AZ175" i="22" a="1"/>
  <c r="AZ174" i="22" a="1"/>
  <c r="AZ173" i="22" a="1"/>
  <c r="AZ172" i="22" a="1"/>
  <c r="AZ171" i="22" a="1"/>
  <c r="AZ170" i="22" a="1"/>
  <c r="AZ169" i="22" a="1"/>
  <c r="AZ168" i="22" a="1"/>
  <c r="AZ167" i="22" a="1"/>
  <c r="AZ166" i="22" a="1"/>
  <c r="AZ165" i="22" a="1"/>
  <c r="AZ164" i="22" a="1"/>
  <c r="AZ163" i="22" a="1"/>
  <c r="AZ162" i="22" a="1"/>
  <c r="AZ161" i="22" a="1"/>
  <c r="AZ160" i="22" a="1"/>
  <c r="AZ159" i="22" a="1"/>
  <c r="AZ158" i="22" a="1"/>
  <c r="AZ157" i="22" a="1"/>
  <c r="AZ38" i="22"/>
  <c r="BA28" i="22"/>
  <c r="AZ37" i="22"/>
  <c r="AZ209" i="22"/>
  <c r="AZ36" i="22"/>
  <c r="AY203" i="22"/>
  <c r="AY216" i="22"/>
  <c r="AA224" i="22" s="1"/>
  <c r="AY206" i="22"/>
  <c r="AV206" i="17"/>
  <c r="AW36" i="17"/>
  <c r="AW46" i="17"/>
  <c r="AW37" i="17"/>
  <c r="AW48" i="17"/>
  <c r="AW209" i="17"/>
  <c r="AW47" i="17"/>
  <c r="AW38" i="17"/>
  <c r="BS194" i="17"/>
  <c r="BS191" i="17"/>
  <c r="R224" i="17"/>
  <c r="AV216" i="17"/>
  <c r="AV203" i="17"/>
  <c r="AW157" i="17" a="1"/>
  <c r="AW158" i="17" a="1"/>
  <c r="AX28" i="17"/>
  <c r="AW159" i="17" a="1"/>
  <c r="AW160" i="17" a="1"/>
  <c r="AW161" i="17" a="1"/>
  <c r="AW162" i="17" a="1"/>
  <c r="AW163" i="17" a="1"/>
  <c r="AW164" i="17" a="1"/>
  <c r="AW165" i="17" a="1"/>
  <c r="AW166" i="17" a="1"/>
  <c r="AW167" i="17" a="1"/>
  <c r="AW168" i="17" a="1"/>
  <c r="AW169" i="17" a="1"/>
  <c r="AW170" i="17" a="1"/>
  <c r="AW171" i="17" a="1"/>
  <c r="AW172" i="17" a="1"/>
  <c r="AW173" i="17" a="1"/>
  <c r="AW174" i="17" a="1"/>
  <c r="AW175" i="17" a="1"/>
  <c r="AW176" i="17" a="1"/>
  <c r="AW177" i="17" a="1"/>
  <c r="AW178" i="17" a="1"/>
  <c r="AW179" i="17" a="1"/>
  <c r="AW180" i="17" a="1"/>
  <c r="AW181" i="17" a="1"/>
  <c r="AW182" i="17" a="1"/>
  <c r="AW183" i="17" a="1"/>
  <c r="AW184" i="17" a="1"/>
  <c r="BU191" i="22" l="1"/>
  <c r="BA184" i="22" a="1"/>
  <c r="BA183" i="22" a="1"/>
  <c r="BA182" i="22" a="1"/>
  <c r="BA181" i="22" a="1"/>
  <c r="BA180" i="22" a="1"/>
  <c r="BA179" i="22" a="1"/>
  <c r="BA178" i="22" a="1"/>
  <c r="BA177" i="22" a="1"/>
  <c r="BA176" i="22" a="1"/>
  <c r="BA175" i="22" a="1"/>
  <c r="BA174" i="22" a="1"/>
  <c r="BA173" i="22" a="1"/>
  <c r="BA172" i="22" a="1"/>
  <c r="BA171" i="22" a="1"/>
  <c r="BA170" i="22" a="1"/>
  <c r="BA169" i="22" a="1"/>
  <c r="BA168" i="22" a="1"/>
  <c r="BA167" i="22" a="1"/>
  <c r="BA166" i="22" a="1"/>
  <c r="BA165" i="22" a="1"/>
  <c r="BA164" i="22" a="1"/>
  <c r="BA163" i="22" a="1"/>
  <c r="BA162" i="22" a="1"/>
  <c r="BA161" i="22" a="1"/>
  <c r="BA160" i="22" a="1"/>
  <c r="BA159" i="22" a="1"/>
  <c r="BA158" i="22" a="1"/>
  <c r="BA157" i="22" a="1"/>
  <c r="BA38" i="22"/>
  <c r="BA36" i="22"/>
  <c r="BA209" i="22"/>
  <c r="BA37" i="22"/>
  <c r="BB28" i="22"/>
  <c r="AZ203" i="22"/>
  <c r="AZ216" i="22"/>
  <c r="AB224" i="22" s="1"/>
  <c r="AZ206" i="22"/>
  <c r="AX37" i="17"/>
  <c r="AX36" i="17"/>
  <c r="AX48" i="17"/>
  <c r="AX46" i="17"/>
  <c r="AX209" i="17"/>
  <c r="AX38" i="17"/>
  <c r="AX206" i="17" s="1"/>
  <c r="AX47" i="17"/>
  <c r="AW206" i="17"/>
  <c r="BT194" i="17"/>
  <c r="BT191" i="17"/>
  <c r="S224" i="17"/>
  <c r="AW216" i="17"/>
  <c r="AW203" i="17"/>
  <c r="AX157" i="17" a="1"/>
  <c r="AY28" i="17"/>
  <c r="AX158" i="17" a="1"/>
  <c r="AX159" i="17" a="1"/>
  <c r="AX160" i="17" a="1"/>
  <c r="AX161" i="17" a="1"/>
  <c r="AX162" i="17" a="1"/>
  <c r="AX163" i="17" a="1"/>
  <c r="AX164" i="17" a="1"/>
  <c r="AX165" i="17" a="1"/>
  <c r="AX166" i="17" a="1"/>
  <c r="AX167" i="17" a="1"/>
  <c r="AX168" i="17" a="1"/>
  <c r="AX169" i="17" a="1"/>
  <c r="AX170" i="17" a="1"/>
  <c r="AX171" i="17" a="1"/>
  <c r="AX172" i="17" a="1"/>
  <c r="AX173" i="17" a="1"/>
  <c r="AX174" i="17" a="1"/>
  <c r="AX175" i="17" a="1"/>
  <c r="AX176" i="17" a="1"/>
  <c r="AX177" i="17" a="1"/>
  <c r="AX178" i="17" a="1"/>
  <c r="AX179" i="17" a="1"/>
  <c r="AX180" i="17" a="1"/>
  <c r="AX181" i="17" a="1"/>
  <c r="AX182" i="17" a="1"/>
  <c r="AX183" i="17" a="1"/>
  <c r="AX184" i="17" a="1"/>
  <c r="BV191" i="22" l="1"/>
  <c r="BA203" i="22"/>
  <c r="BA216" i="22"/>
  <c r="AC224" i="22" s="1"/>
  <c r="BB184" i="22" a="1"/>
  <c r="BB183" i="22" a="1"/>
  <c r="BB182" i="22" a="1"/>
  <c r="BB181" i="22" a="1"/>
  <c r="BB180" i="22" a="1"/>
  <c r="BB179" i="22" a="1"/>
  <c r="BB178" i="22" a="1"/>
  <c r="BB177" i="22" a="1"/>
  <c r="BB176" i="22" a="1"/>
  <c r="BB175" i="22" a="1"/>
  <c r="BB174" i="22" a="1"/>
  <c r="BB173" i="22" a="1"/>
  <c r="BB172" i="22" a="1"/>
  <c r="BB171" i="22" a="1"/>
  <c r="BB170" i="22" a="1"/>
  <c r="BB169" i="22" a="1"/>
  <c r="BB168" i="22" a="1"/>
  <c r="BB167" i="22" a="1"/>
  <c r="BB166" i="22" a="1"/>
  <c r="BB165" i="22" a="1"/>
  <c r="BB164" i="22" a="1"/>
  <c r="BB163" i="22" a="1"/>
  <c r="BB162" i="22" a="1"/>
  <c r="BB161" i="22" a="1"/>
  <c r="BB160" i="22" a="1"/>
  <c r="BB159" i="22" a="1"/>
  <c r="BB158" i="22" a="1"/>
  <c r="BB157" i="22" a="1"/>
  <c r="BB37" i="22"/>
  <c r="BB38" i="22"/>
  <c r="BB36" i="22"/>
  <c r="BC28" i="22"/>
  <c r="BB209" i="22"/>
  <c r="BA206" i="22"/>
  <c r="AY36" i="17"/>
  <c r="AY48" i="17"/>
  <c r="AY37" i="17"/>
  <c r="AY46" i="17"/>
  <c r="AY47" i="17"/>
  <c r="AY209" i="17"/>
  <c r="AY38" i="17"/>
  <c r="BU194" i="17"/>
  <c r="BU191" i="17"/>
  <c r="T224" i="17"/>
  <c r="AX216" i="17"/>
  <c r="AX203" i="17"/>
  <c r="AY157" i="17" a="1"/>
  <c r="AZ28" i="17"/>
  <c r="AY158" i="17" a="1"/>
  <c r="AY159" i="17" a="1"/>
  <c r="AY160" i="17" a="1"/>
  <c r="AY161" i="17" a="1"/>
  <c r="AY162" i="17" a="1"/>
  <c r="AY163" i="17" a="1"/>
  <c r="AY164" i="17" a="1"/>
  <c r="AY165" i="17" a="1"/>
  <c r="AY166" i="17" a="1"/>
  <c r="AY167" i="17" a="1"/>
  <c r="AY168" i="17" a="1"/>
  <c r="AY169" i="17" a="1"/>
  <c r="AY170" i="17" a="1"/>
  <c r="AY171" i="17" a="1"/>
  <c r="AY172" i="17" a="1"/>
  <c r="AY173" i="17" a="1"/>
  <c r="AY174" i="17" a="1"/>
  <c r="AY175" i="17" a="1"/>
  <c r="AY176" i="17" a="1"/>
  <c r="AY177" i="17" a="1"/>
  <c r="AY178" i="17" a="1"/>
  <c r="AY179" i="17" a="1"/>
  <c r="AY180" i="17" a="1"/>
  <c r="AY181" i="17" a="1"/>
  <c r="AY182" i="17" a="1"/>
  <c r="AY183" i="17" a="1"/>
  <c r="AY184" i="17" a="1"/>
  <c r="BW191" i="22" l="1"/>
  <c r="BB216" i="22"/>
  <c r="AD224" i="22" s="1"/>
  <c r="BB203" i="22"/>
  <c r="BC184" i="22" a="1"/>
  <c r="BC183" i="22" a="1"/>
  <c r="BC182" i="22" a="1"/>
  <c r="BC181" i="22" a="1"/>
  <c r="BC180" i="22" a="1"/>
  <c r="BC179" i="22" a="1"/>
  <c r="BC178" i="22" a="1"/>
  <c r="BC177" i="22" a="1"/>
  <c r="BC176" i="22" a="1"/>
  <c r="BC175" i="22" a="1"/>
  <c r="BC174" i="22" a="1"/>
  <c r="BC173" i="22" a="1"/>
  <c r="BC172" i="22" a="1"/>
  <c r="BC171" i="22" a="1"/>
  <c r="BC170" i="22" a="1"/>
  <c r="BC169" i="22" a="1"/>
  <c r="BC168" i="22" a="1"/>
  <c r="BC167" i="22" a="1"/>
  <c r="BC166" i="22" a="1"/>
  <c r="BC165" i="22" a="1"/>
  <c r="BC164" i="22" a="1"/>
  <c r="BC163" i="22" a="1"/>
  <c r="BC162" i="22" a="1"/>
  <c r="BC161" i="22" a="1"/>
  <c r="BC160" i="22" a="1"/>
  <c r="BC159" i="22" a="1"/>
  <c r="BC158" i="22" a="1"/>
  <c r="BC157" i="22" a="1"/>
  <c r="BC209" i="22"/>
  <c r="BC36" i="22"/>
  <c r="BD28" i="22"/>
  <c r="BC38" i="22"/>
  <c r="BC206" i="22" s="1"/>
  <c r="BC37" i="22"/>
  <c r="BB206" i="22"/>
  <c r="AZ47" i="17"/>
  <c r="AZ38" i="17"/>
  <c r="AZ36" i="17"/>
  <c r="AZ37" i="17"/>
  <c r="AZ48" i="17"/>
  <c r="AZ46" i="17"/>
  <c r="AZ209" i="17"/>
  <c r="AY206" i="17"/>
  <c r="BV194" i="17"/>
  <c r="BV191" i="17"/>
  <c r="U224" i="17"/>
  <c r="AY216" i="17"/>
  <c r="AY203" i="17"/>
  <c r="AZ157" i="17" a="1"/>
  <c r="BA28" i="17"/>
  <c r="AZ159" i="17" a="1"/>
  <c r="AZ158" i="17" a="1"/>
  <c r="AZ160" i="17" a="1"/>
  <c r="AZ161" i="17" a="1"/>
  <c r="AZ162" i="17" a="1"/>
  <c r="AZ163" i="17" a="1"/>
  <c r="AZ164" i="17" a="1"/>
  <c r="AZ165" i="17" a="1"/>
  <c r="AZ166" i="17" a="1"/>
  <c r="AZ167" i="17" a="1"/>
  <c r="AZ168" i="17" a="1"/>
  <c r="AZ169" i="17" a="1"/>
  <c r="AZ170" i="17" a="1"/>
  <c r="AZ171" i="17" a="1"/>
  <c r="AZ172" i="17" a="1"/>
  <c r="AZ173" i="17" a="1"/>
  <c r="AZ174" i="17" a="1"/>
  <c r="AZ175" i="17" a="1"/>
  <c r="AZ176" i="17" a="1"/>
  <c r="AZ177" i="17" a="1"/>
  <c r="AZ178" i="17" a="1"/>
  <c r="AZ179" i="17" a="1"/>
  <c r="AZ180" i="17" a="1"/>
  <c r="AZ181" i="17" a="1"/>
  <c r="AZ182" i="17" a="1"/>
  <c r="AZ183" i="17" a="1"/>
  <c r="AZ184" i="17" a="1"/>
  <c r="BX191" i="22" l="1"/>
  <c r="BC203" i="22"/>
  <c r="BC216" i="22"/>
  <c r="AE224" i="22" s="1"/>
  <c r="BD184" i="22" a="1"/>
  <c r="BD183" i="22" a="1"/>
  <c r="BD182" i="22" a="1"/>
  <c r="BD181" i="22" a="1"/>
  <c r="BD180" i="22" a="1"/>
  <c r="BD179" i="22" a="1"/>
  <c r="BD178" i="22" a="1"/>
  <c r="BD177" i="22" a="1"/>
  <c r="BD176" i="22" a="1"/>
  <c r="BD175" i="22" a="1"/>
  <c r="BD174" i="22" a="1"/>
  <c r="BD173" i="22" a="1"/>
  <c r="BD172" i="22" a="1"/>
  <c r="BD171" i="22" a="1"/>
  <c r="BD170" i="22" a="1"/>
  <c r="BD169" i="22" a="1"/>
  <c r="BD168" i="22" a="1"/>
  <c r="BD167" i="22" a="1"/>
  <c r="BD166" i="22" a="1"/>
  <c r="BD165" i="22" a="1"/>
  <c r="BD164" i="22" a="1"/>
  <c r="BD163" i="22" a="1"/>
  <c r="BD162" i="22" a="1"/>
  <c r="BD161" i="22" a="1"/>
  <c r="BD160" i="22" a="1"/>
  <c r="BD159" i="22" a="1"/>
  <c r="BD158" i="22" a="1"/>
  <c r="BD157" i="22" a="1"/>
  <c r="BD36" i="22"/>
  <c r="BD37" i="22"/>
  <c r="BD209" i="22"/>
  <c r="BD38" i="22"/>
  <c r="BD206" i="22" s="1"/>
  <c r="BE28" i="22"/>
  <c r="AZ206" i="17"/>
  <c r="BA47" i="17"/>
  <c r="BA37" i="17"/>
  <c r="BA36" i="17"/>
  <c r="BA48" i="17"/>
  <c r="BA38" i="17"/>
  <c r="BA46" i="17"/>
  <c r="BA209" i="17"/>
  <c r="BW194" i="17"/>
  <c r="BW191" i="17"/>
  <c r="V224" i="17"/>
  <c r="AZ216" i="17"/>
  <c r="AZ203" i="17"/>
  <c r="BA157" i="17" a="1"/>
  <c r="BB28" i="17"/>
  <c r="BA158" i="17" a="1"/>
  <c r="BA159" i="17" a="1"/>
  <c r="BA160" i="17" a="1"/>
  <c r="BA161" i="17" a="1"/>
  <c r="BA162" i="17" a="1"/>
  <c r="BA163" i="17" a="1"/>
  <c r="BA164" i="17" a="1"/>
  <c r="BA165" i="17" a="1"/>
  <c r="BA166" i="17" a="1"/>
  <c r="BA167" i="17" a="1"/>
  <c r="BA168" i="17" a="1"/>
  <c r="BA169" i="17" a="1"/>
  <c r="BA170" i="17" a="1"/>
  <c r="BA171" i="17" a="1"/>
  <c r="BA172" i="17" a="1"/>
  <c r="BA173" i="17" a="1"/>
  <c r="BA174" i="17" a="1"/>
  <c r="BA175" i="17" a="1"/>
  <c r="BA176" i="17" a="1"/>
  <c r="BA177" i="17" a="1"/>
  <c r="BA178" i="17" a="1"/>
  <c r="BA179" i="17" a="1"/>
  <c r="BA180" i="17" a="1"/>
  <c r="BA181" i="17" a="1"/>
  <c r="BA182" i="17" a="1"/>
  <c r="BA183" i="17" a="1"/>
  <c r="BA184" i="17" a="1"/>
  <c r="BY191" i="22" l="1"/>
  <c r="BD216" i="22"/>
  <c r="BD203" i="22"/>
  <c r="BE184" i="22" a="1"/>
  <c r="BE183" i="22" a="1"/>
  <c r="BE182" i="22" a="1"/>
  <c r="BE181" i="22" a="1"/>
  <c r="BE180" i="22" a="1"/>
  <c r="BE179" i="22" a="1"/>
  <c r="BE178" i="22" a="1"/>
  <c r="BE177" i="22" a="1"/>
  <c r="BE176" i="22" a="1"/>
  <c r="BE175" i="22" a="1"/>
  <c r="BE174" i="22" a="1"/>
  <c r="BE173" i="22" a="1"/>
  <c r="BE172" i="22" a="1"/>
  <c r="BE171" i="22" a="1"/>
  <c r="BE170" i="22" a="1"/>
  <c r="BE169" i="22" a="1"/>
  <c r="BE168" i="22" a="1"/>
  <c r="BE167" i="22" a="1"/>
  <c r="BE166" i="22" a="1"/>
  <c r="BE165" i="22" a="1"/>
  <c r="BE164" i="22" a="1"/>
  <c r="BE163" i="22" a="1"/>
  <c r="BE162" i="22" a="1"/>
  <c r="BE161" i="22" a="1"/>
  <c r="BE160" i="22" a="1"/>
  <c r="BE159" i="22" a="1"/>
  <c r="BE158" i="22" a="1"/>
  <c r="BE157" i="22" a="1"/>
  <c r="BE38" i="22"/>
  <c r="BE206" i="22" s="1"/>
  <c r="BE37" i="22"/>
  <c r="BE36" i="22"/>
  <c r="BF28" i="22"/>
  <c r="BE209" i="22"/>
  <c r="BB47" i="17"/>
  <c r="BB38" i="17"/>
  <c r="BB37" i="17"/>
  <c r="BB36" i="17"/>
  <c r="BB48" i="17"/>
  <c r="BB46" i="17"/>
  <c r="BB209" i="17"/>
  <c r="BX194" i="17"/>
  <c r="BX191" i="17"/>
  <c r="BA206" i="17"/>
  <c r="W224" i="17"/>
  <c r="BA216" i="17"/>
  <c r="BA203" i="17"/>
  <c r="BB157" i="17" a="1"/>
  <c r="BC28" i="17"/>
  <c r="BB158" i="17" a="1"/>
  <c r="BB159" i="17" a="1"/>
  <c r="BB160" i="17" a="1"/>
  <c r="BB161" i="17" a="1"/>
  <c r="BB162" i="17" a="1"/>
  <c r="BB163" i="17" a="1"/>
  <c r="BB164" i="17" a="1"/>
  <c r="BB165" i="17" a="1"/>
  <c r="BB166" i="17" a="1"/>
  <c r="BB167" i="17" a="1"/>
  <c r="BB168" i="17" a="1"/>
  <c r="BB169" i="17" a="1"/>
  <c r="BB170" i="17" a="1"/>
  <c r="BB171" i="17" a="1"/>
  <c r="BB172" i="17" a="1"/>
  <c r="BB173" i="17" a="1"/>
  <c r="BB174" i="17" a="1"/>
  <c r="BB175" i="17" a="1"/>
  <c r="BB176" i="17" a="1"/>
  <c r="BB177" i="17" a="1"/>
  <c r="BB178" i="17" a="1"/>
  <c r="BB179" i="17" a="1"/>
  <c r="BB180" i="17" a="1"/>
  <c r="BB181" i="17" a="1"/>
  <c r="BB182" i="17" a="1"/>
  <c r="BB183" i="17" a="1"/>
  <c r="BB184" i="17" a="1"/>
  <c r="BZ191" i="22" l="1"/>
  <c r="BE216" i="22"/>
  <c r="BE203" i="22"/>
  <c r="BF184" i="22" a="1"/>
  <c r="BF183" i="22" a="1"/>
  <c r="BF182" i="22" a="1"/>
  <c r="BF181" i="22" a="1"/>
  <c r="BF180" i="22" a="1"/>
  <c r="BF179" i="22" a="1"/>
  <c r="BF178" i="22" a="1"/>
  <c r="BF177" i="22" a="1"/>
  <c r="BF176" i="22" a="1"/>
  <c r="BF175" i="22" a="1"/>
  <c r="BF174" i="22" a="1"/>
  <c r="BF173" i="22" a="1"/>
  <c r="BF172" i="22" a="1"/>
  <c r="BF171" i="22" a="1"/>
  <c r="BF170" i="22" a="1"/>
  <c r="BF169" i="22" a="1"/>
  <c r="BF168" i="22" a="1"/>
  <c r="BF167" i="22" a="1"/>
  <c r="BF166" i="22" a="1"/>
  <c r="BF165" i="22" a="1"/>
  <c r="BF164" i="22" a="1"/>
  <c r="BF163" i="22" a="1"/>
  <c r="BF162" i="22" a="1"/>
  <c r="BF161" i="22" a="1"/>
  <c r="BF160" i="22" a="1"/>
  <c r="BF159" i="22" a="1"/>
  <c r="BF158" i="22" a="1"/>
  <c r="BF157" i="22" a="1"/>
  <c r="BF36" i="22"/>
  <c r="BF37" i="22"/>
  <c r="BG28" i="22"/>
  <c r="BF38" i="22"/>
  <c r="BF206" i="22" s="1"/>
  <c r="BF209" i="22"/>
  <c r="BC38" i="17"/>
  <c r="BC47" i="17"/>
  <c r="BC46" i="17"/>
  <c r="BC37" i="17"/>
  <c r="BC36" i="17"/>
  <c r="BC48" i="17"/>
  <c r="BC209" i="17"/>
  <c r="BY194" i="17"/>
  <c r="BY191" i="17"/>
  <c r="BB206" i="17"/>
  <c r="X224" i="17"/>
  <c r="BB216" i="17"/>
  <c r="BB203" i="17"/>
  <c r="BC157" i="17" a="1"/>
  <c r="BC158" i="17" a="1"/>
  <c r="BD28" i="17"/>
  <c r="BC159" i="17" a="1"/>
  <c r="BC160" i="17" a="1"/>
  <c r="BC161" i="17" a="1"/>
  <c r="BC162" i="17" a="1"/>
  <c r="BC163" i="17" a="1"/>
  <c r="BC164" i="17" a="1"/>
  <c r="BC165" i="17" a="1"/>
  <c r="BC166" i="17" a="1"/>
  <c r="BC167" i="17" a="1"/>
  <c r="BC168" i="17" a="1"/>
  <c r="BC169" i="17" a="1"/>
  <c r="BC170" i="17" a="1"/>
  <c r="BC171" i="17" a="1"/>
  <c r="BC172" i="17" a="1"/>
  <c r="BC173" i="17" a="1"/>
  <c r="BC174" i="17" a="1"/>
  <c r="BC175" i="17" a="1"/>
  <c r="BC176" i="17" a="1"/>
  <c r="BC177" i="17" a="1"/>
  <c r="BC178" i="17" a="1"/>
  <c r="BC179" i="17" a="1"/>
  <c r="BC180" i="17" a="1"/>
  <c r="BC181" i="17" a="1"/>
  <c r="BC182" i="17" a="1"/>
  <c r="BC183" i="17" a="1"/>
  <c r="BC184" i="17" a="1"/>
  <c r="CA191" i="22" l="1"/>
  <c r="BF203" i="22"/>
  <c r="BF216" i="22"/>
  <c r="BG184" i="22" a="1"/>
  <c r="BG183" i="22" a="1"/>
  <c r="BG182" i="22" a="1"/>
  <c r="BG181" i="22" a="1"/>
  <c r="BG180" i="22" a="1"/>
  <c r="BG179" i="22" a="1"/>
  <c r="BG178" i="22" a="1"/>
  <c r="BG177" i="22" a="1"/>
  <c r="BG176" i="22" a="1"/>
  <c r="BG175" i="22" a="1"/>
  <c r="BG174" i="22" a="1"/>
  <c r="BG173" i="22" a="1"/>
  <c r="BG172" i="22" a="1"/>
  <c r="BG171" i="22" a="1"/>
  <c r="BG170" i="22" a="1"/>
  <c r="BG169" i="22" a="1"/>
  <c r="BG168" i="22" a="1"/>
  <c r="BG167" i="22" a="1"/>
  <c r="BG166" i="22" a="1"/>
  <c r="BG165" i="22" a="1"/>
  <c r="BG164" i="22" a="1"/>
  <c r="BG163" i="22" a="1"/>
  <c r="BG162" i="22" a="1"/>
  <c r="BG161" i="22" a="1"/>
  <c r="BG160" i="22" a="1"/>
  <c r="BG159" i="22" a="1"/>
  <c r="BG158" i="22" a="1"/>
  <c r="BG157" i="22" a="1"/>
  <c r="BH28" i="22"/>
  <c r="BG36" i="22"/>
  <c r="BG209" i="22"/>
  <c r="BG37" i="22"/>
  <c r="BG38" i="22"/>
  <c r="BG206" i="22" s="1"/>
  <c r="BC206" i="17"/>
  <c r="BD38" i="17"/>
  <c r="BD47" i="17"/>
  <c r="BD48" i="17"/>
  <c r="BD37" i="17"/>
  <c r="BD36" i="17"/>
  <c r="BD46" i="17"/>
  <c r="BD209" i="17"/>
  <c r="BZ194" i="17"/>
  <c r="BZ191" i="17"/>
  <c r="Y224" i="17"/>
  <c r="BC216" i="17"/>
  <c r="BC203" i="17"/>
  <c r="BD157" i="17" a="1"/>
  <c r="BE28" i="17"/>
  <c r="BD159" i="17" a="1"/>
  <c r="BD158" i="17" a="1"/>
  <c r="BD160" i="17" a="1"/>
  <c r="BD161" i="17" a="1"/>
  <c r="BD162" i="17" a="1"/>
  <c r="BD163" i="17" a="1"/>
  <c r="BD164" i="17" a="1"/>
  <c r="BD165" i="17" a="1"/>
  <c r="BD166" i="17" a="1"/>
  <c r="BD167" i="17" a="1"/>
  <c r="BD168" i="17" a="1"/>
  <c r="BD169" i="17" a="1"/>
  <c r="BD170" i="17" a="1"/>
  <c r="BD171" i="17" a="1"/>
  <c r="BD172" i="17" a="1"/>
  <c r="BD173" i="17" a="1"/>
  <c r="BD174" i="17" a="1"/>
  <c r="BD175" i="17" a="1"/>
  <c r="BD176" i="17" a="1"/>
  <c r="BD177" i="17" a="1"/>
  <c r="BD178" i="17" a="1"/>
  <c r="BD179" i="17" a="1"/>
  <c r="BD180" i="17" a="1"/>
  <c r="BD181" i="17" a="1"/>
  <c r="BD182" i="17" a="1"/>
  <c r="BD183" i="17" a="1"/>
  <c r="BD184" i="17" a="1"/>
  <c r="CB191" i="22" l="1"/>
  <c r="BH184" i="22" a="1"/>
  <c r="BH183" i="22" a="1"/>
  <c r="BH182" i="22" a="1"/>
  <c r="BH181" i="22" a="1"/>
  <c r="BH180" i="22" a="1"/>
  <c r="BH179" i="22" a="1"/>
  <c r="BH178" i="22" a="1"/>
  <c r="BH177" i="22" a="1"/>
  <c r="BH176" i="22" a="1"/>
  <c r="BH175" i="22" a="1"/>
  <c r="BH174" i="22" a="1"/>
  <c r="BH173" i="22" a="1"/>
  <c r="BH172" i="22" a="1"/>
  <c r="BH171" i="22" a="1"/>
  <c r="BH170" i="22" a="1"/>
  <c r="BH169" i="22" a="1"/>
  <c r="BH168" i="22" a="1"/>
  <c r="BH167" i="22" a="1"/>
  <c r="BH166" i="22" a="1"/>
  <c r="BH165" i="22" a="1"/>
  <c r="BH164" i="22" a="1"/>
  <c r="BH163" i="22" a="1"/>
  <c r="BH162" i="22" a="1"/>
  <c r="BH161" i="22" a="1"/>
  <c r="BH160" i="22" a="1"/>
  <c r="BH159" i="22" a="1"/>
  <c r="BH158" i="22" a="1"/>
  <c r="BH157" i="22" a="1"/>
  <c r="BH37" i="22"/>
  <c r="BH209" i="22"/>
  <c r="BI28" i="22"/>
  <c r="BH36" i="22"/>
  <c r="BH38" i="22"/>
  <c r="BH206" i="22" s="1"/>
  <c r="BG216" i="22"/>
  <c r="BG203" i="22"/>
  <c r="BE38" i="17"/>
  <c r="BE47" i="17"/>
  <c r="BE37" i="17"/>
  <c r="BE48" i="17"/>
  <c r="BE209" i="17"/>
  <c r="BE36" i="17"/>
  <c r="BE46" i="17"/>
  <c r="CA194" i="17"/>
  <c r="CA191" i="17"/>
  <c r="BD206" i="17"/>
  <c r="Z224" i="17"/>
  <c r="BD216" i="17"/>
  <c r="BD203" i="17"/>
  <c r="BE157" i="17" a="1"/>
  <c r="BE158" i="17" a="1"/>
  <c r="BF28" i="17"/>
  <c r="BE159" i="17" a="1"/>
  <c r="BE160" i="17" a="1"/>
  <c r="BE161" i="17" a="1"/>
  <c r="BE162" i="17" a="1"/>
  <c r="BE163" i="17" a="1"/>
  <c r="BE164" i="17" a="1"/>
  <c r="BE165" i="17" a="1"/>
  <c r="BE166" i="17" a="1"/>
  <c r="BE167" i="17" a="1"/>
  <c r="BE168" i="17" a="1"/>
  <c r="BE169" i="17" a="1"/>
  <c r="BE170" i="17" a="1"/>
  <c r="BE171" i="17" a="1"/>
  <c r="BE172" i="17" a="1"/>
  <c r="BE173" i="17" a="1"/>
  <c r="BE174" i="17" a="1"/>
  <c r="BE175" i="17" a="1"/>
  <c r="BE176" i="17" a="1"/>
  <c r="BE177" i="17" a="1"/>
  <c r="BE178" i="17" a="1"/>
  <c r="BE179" i="17" a="1"/>
  <c r="BE180" i="17" a="1"/>
  <c r="BE181" i="17" a="1"/>
  <c r="BE182" i="17" a="1"/>
  <c r="BE183" i="17" a="1"/>
  <c r="BE184" i="17" a="1"/>
  <c r="CC191" i="22" l="1"/>
  <c r="BI184" i="22" a="1"/>
  <c r="BI183" i="22" a="1"/>
  <c r="BI182" i="22" a="1"/>
  <c r="BI181" i="22" a="1"/>
  <c r="BI180" i="22" a="1"/>
  <c r="BI179" i="22" a="1"/>
  <c r="BI178" i="22" a="1"/>
  <c r="BI177" i="22" a="1"/>
  <c r="BI176" i="22" a="1"/>
  <c r="BI175" i="22" a="1"/>
  <c r="BI174" i="22" a="1"/>
  <c r="BI173" i="22" a="1"/>
  <c r="BI172" i="22" a="1"/>
  <c r="BI171" i="22" a="1"/>
  <c r="BI170" i="22" a="1"/>
  <c r="BI169" i="22" a="1"/>
  <c r="BI168" i="22" a="1"/>
  <c r="BI167" i="22" a="1"/>
  <c r="BI166" i="22" a="1"/>
  <c r="BI165" i="22" a="1"/>
  <c r="BI164" i="22" a="1"/>
  <c r="BI163" i="22" a="1"/>
  <c r="BI162" i="22" a="1"/>
  <c r="BI161" i="22" a="1"/>
  <c r="BI160" i="22" a="1"/>
  <c r="BI159" i="22" a="1"/>
  <c r="BI158" i="22" a="1"/>
  <c r="BI157" i="22" a="1"/>
  <c r="BI36" i="22"/>
  <c r="BI38" i="22"/>
  <c r="BI206" i="22" s="1"/>
  <c r="BI209" i="22"/>
  <c r="BJ28" i="22"/>
  <c r="BI37" i="22"/>
  <c r="BH203" i="22"/>
  <c r="BH216" i="22"/>
  <c r="BF46" i="17"/>
  <c r="BF209" i="17"/>
  <c r="BF38" i="17"/>
  <c r="BF47" i="17"/>
  <c r="BF37" i="17"/>
  <c r="BF36" i="17"/>
  <c r="BF48" i="17"/>
  <c r="CB194" i="17"/>
  <c r="CB191" i="17"/>
  <c r="BE206" i="17"/>
  <c r="AA224" i="17"/>
  <c r="BE216" i="17"/>
  <c r="BE203" i="17"/>
  <c r="BF157" i="17" a="1"/>
  <c r="BG28" i="17"/>
  <c r="BF159" i="17" a="1"/>
  <c r="BF158" i="17" a="1"/>
  <c r="BF160" i="17" a="1"/>
  <c r="BF161" i="17" a="1"/>
  <c r="BF162" i="17" a="1"/>
  <c r="BF163" i="17" a="1"/>
  <c r="BF164" i="17" a="1"/>
  <c r="BF165" i="17" a="1"/>
  <c r="BF166" i="17" a="1"/>
  <c r="BF167" i="17" a="1"/>
  <c r="BF168" i="17" a="1"/>
  <c r="BF169" i="17" a="1"/>
  <c r="BF170" i="17" a="1"/>
  <c r="BF171" i="17" a="1"/>
  <c r="BF172" i="17" a="1"/>
  <c r="BF173" i="17" a="1"/>
  <c r="BF174" i="17" a="1"/>
  <c r="BF175" i="17" a="1"/>
  <c r="BF176" i="17" a="1"/>
  <c r="BF177" i="17" a="1"/>
  <c r="BF178" i="17" a="1"/>
  <c r="BF179" i="17" a="1"/>
  <c r="BF180" i="17" a="1"/>
  <c r="BF181" i="17" a="1"/>
  <c r="BF182" i="17" a="1"/>
  <c r="BF183" i="17" a="1"/>
  <c r="BF184" i="17" a="1"/>
  <c r="BI216" i="22" l="1"/>
  <c r="BI203" i="22"/>
  <c r="BJ184" i="22" a="1"/>
  <c r="BJ183" i="22" a="1"/>
  <c r="BJ182" i="22" a="1"/>
  <c r="BJ181" i="22" a="1"/>
  <c r="BJ180" i="22" a="1"/>
  <c r="BJ179" i="22" a="1"/>
  <c r="BJ178" i="22" a="1"/>
  <c r="BJ177" i="22" a="1"/>
  <c r="BJ176" i="22" a="1"/>
  <c r="BJ175" i="22" a="1"/>
  <c r="BJ174" i="22" a="1"/>
  <c r="BJ173" i="22" a="1"/>
  <c r="BJ172" i="22" a="1"/>
  <c r="BJ171" i="22" a="1"/>
  <c r="BJ170" i="22" a="1"/>
  <c r="BJ169" i="22" a="1"/>
  <c r="BJ168" i="22" a="1"/>
  <c r="BJ167" i="22" a="1"/>
  <c r="BJ166" i="22" a="1"/>
  <c r="BJ165" i="22" a="1"/>
  <c r="BJ164" i="22" a="1"/>
  <c r="BJ163" i="22" a="1"/>
  <c r="BJ162" i="22" a="1"/>
  <c r="BJ161" i="22" a="1"/>
  <c r="BJ160" i="22" a="1"/>
  <c r="BJ159" i="22" a="1"/>
  <c r="BJ158" i="22" a="1"/>
  <c r="BJ157" i="22" a="1"/>
  <c r="BJ36" i="22"/>
  <c r="BJ38" i="22"/>
  <c r="BJ206" i="22" s="1"/>
  <c r="BK28" i="22"/>
  <c r="BJ37" i="22"/>
  <c r="BJ209" i="22"/>
  <c r="BG38" i="17"/>
  <c r="BG47" i="17"/>
  <c r="BG209" i="17"/>
  <c r="BG46" i="17"/>
  <c r="BG37" i="17"/>
  <c r="BG36" i="17"/>
  <c r="BG48" i="17"/>
  <c r="CC194" i="17"/>
  <c r="CC191" i="17"/>
  <c r="BF206" i="17"/>
  <c r="AB224" i="17"/>
  <c r="BF203" i="17"/>
  <c r="BF216" i="17"/>
  <c r="BG157" i="17" a="1"/>
  <c r="BH28" i="17"/>
  <c r="BG159" i="17" a="1"/>
  <c r="BG158" i="17" a="1"/>
  <c r="BG160" i="17" a="1"/>
  <c r="BG161" i="17" a="1"/>
  <c r="BG162" i="17" a="1"/>
  <c r="BG163" i="17" a="1"/>
  <c r="BG164" i="17" a="1"/>
  <c r="BG165" i="17" a="1"/>
  <c r="BG166" i="17" a="1"/>
  <c r="BG167" i="17" a="1"/>
  <c r="BG168" i="17" a="1"/>
  <c r="BG169" i="17" a="1"/>
  <c r="BG170" i="17" a="1"/>
  <c r="BG171" i="17" a="1"/>
  <c r="BG172" i="17" a="1"/>
  <c r="BG173" i="17" a="1"/>
  <c r="BG174" i="17" a="1"/>
  <c r="BG175" i="17" a="1"/>
  <c r="BG176" i="17" a="1"/>
  <c r="BG177" i="17" a="1"/>
  <c r="BG178" i="17" a="1"/>
  <c r="BG179" i="17" a="1"/>
  <c r="BG180" i="17" a="1"/>
  <c r="BG181" i="17" a="1"/>
  <c r="BG182" i="17" a="1"/>
  <c r="BG183" i="17" a="1"/>
  <c r="BG184" i="17" a="1"/>
  <c r="AC224" i="17"/>
  <c r="BJ203" i="22" l="1"/>
  <c r="BJ216" i="22"/>
  <c r="BK184" i="22" a="1"/>
  <c r="BK183" i="22" a="1"/>
  <c r="BK182" i="22" a="1"/>
  <c r="BK181" i="22" a="1"/>
  <c r="BK180" i="22" a="1"/>
  <c r="BK179" i="22" a="1"/>
  <c r="BK178" i="22" a="1"/>
  <c r="BK177" i="22" a="1"/>
  <c r="BK176" i="22" a="1"/>
  <c r="BK175" i="22" a="1"/>
  <c r="BK174" i="22" a="1"/>
  <c r="BK173" i="22" a="1"/>
  <c r="BK172" i="22" a="1"/>
  <c r="BK171" i="22" a="1"/>
  <c r="BK170" i="22" a="1"/>
  <c r="BK169" i="22" a="1"/>
  <c r="BK168" i="22" a="1"/>
  <c r="BK167" i="22" a="1"/>
  <c r="BK166" i="22" a="1"/>
  <c r="BK165" i="22" a="1"/>
  <c r="BK164" i="22" a="1"/>
  <c r="BK163" i="22" a="1"/>
  <c r="BK162" i="22" a="1"/>
  <c r="BK161" i="22" a="1"/>
  <c r="BK160" i="22" a="1"/>
  <c r="BK159" i="22" a="1"/>
  <c r="BK158" i="22" a="1"/>
  <c r="BK157" i="22" a="1"/>
  <c r="BL28" i="22"/>
  <c r="BK36" i="22"/>
  <c r="BK209" i="22"/>
  <c r="BK37" i="22"/>
  <c r="BK38" i="22"/>
  <c r="BH38" i="17"/>
  <c r="BH46" i="17"/>
  <c r="BH47" i="17"/>
  <c r="BH209" i="17"/>
  <c r="BH48" i="17"/>
  <c r="BH37" i="17"/>
  <c r="BH36" i="17"/>
  <c r="BG206" i="17"/>
  <c r="BG216" i="17"/>
  <c r="BG203" i="17"/>
  <c r="BH157" i="17" a="1"/>
  <c r="BI28" i="17"/>
  <c r="BH159" i="17" a="1"/>
  <c r="BH158" i="17" a="1"/>
  <c r="BH160" i="17" a="1"/>
  <c r="BH161" i="17" a="1"/>
  <c r="BH162" i="17" a="1"/>
  <c r="BH163" i="17" a="1"/>
  <c r="BH164" i="17" a="1"/>
  <c r="BH165" i="17" a="1"/>
  <c r="BH166" i="17" a="1"/>
  <c r="BH167" i="17" a="1"/>
  <c r="BH168" i="17" a="1"/>
  <c r="BH169" i="17" a="1"/>
  <c r="BH170" i="17" a="1"/>
  <c r="BH171" i="17" a="1"/>
  <c r="BH172" i="17" a="1"/>
  <c r="BH173" i="17" a="1"/>
  <c r="BH174" i="17" a="1"/>
  <c r="BH175" i="17" a="1"/>
  <c r="BH176" i="17" a="1"/>
  <c r="BH177" i="17" a="1"/>
  <c r="BH178" i="17" a="1"/>
  <c r="BH179" i="17" a="1"/>
  <c r="BH180" i="17" a="1"/>
  <c r="BH181" i="17" a="1"/>
  <c r="BH182" i="17" a="1"/>
  <c r="BH183" i="17" a="1"/>
  <c r="BH184" i="17" a="1"/>
  <c r="BL184" i="22" l="1" a="1"/>
  <c r="BL183" i="22" a="1"/>
  <c r="BL182" i="22" a="1"/>
  <c r="BL181" i="22" a="1"/>
  <c r="BL180" i="22" a="1"/>
  <c r="BL179" i="22" a="1"/>
  <c r="BL178" i="22" a="1"/>
  <c r="BL177" i="22" a="1"/>
  <c r="BL176" i="22" a="1"/>
  <c r="BL175" i="22" a="1"/>
  <c r="BL174" i="22" a="1"/>
  <c r="BL173" i="22" a="1"/>
  <c r="BL172" i="22" a="1"/>
  <c r="BL171" i="22" a="1"/>
  <c r="BL170" i="22" a="1"/>
  <c r="BL169" i="22" a="1"/>
  <c r="BL168" i="22" a="1"/>
  <c r="BL167" i="22" a="1"/>
  <c r="BL166" i="22" a="1"/>
  <c r="BL165" i="22" a="1"/>
  <c r="BL164" i="22" a="1"/>
  <c r="BL163" i="22" a="1"/>
  <c r="BL162" i="22" a="1"/>
  <c r="BL161" i="22" a="1"/>
  <c r="BL160" i="22" a="1"/>
  <c r="BL159" i="22" a="1"/>
  <c r="BL158" i="22" a="1"/>
  <c r="BL157" i="22" a="1"/>
  <c r="BL37" i="22"/>
  <c r="BL38" i="22"/>
  <c r="BL209" i="22"/>
  <c r="BL36" i="22"/>
  <c r="BM28" i="22"/>
  <c r="BK203" i="22"/>
  <c r="BK216" i="22"/>
  <c r="BK206" i="22"/>
  <c r="BI209" i="17"/>
  <c r="BI46" i="17"/>
  <c r="BI38" i="17"/>
  <c r="BI47" i="17"/>
  <c r="BI37" i="17"/>
  <c r="BI36" i="17"/>
  <c r="BI48" i="17"/>
  <c r="BH206" i="17"/>
  <c r="AD224" i="17"/>
  <c r="BH216" i="17"/>
  <c r="BH203" i="17"/>
  <c r="BI157" i="17" a="1"/>
  <c r="BJ28" i="17"/>
  <c r="BI159" i="17" a="1"/>
  <c r="BI158" i="17" a="1"/>
  <c r="BI160" i="17" a="1"/>
  <c r="BI161" i="17" a="1"/>
  <c r="BI162" i="17" a="1"/>
  <c r="BI163" i="17" a="1"/>
  <c r="BI164" i="17" a="1"/>
  <c r="BI165" i="17" a="1"/>
  <c r="BI166" i="17" a="1"/>
  <c r="BI167" i="17" a="1"/>
  <c r="BI168" i="17" a="1"/>
  <c r="BI169" i="17" a="1"/>
  <c r="BI170" i="17" a="1"/>
  <c r="BI171" i="17" a="1"/>
  <c r="BI172" i="17" a="1"/>
  <c r="BI173" i="17" a="1"/>
  <c r="BI174" i="17" a="1"/>
  <c r="BI175" i="17" a="1"/>
  <c r="BI176" i="17" a="1"/>
  <c r="BI177" i="17" a="1"/>
  <c r="BI178" i="17" a="1"/>
  <c r="BI179" i="17" a="1"/>
  <c r="BI180" i="17" a="1"/>
  <c r="BI181" i="17" a="1"/>
  <c r="BI182" i="17" a="1"/>
  <c r="BI183" i="17" a="1"/>
  <c r="BI184" i="17" a="1"/>
  <c r="BL203" i="22" l="1"/>
  <c r="BL216" i="22"/>
  <c r="BM184" i="22" a="1"/>
  <c r="BM183" i="22" a="1"/>
  <c r="BM182" i="22" a="1"/>
  <c r="BM181" i="22" a="1"/>
  <c r="BM180" i="22" a="1"/>
  <c r="BM179" i="22" a="1"/>
  <c r="BM178" i="22" a="1"/>
  <c r="BM177" i="22" a="1"/>
  <c r="BM176" i="22" a="1"/>
  <c r="BM175" i="22" a="1"/>
  <c r="BM174" i="22" a="1"/>
  <c r="BM173" i="22" a="1"/>
  <c r="BM172" i="22" a="1"/>
  <c r="BM171" i="22" a="1"/>
  <c r="BM170" i="22" a="1"/>
  <c r="BM169" i="22" a="1"/>
  <c r="BM168" i="22" a="1"/>
  <c r="BM167" i="22" a="1"/>
  <c r="BM166" i="22" a="1"/>
  <c r="BM165" i="22" a="1"/>
  <c r="BM164" i="22" a="1"/>
  <c r="BM163" i="22" a="1"/>
  <c r="BM162" i="22" a="1"/>
  <c r="BM161" i="22" a="1"/>
  <c r="BM160" i="22" a="1"/>
  <c r="BM159" i="22" a="1"/>
  <c r="BM158" i="22" a="1"/>
  <c r="BM157" i="22" a="1"/>
  <c r="BN28" i="22"/>
  <c r="BM38" i="22"/>
  <c r="BM209" i="22"/>
  <c r="BM37" i="22"/>
  <c r="BM36" i="22"/>
  <c r="BL206" i="22"/>
  <c r="BJ46" i="17"/>
  <c r="BJ36" i="17"/>
  <c r="BJ209" i="17"/>
  <c r="BJ37" i="17"/>
  <c r="BJ38" i="17"/>
  <c r="BJ47" i="17"/>
  <c r="BJ48" i="17"/>
  <c r="BI206" i="17"/>
  <c r="AE224" i="17"/>
  <c r="BI203" i="17"/>
  <c r="BI216" i="17"/>
  <c r="BJ158" i="17" a="1"/>
  <c r="BJ157" i="17" a="1"/>
  <c r="BK28" i="17"/>
  <c r="BJ159" i="17" a="1"/>
  <c r="BJ160" i="17" a="1"/>
  <c r="BJ161" i="17" a="1"/>
  <c r="BJ162" i="17" a="1"/>
  <c r="BJ163" i="17" a="1"/>
  <c r="BJ164" i="17" a="1"/>
  <c r="BJ165" i="17" a="1"/>
  <c r="BJ166" i="17" a="1"/>
  <c r="BJ167" i="17" a="1"/>
  <c r="BJ168" i="17" a="1"/>
  <c r="BJ169" i="17" a="1"/>
  <c r="BJ170" i="17" a="1"/>
  <c r="BJ171" i="17" a="1"/>
  <c r="BJ172" i="17" a="1"/>
  <c r="BJ173" i="17" a="1"/>
  <c r="BJ174" i="17" a="1"/>
  <c r="BJ175" i="17" a="1"/>
  <c r="BJ176" i="17" a="1"/>
  <c r="BJ177" i="17" a="1"/>
  <c r="BJ178" i="17" a="1"/>
  <c r="BJ179" i="17" a="1"/>
  <c r="BJ180" i="17" a="1"/>
  <c r="BJ181" i="17" a="1"/>
  <c r="BJ182" i="17" a="1"/>
  <c r="BJ183" i="17" a="1"/>
  <c r="BJ184" i="17" a="1"/>
  <c r="BN184" i="22" l="1" a="1"/>
  <c r="BN183" i="22" a="1"/>
  <c r="BN182" i="22" a="1"/>
  <c r="BN181" i="22" a="1"/>
  <c r="BN180" i="22" a="1"/>
  <c r="BN179" i="22" a="1"/>
  <c r="BN178" i="22" a="1"/>
  <c r="BN177" i="22" a="1"/>
  <c r="BN176" i="22" a="1"/>
  <c r="BN175" i="22" a="1"/>
  <c r="BN174" i="22" a="1"/>
  <c r="BN173" i="22" a="1"/>
  <c r="BN172" i="22" a="1"/>
  <c r="BN171" i="22" a="1"/>
  <c r="BN170" i="22" a="1"/>
  <c r="BN169" i="22" a="1"/>
  <c r="BN168" i="22" a="1"/>
  <c r="BN167" i="22" a="1"/>
  <c r="BN166" i="22" a="1"/>
  <c r="BN165" i="22" a="1"/>
  <c r="BN164" i="22" a="1"/>
  <c r="BN163" i="22" a="1"/>
  <c r="BN162" i="22" a="1"/>
  <c r="BN161" i="22" a="1"/>
  <c r="BN160" i="22" a="1"/>
  <c r="BN159" i="22" a="1"/>
  <c r="BN158" i="22" a="1"/>
  <c r="BN157" i="22" a="1"/>
  <c r="BN37" i="22"/>
  <c r="BN36" i="22"/>
  <c r="BN209" i="22"/>
  <c r="BN38" i="22"/>
  <c r="BN206" i="22" s="1"/>
  <c r="BO28" i="22"/>
  <c r="BM203" i="22"/>
  <c r="BM216" i="22"/>
  <c r="BM206" i="22"/>
  <c r="BJ206" i="17"/>
  <c r="BK46" i="17"/>
  <c r="BK209" i="17"/>
  <c r="BK36" i="17"/>
  <c r="BK37" i="17"/>
  <c r="BK38" i="17"/>
  <c r="BK47" i="17"/>
  <c r="BK48" i="17"/>
  <c r="BJ216" i="17"/>
  <c r="BJ203" i="17"/>
  <c r="BK157" i="17" a="1"/>
  <c r="BL28" i="17"/>
  <c r="BK158" i="17" a="1"/>
  <c r="BK159" i="17" a="1"/>
  <c r="BK160" i="17" a="1"/>
  <c r="BK161" i="17" a="1"/>
  <c r="BK162" i="17" a="1"/>
  <c r="BK163" i="17" a="1"/>
  <c r="BK164" i="17" a="1"/>
  <c r="BK165" i="17" a="1"/>
  <c r="BK166" i="17" a="1"/>
  <c r="BK167" i="17" a="1"/>
  <c r="BK168" i="17" a="1"/>
  <c r="BK169" i="17" a="1"/>
  <c r="BK170" i="17" a="1"/>
  <c r="BK171" i="17" a="1"/>
  <c r="BK172" i="17" a="1"/>
  <c r="BK173" i="17" a="1"/>
  <c r="BK174" i="17" a="1"/>
  <c r="BK175" i="17" a="1"/>
  <c r="BK176" i="17" a="1"/>
  <c r="BK177" i="17" a="1"/>
  <c r="BK178" i="17" a="1"/>
  <c r="BK179" i="17" a="1"/>
  <c r="BK180" i="17" a="1"/>
  <c r="BK181" i="17" a="1"/>
  <c r="BK182" i="17" a="1"/>
  <c r="BK183" i="17" a="1"/>
  <c r="BK184" i="17" a="1"/>
  <c r="BN203" i="22" l="1"/>
  <c r="BN216" i="22"/>
  <c r="BO184" i="22" a="1"/>
  <c r="BO183" i="22" a="1"/>
  <c r="BO182" i="22" a="1"/>
  <c r="BO181" i="22" a="1"/>
  <c r="BO180" i="22" a="1"/>
  <c r="BO179" i="22" a="1"/>
  <c r="BO178" i="22" a="1"/>
  <c r="BO177" i="22" a="1"/>
  <c r="BO176" i="22" a="1"/>
  <c r="BO175" i="22" a="1"/>
  <c r="BO174" i="22" a="1"/>
  <c r="BO173" i="22" a="1"/>
  <c r="BO172" i="22" a="1"/>
  <c r="BO171" i="22" a="1"/>
  <c r="BO170" i="22" a="1"/>
  <c r="BO169" i="22" a="1"/>
  <c r="BO168" i="22" a="1"/>
  <c r="BO167" i="22" a="1"/>
  <c r="BO166" i="22" a="1"/>
  <c r="BO165" i="22" a="1"/>
  <c r="BO164" i="22" a="1"/>
  <c r="BO163" i="22" a="1"/>
  <c r="BO162" i="22" a="1"/>
  <c r="BO161" i="22" a="1"/>
  <c r="BO160" i="22" a="1"/>
  <c r="BO159" i="22" a="1"/>
  <c r="BO158" i="22" a="1"/>
  <c r="BO157" i="22" a="1"/>
  <c r="BO36" i="22"/>
  <c r="BO37" i="22"/>
  <c r="BP28" i="22"/>
  <c r="BO38" i="22"/>
  <c r="BO206" i="22" s="1"/>
  <c r="BO209" i="22"/>
  <c r="BK206" i="17"/>
  <c r="BL48" i="17"/>
  <c r="BL46" i="17"/>
  <c r="BL209" i="17"/>
  <c r="BL38" i="17"/>
  <c r="BL37" i="17"/>
  <c r="BL47" i="17"/>
  <c r="BL36" i="17"/>
  <c r="BK216" i="17"/>
  <c r="BK203" i="17"/>
  <c r="BL157" i="17" a="1"/>
  <c r="BL158" i="17" a="1"/>
  <c r="BM28" i="17"/>
  <c r="BL159" i="17" a="1"/>
  <c r="BL160" i="17" a="1"/>
  <c r="BL161" i="17" a="1"/>
  <c r="BL162" i="17" a="1"/>
  <c r="BL163" i="17" a="1"/>
  <c r="BL164" i="17" a="1"/>
  <c r="BL165" i="17" a="1"/>
  <c r="BL166" i="17" a="1"/>
  <c r="BL167" i="17" a="1"/>
  <c r="BL168" i="17" a="1"/>
  <c r="BL169" i="17" a="1"/>
  <c r="BL170" i="17" a="1"/>
  <c r="BL171" i="17" a="1"/>
  <c r="BL172" i="17" a="1"/>
  <c r="BL173" i="17" a="1"/>
  <c r="BL174" i="17" a="1"/>
  <c r="BL175" i="17" a="1"/>
  <c r="BL176" i="17" a="1"/>
  <c r="BL177" i="17" a="1"/>
  <c r="BL178" i="17" a="1"/>
  <c r="BL179" i="17" a="1"/>
  <c r="BL180" i="17" a="1"/>
  <c r="BL181" i="17" a="1"/>
  <c r="BL182" i="17" a="1"/>
  <c r="BL183" i="17" a="1"/>
  <c r="BL184" i="17" a="1"/>
  <c r="BO203" i="22" l="1"/>
  <c r="BO216" i="22"/>
  <c r="BP184" i="22" a="1"/>
  <c r="BP183" i="22" a="1"/>
  <c r="BP182" i="22" a="1"/>
  <c r="BP181" i="22" a="1"/>
  <c r="BP180" i="22" a="1"/>
  <c r="BP179" i="22" a="1"/>
  <c r="BP178" i="22" a="1"/>
  <c r="BP177" i="22" a="1"/>
  <c r="BP176" i="22" a="1"/>
  <c r="BP175" i="22" a="1"/>
  <c r="BP174" i="22" a="1"/>
  <c r="BP173" i="22" a="1"/>
  <c r="BP172" i="22" a="1"/>
  <c r="BP171" i="22" a="1"/>
  <c r="BP170" i="22" a="1"/>
  <c r="BP169" i="22" a="1"/>
  <c r="BP168" i="22" a="1"/>
  <c r="BP167" i="22" a="1"/>
  <c r="BP166" i="22" a="1"/>
  <c r="BP165" i="22" a="1"/>
  <c r="BP164" i="22" a="1"/>
  <c r="BP163" i="22" a="1"/>
  <c r="BP162" i="22" a="1"/>
  <c r="BP161" i="22" a="1"/>
  <c r="BP160" i="22" a="1"/>
  <c r="BP159" i="22" a="1"/>
  <c r="BP158" i="22" a="1"/>
  <c r="BP157" i="22" a="1"/>
  <c r="BP38" i="22"/>
  <c r="BP206" i="22" s="1"/>
  <c r="BP37" i="22"/>
  <c r="BP209" i="22"/>
  <c r="BQ28" i="22"/>
  <c r="BP36" i="22"/>
  <c r="BM37" i="17"/>
  <c r="BM36" i="17"/>
  <c r="BM48" i="17"/>
  <c r="BM46" i="17"/>
  <c r="BM209" i="17"/>
  <c r="BM38" i="17"/>
  <c r="BM47" i="17"/>
  <c r="BL206" i="17"/>
  <c r="BL216" i="17"/>
  <c r="BL203" i="17"/>
  <c r="BM157" i="17" a="1"/>
  <c r="BN28" i="17"/>
  <c r="BM158" i="17" a="1"/>
  <c r="BM159" i="17" a="1"/>
  <c r="BM160" i="17" a="1"/>
  <c r="BM161" i="17" a="1"/>
  <c r="BM162" i="17" a="1"/>
  <c r="BM163" i="17" a="1"/>
  <c r="BM164" i="17" a="1"/>
  <c r="BM165" i="17" a="1"/>
  <c r="BM166" i="17" a="1"/>
  <c r="BM167" i="17" a="1"/>
  <c r="BM168" i="17" a="1"/>
  <c r="BM169" i="17" a="1"/>
  <c r="BM170" i="17" a="1"/>
  <c r="BM171" i="17" a="1"/>
  <c r="BM172" i="17" a="1"/>
  <c r="BM173" i="17" a="1"/>
  <c r="BM174" i="17" a="1"/>
  <c r="BM175" i="17" a="1"/>
  <c r="BM176" i="17" a="1"/>
  <c r="BM177" i="17" a="1"/>
  <c r="BM178" i="17" a="1"/>
  <c r="BM179" i="17" a="1"/>
  <c r="BM180" i="17" a="1"/>
  <c r="BM181" i="17" a="1"/>
  <c r="BM182" i="17" a="1"/>
  <c r="BM183" i="17" a="1"/>
  <c r="BM184" i="17" a="1"/>
  <c r="BQ184" i="22" l="1" a="1"/>
  <c r="BQ183" i="22" a="1"/>
  <c r="BQ182" i="22" a="1"/>
  <c r="BQ181" i="22" a="1"/>
  <c r="BQ180" i="22" a="1"/>
  <c r="BQ179" i="22" a="1"/>
  <c r="BQ178" i="22" a="1"/>
  <c r="BQ177" i="22" a="1"/>
  <c r="BQ176" i="22" a="1"/>
  <c r="BQ175" i="22" a="1"/>
  <c r="BQ174" i="22" a="1"/>
  <c r="BQ173" i="22" a="1"/>
  <c r="BQ172" i="22" a="1"/>
  <c r="BQ171" i="22" a="1"/>
  <c r="BQ170" i="22" a="1"/>
  <c r="BQ169" i="22" a="1"/>
  <c r="BQ168" i="22" a="1"/>
  <c r="BQ167" i="22" a="1"/>
  <c r="BQ166" i="22" a="1"/>
  <c r="BQ165" i="22" a="1"/>
  <c r="BQ164" i="22" a="1"/>
  <c r="BQ163" i="22" a="1"/>
  <c r="BQ162" i="22" a="1"/>
  <c r="BQ161" i="22" a="1"/>
  <c r="BQ160" i="22" a="1"/>
  <c r="BQ159" i="22" a="1"/>
  <c r="BQ158" i="22" a="1"/>
  <c r="BQ157" i="22" a="1"/>
  <c r="BQ37" i="22"/>
  <c r="BR28" i="22"/>
  <c r="BQ38" i="22"/>
  <c r="BQ206" i="22" s="1"/>
  <c r="BQ209" i="22"/>
  <c r="BQ36" i="22"/>
  <c r="BP203" i="22"/>
  <c r="BP216" i="22"/>
  <c r="BN37" i="17"/>
  <c r="BN36" i="17"/>
  <c r="BN48" i="17"/>
  <c r="BN46" i="17"/>
  <c r="BN209" i="17"/>
  <c r="BN38" i="17"/>
  <c r="BN47" i="17"/>
  <c r="BM206" i="17"/>
  <c r="BM203" i="17"/>
  <c r="BM216" i="17"/>
  <c r="BN157" i="17" a="1"/>
  <c r="BO28" i="17"/>
  <c r="BN159" i="17" a="1"/>
  <c r="BN158" i="17" a="1"/>
  <c r="BN160" i="17" a="1"/>
  <c r="BN161" i="17" a="1"/>
  <c r="BN162" i="17" a="1"/>
  <c r="BN163" i="17" a="1"/>
  <c r="BN164" i="17" a="1"/>
  <c r="BN165" i="17" a="1"/>
  <c r="BN166" i="17" a="1"/>
  <c r="BN167" i="17" a="1"/>
  <c r="BN168" i="17" a="1"/>
  <c r="BN169" i="17" a="1"/>
  <c r="BN170" i="17" a="1"/>
  <c r="BN171" i="17" a="1"/>
  <c r="BN172" i="17" a="1"/>
  <c r="BN173" i="17" a="1"/>
  <c r="BN174" i="17" a="1"/>
  <c r="BN175" i="17" a="1"/>
  <c r="BN176" i="17" a="1"/>
  <c r="BN177" i="17" a="1"/>
  <c r="BN178" i="17" a="1"/>
  <c r="BN179" i="17" a="1"/>
  <c r="BN180" i="17" a="1"/>
  <c r="BN181" i="17" a="1"/>
  <c r="BN182" i="17" a="1"/>
  <c r="BN183" i="17" a="1"/>
  <c r="BN184" i="17" a="1"/>
  <c r="BR184" i="22" l="1" a="1"/>
  <c r="BR183" i="22" a="1"/>
  <c r="BR182" i="22" a="1"/>
  <c r="BR181" i="22" a="1"/>
  <c r="BR180" i="22" a="1"/>
  <c r="BR179" i="22" a="1"/>
  <c r="BR178" i="22" a="1"/>
  <c r="BR177" i="22" a="1"/>
  <c r="BR176" i="22" a="1"/>
  <c r="BR175" i="22" a="1"/>
  <c r="BR174" i="22" a="1"/>
  <c r="BR173" i="22" a="1"/>
  <c r="BR172" i="22" a="1"/>
  <c r="BR171" i="22" a="1"/>
  <c r="BR170" i="22" a="1"/>
  <c r="BR169" i="22" a="1"/>
  <c r="BR168" i="22" a="1"/>
  <c r="BR167" i="22" a="1"/>
  <c r="BR166" i="22" a="1"/>
  <c r="BR165" i="22" a="1"/>
  <c r="BR164" i="22" a="1"/>
  <c r="BR163" i="22" a="1"/>
  <c r="BR162" i="22" a="1"/>
  <c r="BR161" i="22" a="1"/>
  <c r="BR160" i="22" a="1"/>
  <c r="BR159" i="22" a="1"/>
  <c r="BR158" i="22" a="1"/>
  <c r="BR157" i="22" a="1"/>
  <c r="BR209" i="22"/>
  <c r="BR38" i="22"/>
  <c r="BS28" i="22"/>
  <c r="BR36" i="22"/>
  <c r="BR37" i="22"/>
  <c r="BQ203" i="22"/>
  <c r="BQ216" i="22"/>
  <c r="BO37" i="17"/>
  <c r="BO36" i="17"/>
  <c r="BO48" i="17"/>
  <c r="BO46" i="17"/>
  <c r="BO209" i="17"/>
  <c r="BO38" i="17"/>
  <c r="BO47" i="17"/>
  <c r="BN206" i="17"/>
  <c r="BN203" i="17"/>
  <c r="BN216" i="17"/>
  <c r="BO157" i="17" a="1"/>
  <c r="BP28" i="17"/>
  <c r="BO158" i="17" a="1"/>
  <c r="BO159" i="17" a="1"/>
  <c r="BO160" i="17" a="1"/>
  <c r="BO161" i="17" a="1"/>
  <c r="BO162" i="17" a="1"/>
  <c r="BO163" i="17" a="1"/>
  <c r="BO164" i="17" a="1"/>
  <c r="BO165" i="17" a="1"/>
  <c r="BO166" i="17" a="1"/>
  <c r="BO167" i="17" a="1"/>
  <c r="BO168" i="17" a="1"/>
  <c r="BO169" i="17" a="1"/>
  <c r="BO170" i="17" a="1"/>
  <c r="BO171" i="17" a="1"/>
  <c r="BO172" i="17" a="1"/>
  <c r="BO173" i="17" a="1"/>
  <c r="BO174" i="17" a="1"/>
  <c r="BO175" i="17" a="1"/>
  <c r="BO176" i="17" a="1"/>
  <c r="BO177" i="17" a="1"/>
  <c r="BO178" i="17" a="1"/>
  <c r="BO179" i="17" a="1"/>
  <c r="BO180" i="17" a="1"/>
  <c r="BO181" i="17" a="1"/>
  <c r="BO182" i="17" a="1"/>
  <c r="BO183" i="17" a="1"/>
  <c r="BO184" i="17" a="1"/>
  <c r="BS184" i="22" l="1" a="1"/>
  <c r="BS183" i="22" a="1"/>
  <c r="BS182" i="22" a="1"/>
  <c r="BS181" i="22" a="1"/>
  <c r="BS180" i="22" a="1"/>
  <c r="BS179" i="22" a="1"/>
  <c r="BS178" i="22" a="1"/>
  <c r="BS177" i="22" a="1"/>
  <c r="BS176" i="22" a="1"/>
  <c r="BS175" i="22" a="1"/>
  <c r="BS174" i="22" a="1"/>
  <c r="BS173" i="22" a="1"/>
  <c r="BS172" i="22" a="1"/>
  <c r="BS171" i="22" a="1"/>
  <c r="BS170" i="22" a="1"/>
  <c r="BS169" i="22" a="1"/>
  <c r="BS168" i="22" a="1"/>
  <c r="BS167" i="22" a="1"/>
  <c r="BS166" i="22" a="1"/>
  <c r="BS165" i="22" a="1"/>
  <c r="BS164" i="22" a="1"/>
  <c r="BS163" i="22" a="1"/>
  <c r="BS162" i="22" a="1"/>
  <c r="BS161" i="22" a="1"/>
  <c r="BS160" i="22" a="1"/>
  <c r="BS159" i="22" a="1"/>
  <c r="BS158" i="22" a="1"/>
  <c r="BS157" i="22" a="1"/>
  <c r="BS38" i="22"/>
  <c r="BT28" i="22"/>
  <c r="BS37" i="22"/>
  <c r="BS209" i="22"/>
  <c r="BS36" i="22"/>
  <c r="BR203" i="22"/>
  <c r="BR216" i="22"/>
  <c r="BR206" i="22"/>
  <c r="BP37" i="17"/>
  <c r="BP36" i="17"/>
  <c r="BP48" i="17"/>
  <c r="BP46" i="17"/>
  <c r="BP209" i="17"/>
  <c r="BP38" i="17"/>
  <c r="BP47" i="17"/>
  <c r="BO206" i="17"/>
  <c r="BO216" i="17"/>
  <c r="BO203" i="17"/>
  <c r="BP157" i="17" a="1"/>
  <c r="BP158" i="17" a="1"/>
  <c r="BQ28" i="17"/>
  <c r="BP159" i="17" a="1"/>
  <c r="BP160" i="17" a="1"/>
  <c r="BP161" i="17" a="1"/>
  <c r="BP162" i="17" a="1"/>
  <c r="BP163" i="17" a="1"/>
  <c r="BP164" i="17" a="1"/>
  <c r="BP165" i="17" a="1"/>
  <c r="BP166" i="17" a="1"/>
  <c r="BP167" i="17" a="1"/>
  <c r="BP168" i="17" a="1"/>
  <c r="BP169" i="17" a="1"/>
  <c r="BP170" i="17" a="1"/>
  <c r="BP171" i="17" a="1"/>
  <c r="BP172" i="17" a="1"/>
  <c r="BP173" i="17" a="1"/>
  <c r="BP174" i="17" a="1"/>
  <c r="BP175" i="17" a="1"/>
  <c r="BP176" i="17" a="1"/>
  <c r="BP177" i="17" a="1"/>
  <c r="BP178" i="17" a="1"/>
  <c r="BP179" i="17" a="1"/>
  <c r="BP180" i="17" a="1"/>
  <c r="BP181" i="17" a="1"/>
  <c r="BP182" i="17" a="1"/>
  <c r="BP183" i="17" a="1"/>
  <c r="BP184" i="17" a="1"/>
  <c r="BT184" i="22" l="1" a="1"/>
  <c r="BT183" i="22" a="1"/>
  <c r="BT182" i="22" a="1"/>
  <c r="BT181" i="22" a="1"/>
  <c r="BT180" i="22" a="1"/>
  <c r="BT179" i="22" a="1"/>
  <c r="BT178" i="22" a="1"/>
  <c r="BT177" i="22" a="1"/>
  <c r="BT176" i="22" a="1"/>
  <c r="BT175" i="22" a="1"/>
  <c r="BT174" i="22" a="1"/>
  <c r="BT173" i="22" a="1"/>
  <c r="BT172" i="22" a="1"/>
  <c r="BT171" i="22" a="1"/>
  <c r="BT170" i="22" a="1"/>
  <c r="BT169" i="22" a="1"/>
  <c r="BT168" i="22" a="1"/>
  <c r="BT167" i="22" a="1"/>
  <c r="BT166" i="22" a="1"/>
  <c r="BT165" i="22" a="1"/>
  <c r="BT164" i="22" a="1"/>
  <c r="BT163" i="22" a="1"/>
  <c r="BT162" i="22" a="1"/>
  <c r="BT161" i="22" a="1"/>
  <c r="BT160" i="22" a="1"/>
  <c r="BT159" i="22" a="1"/>
  <c r="BT158" i="22" a="1"/>
  <c r="BT157" i="22" a="1"/>
  <c r="BT209" i="22"/>
  <c r="BT38" i="22"/>
  <c r="BT36" i="22"/>
  <c r="BT37" i="22"/>
  <c r="BU28" i="22"/>
  <c r="BS203" i="22"/>
  <c r="BS216" i="22"/>
  <c r="BS206" i="22"/>
  <c r="BQ37" i="17"/>
  <c r="BQ36" i="17"/>
  <c r="BQ48" i="17"/>
  <c r="BQ46" i="17"/>
  <c r="BQ209" i="17"/>
  <c r="BQ38" i="17"/>
  <c r="BQ47" i="17"/>
  <c r="BP206" i="17"/>
  <c r="BP216" i="17"/>
  <c r="BP203" i="17"/>
  <c r="BQ157" i="17" a="1"/>
  <c r="BR28" i="17"/>
  <c r="BQ159" i="17" a="1"/>
  <c r="BQ158" i="17" a="1"/>
  <c r="BQ160" i="17" a="1"/>
  <c r="BQ161" i="17" a="1"/>
  <c r="BQ162" i="17" a="1"/>
  <c r="BQ163" i="17" a="1"/>
  <c r="BQ164" i="17" a="1"/>
  <c r="BQ165" i="17" a="1"/>
  <c r="BQ166" i="17" a="1"/>
  <c r="BQ167" i="17" a="1"/>
  <c r="BQ168" i="17" a="1"/>
  <c r="BQ169" i="17" a="1"/>
  <c r="BQ170" i="17" a="1"/>
  <c r="BQ171" i="17" a="1"/>
  <c r="BQ172" i="17" a="1"/>
  <c r="BQ173" i="17" a="1"/>
  <c r="BQ174" i="17" a="1"/>
  <c r="BQ175" i="17" a="1"/>
  <c r="BQ176" i="17" a="1"/>
  <c r="BQ177" i="17" a="1"/>
  <c r="BQ178" i="17" a="1"/>
  <c r="BQ179" i="17" a="1"/>
  <c r="BQ180" i="17" a="1"/>
  <c r="BQ181" i="17" a="1"/>
  <c r="BQ182" i="17" a="1"/>
  <c r="BQ183" i="17" a="1"/>
  <c r="BQ184" i="17" a="1"/>
  <c r="BT203" i="22" l="1"/>
  <c r="BT216" i="22"/>
  <c r="BU184" i="22" a="1"/>
  <c r="BU183" i="22" a="1"/>
  <c r="BU182" i="22" a="1"/>
  <c r="BU181" i="22" a="1"/>
  <c r="BU180" i="22" a="1"/>
  <c r="BU179" i="22" a="1"/>
  <c r="BU178" i="22" a="1"/>
  <c r="BU177" i="22" a="1"/>
  <c r="BU176" i="22" a="1"/>
  <c r="BU175" i="22" a="1"/>
  <c r="BU174" i="22" a="1"/>
  <c r="BU173" i="22" a="1"/>
  <c r="BU172" i="22" a="1"/>
  <c r="BU171" i="22" a="1"/>
  <c r="BU170" i="22" a="1"/>
  <c r="BU169" i="22" a="1"/>
  <c r="BU168" i="22" a="1"/>
  <c r="BU167" i="22" a="1"/>
  <c r="BU166" i="22" a="1"/>
  <c r="BU165" i="22" a="1"/>
  <c r="BU164" i="22" a="1"/>
  <c r="BU163" i="22" a="1"/>
  <c r="BU162" i="22" a="1"/>
  <c r="BU161" i="22" a="1"/>
  <c r="BU160" i="22" a="1"/>
  <c r="BU159" i="22" a="1"/>
  <c r="BU158" i="22" a="1"/>
  <c r="BU157" i="22" a="1"/>
  <c r="BU209" i="22"/>
  <c r="BU37" i="22"/>
  <c r="BU36" i="22"/>
  <c r="BU38" i="22"/>
  <c r="BU206" i="22" s="1"/>
  <c r="BV28" i="22"/>
  <c r="BT206" i="22"/>
  <c r="BR37" i="17"/>
  <c r="BR36" i="17"/>
  <c r="BR48" i="17"/>
  <c r="BR46" i="17"/>
  <c r="BR209" i="17"/>
  <c r="BR47" i="17"/>
  <c r="BR38" i="17"/>
  <c r="BR206" i="17" s="1"/>
  <c r="BQ206" i="17"/>
  <c r="BQ216" i="17"/>
  <c r="BQ203" i="17"/>
  <c r="BR157" i="17" a="1"/>
  <c r="BR158" i="17" a="1"/>
  <c r="BS28" i="17"/>
  <c r="BR159" i="17" a="1"/>
  <c r="BR160" i="17" a="1"/>
  <c r="BR161" i="17" a="1"/>
  <c r="BR162" i="17" a="1"/>
  <c r="BR163" i="17" a="1"/>
  <c r="BR164" i="17" a="1"/>
  <c r="BR165" i="17" a="1"/>
  <c r="BR166" i="17" a="1"/>
  <c r="BR167" i="17" a="1"/>
  <c r="BR168" i="17" a="1"/>
  <c r="BR169" i="17" a="1"/>
  <c r="BR170" i="17" a="1"/>
  <c r="BR171" i="17" a="1"/>
  <c r="BR172" i="17" a="1"/>
  <c r="BR173" i="17" a="1"/>
  <c r="BR174" i="17" a="1"/>
  <c r="BR175" i="17" a="1"/>
  <c r="BR176" i="17" a="1"/>
  <c r="BR177" i="17" a="1"/>
  <c r="BR178" i="17" a="1"/>
  <c r="BR179" i="17" a="1"/>
  <c r="BR180" i="17" a="1"/>
  <c r="BR181" i="17" a="1"/>
  <c r="BR182" i="17" a="1"/>
  <c r="BR183" i="17" a="1"/>
  <c r="BR184" i="17" a="1"/>
  <c r="BU203" i="22" l="1"/>
  <c r="BU216" i="22"/>
  <c r="BV184" i="22" a="1"/>
  <c r="BV183" i="22" a="1"/>
  <c r="BV182" i="22" a="1"/>
  <c r="BV181" i="22" a="1"/>
  <c r="BV180" i="22" a="1"/>
  <c r="BV179" i="22" a="1"/>
  <c r="BV178" i="22" a="1"/>
  <c r="BV177" i="22" a="1"/>
  <c r="BV176" i="22" a="1"/>
  <c r="BV175" i="22" a="1"/>
  <c r="BV174" i="22" a="1"/>
  <c r="BV173" i="22" a="1"/>
  <c r="BV172" i="22" a="1"/>
  <c r="BV171" i="22" a="1"/>
  <c r="BV170" i="22" a="1"/>
  <c r="BV169" i="22" a="1"/>
  <c r="BV168" i="22" a="1"/>
  <c r="BV167" i="22" a="1"/>
  <c r="BV166" i="22" a="1"/>
  <c r="BV165" i="22" a="1"/>
  <c r="BV164" i="22" a="1"/>
  <c r="BV163" i="22" a="1"/>
  <c r="BV162" i="22" a="1"/>
  <c r="BV161" i="22" a="1"/>
  <c r="BV160" i="22" a="1"/>
  <c r="BV159" i="22" a="1"/>
  <c r="BV158" i="22" a="1"/>
  <c r="BV157" i="22" a="1"/>
  <c r="BV209" i="22"/>
  <c r="BV36" i="22"/>
  <c r="BV38" i="22"/>
  <c r="BV206" i="22" s="1"/>
  <c r="BV37" i="22"/>
  <c r="BW28" i="22"/>
  <c r="BS47" i="17"/>
  <c r="BS36" i="17"/>
  <c r="BS37" i="17"/>
  <c r="BS48" i="17"/>
  <c r="BS46" i="17"/>
  <c r="BS209" i="17"/>
  <c r="BS38" i="17"/>
  <c r="BR216" i="17"/>
  <c r="BR203" i="17"/>
  <c r="BS157" i="17" a="1"/>
  <c r="BT28" i="17"/>
  <c r="BS158" i="17" a="1"/>
  <c r="BS159" i="17" a="1"/>
  <c r="BS160" i="17" a="1"/>
  <c r="BS161" i="17" a="1"/>
  <c r="BS162" i="17" a="1"/>
  <c r="BS163" i="17" a="1"/>
  <c r="BS164" i="17" a="1"/>
  <c r="BS165" i="17" a="1"/>
  <c r="BS166" i="17" a="1"/>
  <c r="BS167" i="17" a="1"/>
  <c r="BS168" i="17" a="1"/>
  <c r="BS169" i="17" a="1"/>
  <c r="BS170" i="17" a="1"/>
  <c r="BS171" i="17" a="1"/>
  <c r="BS172" i="17" a="1"/>
  <c r="BS173" i="17" a="1"/>
  <c r="BS174" i="17" a="1"/>
  <c r="BS175" i="17" a="1"/>
  <c r="BS176" i="17" a="1"/>
  <c r="BS177" i="17" a="1"/>
  <c r="BS178" i="17" a="1"/>
  <c r="BS179" i="17" a="1"/>
  <c r="BS180" i="17" a="1"/>
  <c r="BS181" i="17" a="1"/>
  <c r="BS182" i="17" a="1"/>
  <c r="BS183" i="17" a="1"/>
  <c r="BS184" i="17" a="1"/>
  <c r="BV203" i="22" l="1"/>
  <c r="BV216" i="22"/>
  <c r="BW184" i="22" a="1"/>
  <c r="BW183" i="22" a="1"/>
  <c r="BW182" i="22" a="1"/>
  <c r="BW181" i="22" a="1"/>
  <c r="BW180" i="22" a="1"/>
  <c r="BW179" i="22" a="1"/>
  <c r="BW178" i="22" a="1"/>
  <c r="BW177" i="22" a="1"/>
  <c r="BW176" i="22" a="1"/>
  <c r="BW175" i="22" a="1"/>
  <c r="BW174" i="22" a="1"/>
  <c r="BW173" i="22" a="1"/>
  <c r="BW172" i="22" a="1"/>
  <c r="BW171" i="22" a="1"/>
  <c r="BW170" i="22" a="1"/>
  <c r="BW169" i="22" a="1"/>
  <c r="BW168" i="22" a="1"/>
  <c r="BW167" i="22" a="1"/>
  <c r="BW166" i="22" a="1"/>
  <c r="BW165" i="22" a="1"/>
  <c r="BW164" i="22" a="1"/>
  <c r="BW163" i="22" a="1"/>
  <c r="BW162" i="22" a="1"/>
  <c r="BW161" i="22" a="1"/>
  <c r="BW160" i="22" a="1"/>
  <c r="BW159" i="22" a="1"/>
  <c r="BW158" i="22" a="1"/>
  <c r="BW157" i="22" a="1"/>
  <c r="BW36" i="22"/>
  <c r="BW37" i="22"/>
  <c r="BX28" i="22"/>
  <c r="BW38" i="22"/>
  <c r="BW206" i="22" s="1"/>
  <c r="BW209" i="22"/>
  <c r="BT47" i="17"/>
  <c r="BT37" i="17"/>
  <c r="BT36" i="17"/>
  <c r="BT48" i="17"/>
  <c r="BT46" i="17"/>
  <c r="BT209" i="17"/>
  <c r="BT38" i="17"/>
  <c r="BS206" i="17"/>
  <c r="BS216" i="17"/>
  <c r="BS203" i="17"/>
  <c r="BT158" i="17" a="1"/>
  <c r="BT157" i="17" a="1"/>
  <c r="BU28" i="17"/>
  <c r="BT159" i="17" a="1"/>
  <c r="BT160" i="17" a="1"/>
  <c r="BT161" i="17" a="1"/>
  <c r="BT162" i="17" a="1"/>
  <c r="BT163" i="17" a="1"/>
  <c r="BT164" i="17" a="1"/>
  <c r="BT165" i="17" a="1"/>
  <c r="BT166" i="17" a="1"/>
  <c r="BT167" i="17" a="1"/>
  <c r="BT168" i="17" a="1"/>
  <c r="BT169" i="17" a="1"/>
  <c r="BT170" i="17" a="1"/>
  <c r="BT171" i="17" a="1"/>
  <c r="BT172" i="17" a="1"/>
  <c r="BT173" i="17" a="1"/>
  <c r="BT174" i="17" a="1"/>
  <c r="BT175" i="17" a="1"/>
  <c r="BT176" i="17" a="1"/>
  <c r="BT177" i="17" a="1"/>
  <c r="BT178" i="17" a="1"/>
  <c r="BT179" i="17" a="1"/>
  <c r="BT180" i="17" a="1"/>
  <c r="BT181" i="17" a="1"/>
  <c r="BT182" i="17" a="1"/>
  <c r="BT183" i="17" a="1"/>
  <c r="BT184" i="17" a="1"/>
  <c r="BW203" i="22" l="1"/>
  <c r="BW216" i="22"/>
  <c r="BX184" i="22" a="1"/>
  <c r="BX183" i="22" a="1"/>
  <c r="BX182" i="22" a="1"/>
  <c r="BX181" i="22" a="1"/>
  <c r="BX180" i="22" a="1"/>
  <c r="BX179" i="22" a="1"/>
  <c r="BX178" i="22" a="1"/>
  <c r="BX177" i="22" a="1"/>
  <c r="BX176" i="22" a="1"/>
  <c r="BX175" i="22" a="1"/>
  <c r="BX174" i="22" a="1"/>
  <c r="BX173" i="22" a="1"/>
  <c r="BX172" i="22" a="1"/>
  <c r="BX171" i="22" a="1"/>
  <c r="BX170" i="22" a="1"/>
  <c r="BX169" i="22" a="1"/>
  <c r="BX168" i="22" a="1"/>
  <c r="BX167" i="22" a="1"/>
  <c r="BX166" i="22" a="1"/>
  <c r="BX165" i="22" a="1"/>
  <c r="BX164" i="22" a="1"/>
  <c r="BX163" i="22" a="1"/>
  <c r="BX162" i="22" a="1"/>
  <c r="BX161" i="22" a="1"/>
  <c r="BX160" i="22" a="1"/>
  <c r="BX159" i="22" a="1"/>
  <c r="BX158" i="22" a="1"/>
  <c r="BX157" i="22" a="1"/>
  <c r="BX36" i="22"/>
  <c r="BX209" i="22"/>
  <c r="BY28" i="22"/>
  <c r="BX37" i="22"/>
  <c r="BX38" i="22"/>
  <c r="BT206" i="17"/>
  <c r="BU38" i="17"/>
  <c r="BU37" i="17"/>
  <c r="BU36" i="17"/>
  <c r="BU48" i="17"/>
  <c r="BU46" i="17"/>
  <c r="BU209" i="17"/>
  <c r="BU47" i="17"/>
  <c r="BT216" i="17"/>
  <c r="BT203" i="17"/>
  <c r="BU157" i="17" a="1"/>
  <c r="BV28" i="17"/>
  <c r="BU159" i="17" a="1"/>
  <c r="BU158" i="17" a="1"/>
  <c r="BU160" i="17" a="1"/>
  <c r="BU161" i="17" a="1"/>
  <c r="BU162" i="17" a="1"/>
  <c r="BU163" i="17" a="1"/>
  <c r="BU164" i="17" a="1"/>
  <c r="BU165" i="17" a="1"/>
  <c r="BU166" i="17" a="1"/>
  <c r="BU167" i="17" a="1"/>
  <c r="BU168" i="17" a="1"/>
  <c r="BU169" i="17" a="1"/>
  <c r="BU170" i="17" a="1"/>
  <c r="BU171" i="17" a="1"/>
  <c r="BU172" i="17" a="1"/>
  <c r="BU173" i="17" a="1"/>
  <c r="BU174" i="17" a="1"/>
  <c r="BU175" i="17" a="1"/>
  <c r="BU176" i="17" a="1"/>
  <c r="BU177" i="17" a="1"/>
  <c r="BU178" i="17" a="1"/>
  <c r="BU179" i="17" a="1"/>
  <c r="BU180" i="17" a="1"/>
  <c r="BU181" i="17" a="1"/>
  <c r="BU182" i="17" a="1"/>
  <c r="BU183" i="17" a="1"/>
  <c r="BU184" i="17" a="1"/>
  <c r="BX203" i="22" l="1"/>
  <c r="BX216" i="22"/>
  <c r="BY184" i="22" a="1"/>
  <c r="BY183" i="22" a="1"/>
  <c r="BY182" i="22" a="1"/>
  <c r="BY181" i="22" a="1"/>
  <c r="BY180" i="22" a="1"/>
  <c r="BY179" i="22" a="1"/>
  <c r="BY178" i="22" a="1"/>
  <c r="BY177" i="22" a="1"/>
  <c r="BY176" i="22" a="1"/>
  <c r="BY175" i="22" a="1"/>
  <c r="BY174" i="22" a="1"/>
  <c r="BY173" i="22" a="1"/>
  <c r="BY172" i="22" a="1"/>
  <c r="BY171" i="22" a="1"/>
  <c r="BY170" i="22" a="1"/>
  <c r="BY169" i="22" a="1"/>
  <c r="BY168" i="22" a="1"/>
  <c r="BY167" i="22" a="1"/>
  <c r="BY166" i="22" a="1"/>
  <c r="BY165" i="22" a="1"/>
  <c r="BY164" i="22" a="1"/>
  <c r="BY163" i="22" a="1"/>
  <c r="BY162" i="22" a="1"/>
  <c r="BY161" i="22" a="1"/>
  <c r="BY160" i="22" a="1"/>
  <c r="BY159" i="22" a="1"/>
  <c r="BY158" i="22" a="1"/>
  <c r="BY157" i="22" a="1"/>
  <c r="BY36" i="22"/>
  <c r="BY38" i="22"/>
  <c r="BY37" i="22"/>
  <c r="BY209" i="22"/>
  <c r="BZ28" i="22"/>
  <c r="BX206" i="22"/>
  <c r="BU206" i="17"/>
  <c r="BV47" i="17"/>
  <c r="BV37" i="17"/>
  <c r="BV36" i="17"/>
  <c r="BV48" i="17"/>
  <c r="BV46" i="17"/>
  <c r="BV209" i="17"/>
  <c r="BV38" i="17"/>
  <c r="BU216" i="17"/>
  <c r="BU203" i="17"/>
  <c r="BV157" i="17" a="1"/>
  <c r="BW28" i="17"/>
  <c r="BV159" i="17" a="1"/>
  <c r="BV158" i="17" a="1"/>
  <c r="BV160" i="17" a="1"/>
  <c r="BV161" i="17" a="1"/>
  <c r="BV162" i="17" a="1"/>
  <c r="BV163" i="17" a="1"/>
  <c r="BV164" i="17" a="1"/>
  <c r="BV165" i="17" a="1"/>
  <c r="BV166" i="17" a="1"/>
  <c r="BV167" i="17" a="1"/>
  <c r="BV168" i="17" a="1"/>
  <c r="BV169" i="17" a="1"/>
  <c r="BV170" i="17" a="1"/>
  <c r="BV171" i="17" a="1"/>
  <c r="BV172" i="17" a="1"/>
  <c r="BV173" i="17" a="1"/>
  <c r="BV174" i="17" a="1"/>
  <c r="BV175" i="17" a="1"/>
  <c r="BV176" i="17" a="1"/>
  <c r="BV177" i="17" a="1"/>
  <c r="BV178" i="17" a="1"/>
  <c r="BV179" i="17" a="1"/>
  <c r="BV180" i="17" a="1"/>
  <c r="BV181" i="17" a="1"/>
  <c r="BV182" i="17" a="1"/>
  <c r="BV183" i="17" a="1"/>
  <c r="BV184" i="17" a="1"/>
  <c r="BY203" i="22" l="1"/>
  <c r="BY216" i="22"/>
  <c r="BZ184" i="22" a="1"/>
  <c r="BZ183" i="22" a="1"/>
  <c r="BZ182" i="22" a="1"/>
  <c r="BZ181" i="22" a="1"/>
  <c r="BZ180" i="22" a="1"/>
  <c r="BZ179" i="22" a="1"/>
  <c r="BZ178" i="22" a="1"/>
  <c r="BZ177" i="22" a="1"/>
  <c r="BZ176" i="22" a="1"/>
  <c r="BZ175" i="22" a="1"/>
  <c r="BZ174" i="22" a="1"/>
  <c r="BZ173" i="22" a="1"/>
  <c r="BZ172" i="22" a="1"/>
  <c r="BZ171" i="22" a="1"/>
  <c r="BZ170" i="22" a="1"/>
  <c r="BZ169" i="22" a="1"/>
  <c r="BZ168" i="22" a="1"/>
  <c r="BZ167" i="22" a="1"/>
  <c r="BZ166" i="22" a="1"/>
  <c r="BZ165" i="22" a="1"/>
  <c r="BZ164" i="22" a="1"/>
  <c r="BZ163" i="22" a="1"/>
  <c r="BZ162" i="22" a="1"/>
  <c r="BZ161" i="22" a="1"/>
  <c r="BZ160" i="22" a="1"/>
  <c r="BZ159" i="22" a="1"/>
  <c r="BZ158" i="22" a="1"/>
  <c r="BZ157" i="22" a="1"/>
  <c r="BZ209" i="22"/>
  <c r="BZ38" i="22"/>
  <c r="BZ206" i="22" s="1"/>
  <c r="CA28" i="22"/>
  <c r="BZ36" i="22"/>
  <c r="BZ37" i="22"/>
  <c r="BY206" i="22"/>
  <c r="BW47" i="17"/>
  <c r="BW37" i="17"/>
  <c r="BW36" i="17"/>
  <c r="BW48" i="17"/>
  <c r="BW46" i="17"/>
  <c r="BW209" i="17"/>
  <c r="BW38" i="17"/>
  <c r="BV206" i="17"/>
  <c r="BV216" i="17"/>
  <c r="BV203" i="17"/>
  <c r="BW158" i="17" a="1"/>
  <c r="BW157" i="17" a="1"/>
  <c r="BX28" i="17"/>
  <c r="BW159" i="17" a="1"/>
  <c r="BW160" i="17" a="1"/>
  <c r="BW161" i="17" a="1"/>
  <c r="BW162" i="17" a="1"/>
  <c r="BW163" i="17" a="1"/>
  <c r="BW164" i="17" a="1"/>
  <c r="BW165" i="17" a="1"/>
  <c r="BW166" i="17" a="1"/>
  <c r="BW167" i="17" a="1"/>
  <c r="BW168" i="17" a="1"/>
  <c r="BW169" i="17" a="1"/>
  <c r="BW170" i="17" a="1"/>
  <c r="BW171" i="17" a="1"/>
  <c r="BW172" i="17" a="1"/>
  <c r="BW173" i="17" a="1"/>
  <c r="BW174" i="17" a="1"/>
  <c r="BW175" i="17" a="1"/>
  <c r="BW176" i="17" a="1"/>
  <c r="BW177" i="17" a="1"/>
  <c r="BW178" i="17" a="1"/>
  <c r="BW179" i="17" a="1"/>
  <c r="BW180" i="17" a="1"/>
  <c r="BW181" i="17" a="1"/>
  <c r="BW182" i="17" a="1"/>
  <c r="BW183" i="17" a="1"/>
  <c r="BW184" i="17" a="1"/>
  <c r="CA184" i="22" l="1" a="1"/>
  <c r="CA183" i="22" a="1"/>
  <c r="CA182" i="22" a="1"/>
  <c r="CA181" i="22" a="1"/>
  <c r="CA180" i="22" a="1"/>
  <c r="CA179" i="22" a="1"/>
  <c r="CA178" i="22" a="1"/>
  <c r="CA177" i="22" a="1"/>
  <c r="CA176" i="22" a="1"/>
  <c r="CA175" i="22" a="1"/>
  <c r="CA174" i="22" a="1"/>
  <c r="CA173" i="22" a="1"/>
  <c r="CA172" i="22" a="1"/>
  <c r="CA171" i="22" a="1"/>
  <c r="CA170" i="22" a="1"/>
  <c r="CA169" i="22" a="1"/>
  <c r="CA168" i="22" a="1"/>
  <c r="CA167" i="22" a="1"/>
  <c r="CA166" i="22" a="1"/>
  <c r="CA165" i="22" a="1"/>
  <c r="CA164" i="22" a="1"/>
  <c r="CA163" i="22" a="1"/>
  <c r="CA162" i="22" a="1"/>
  <c r="CA161" i="22" a="1"/>
  <c r="CA160" i="22" a="1"/>
  <c r="CA159" i="22" a="1"/>
  <c r="CA158" i="22" a="1"/>
  <c r="CA157" i="22" a="1"/>
  <c r="CA37" i="22"/>
  <c r="CA38" i="22"/>
  <c r="CA206" i="22" s="1"/>
  <c r="CA209" i="22"/>
  <c r="CA36" i="22"/>
  <c r="CB28" i="22"/>
  <c r="BZ203" i="22"/>
  <c r="BZ216" i="22"/>
  <c r="BW206" i="17"/>
  <c r="BX47" i="17"/>
  <c r="BX37" i="17"/>
  <c r="BX36" i="17"/>
  <c r="BX38" i="17"/>
  <c r="BX48" i="17"/>
  <c r="BX46" i="17"/>
  <c r="BX209" i="17"/>
  <c r="BW216" i="17"/>
  <c r="BW203" i="17"/>
  <c r="BX157" i="17" a="1"/>
  <c r="BY28" i="17"/>
  <c r="BX159" i="17" a="1"/>
  <c r="BX158" i="17" a="1"/>
  <c r="BX160" i="17" a="1"/>
  <c r="BX161" i="17" a="1"/>
  <c r="BX162" i="17" a="1"/>
  <c r="BX163" i="17" a="1"/>
  <c r="BX164" i="17" a="1"/>
  <c r="BX165" i="17" a="1"/>
  <c r="BX166" i="17" a="1"/>
  <c r="BX167" i="17" a="1"/>
  <c r="BX168" i="17" a="1"/>
  <c r="BX169" i="17" a="1"/>
  <c r="BX170" i="17" a="1"/>
  <c r="BX171" i="17" a="1"/>
  <c r="BX172" i="17" a="1"/>
  <c r="BX173" i="17" a="1"/>
  <c r="BX174" i="17" a="1"/>
  <c r="BX175" i="17" a="1"/>
  <c r="BX176" i="17" a="1"/>
  <c r="BX177" i="17" a="1"/>
  <c r="BX178" i="17" a="1"/>
  <c r="BX179" i="17" a="1"/>
  <c r="BX180" i="17" a="1"/>
  <c r="BX181" i="17" a="1"/>
  <c r="BX182" i="17" a="1"/>
  <c r="BX183" i="17" a="1"/>
  <c r="BX184" i="17" a="1"/>
  <c r="CA216" i="22" l="1"/>
  <c r="CA203" i="22"/>
  <c r="BX195" i="22"/>
  <c r="BX198" i="22" s="1"/>
  <c r="BZ195" i="22"/>
  <c r="BZ198" i="22" s="1"/>
  <c r="CB184" i="22" a="1"/>
  <c r="CB183" i="22" a="1"/>
  <c r="CB182" i="22" a="1"/>
  <c r="CB181" i="22" a="1"/>
  <c r="CB180" i="22" a="1"/>
  <c r="CB179" i="22" a="1"/>
  <c r="CB178" i="22" a="1"/>
  <c r="CB177" i="22" a="1"/>
  <c r="CB176" i="22" a="1"/>
  <c r="CB175" i="22" a="1"/>
  <c r="CB174" i="22" a="1"/>
  <c r="CB173" i="22" a="1"/>
  <c r="CB172" i="22" a="1"/>
  <c r="CB171" i="22" a="1"/>
  <c r="CB170" i="22" a="1"/>
  <c r="CB169" i="22" a="1"/>
  <c r="CB168" i="22" a="1"/>
  <c r="CB167" i="22" a="1"/>
  <c r="CB166" i="22" a="1"/>
  <c r="CB165" i="22" a="1"/>
  <c r="CB164" i="22" a="1"/>
  <c r="CB163" i="22" a="1"/>
  <c r="CB162" i="22" a="1"/>
  <c r="CB161" i="22" a="1"/>
  <c r="CB160" i="22" a="1"/>
  <c r="CB159" i="22" a="1"/>
  <c r="CB158" i="22" a="1"/>
  <c r="CB157" i="22" a="1"/>
  <c r="CB36" i="22"/>
  <c r="CB37" i="22"/>
  <c r="CC28" i="22"/>
  <c r="CB38" i="22"/>
  <c r="CB195" i="22"/>
  <c r="CB198" i="22" s="1"/>
  <c r="CB209" i="22"/>
  <c r="BX206" i="17"/>
  <c r="BY38" i="17"/>
  <c r="BY47" i="17"/>
  <c r="BY37" i="17"/>
  <c r="BY36" i="17"/>
  <c r="BY46" i="17"/>
  <c r="BY48" i="17"/>
  <c r="BY209" i="17"/>
  <c r="BX216" i="17"/>
  <c r="BX203" i="17"/>
  <c r="BY157" i="17" a="1"/>
  <c r="BZ28" i="17"/>
  <c r="BY158" i="17" a="1"/>
  <c r="BY159" i="17" a="1"/>
  <c r="BY160" i="17" a="1"/>
  <c r="BY161" i="17" a="1"/>
  <c r="BY162" i="17" a="1"/>
  <c r="BY163" i="17" a="1"/>
  <c r="BY164" i="17" a="1"/>
  <c r="BY165" i="17" a="1"/>
  <c r="BY166" i="17" a="1"/>
  <c r="BY167" i="17" a="1"/>
  <c r="BY168" i="17" a="1"/>
  <c r="BY169" i="17" a="1"/>
  <c r="BY170" i="17" a="1"/>
  <c r="BY171" i="17" a="1"/>
  <c r="BY172" i="17" a="1"/>
  <c r="BY173" i="17" a="1"/>
  <c r="BY174" i="17" a="1"/>
  <c r="BY175" i="17" a="1"/>
  <c r="BY176" i="17" a="1"/>
  <c r="BY177" i="17" a="1"/>
  <c r="BY178" i="17" a="1"/>
  <c r="BY179" i="17" a="1"/>
  <c r="BY180" i="17" a="1"/>
  <c r="BY181" i="17" a="1"/>
  <c r="BY182" i="17" a="1"/>
  <c r="BY183" i="17" a="1"/>
  <c r="BY184" i="17" a="1"/>
  <c r="BX217" i="22" l="1"/>
  <c r="BX204" i="22"/>
  <c r="BZ217" i="22"/>
  <c r="BZ204" i="22"/>
  <c r="CB216" i="22"/>
  <c r="CB203" i="22"/>
  <c r="CB204" i="22"/>
  <c r="CB217" i="22"/>
  <c r="BY195" i="22"/>
  <c r="BY198" i="22" s="1"/>
  <c r="CA195" i="22"/>
  <c r="CA198" i="22" s="1"/>
  <c r="BV195" i="22"/>
  <c r="BV198" i="22" s="1"/>
  <c r="BW195" i="22"/>
  <c r="BW198" i="22" s="1"/>
  <c r="BU195" i="22"/>
  <c r="BU198" i="22" s="1"/>
  <c r="BT195" i="22"/>
  <c r="BT198" i="22" s="1"/>
  <c r="BQ195" i="22"/>
  <c r="BQ198" i="22" s="1"/>
  <c r="BS195" i="22"/>
  <c r="BS198" i="22" s="1"/>
  <c r="BR195" i="22"/>
  <c r="BR198" i="22" s="1"/>
  <c r="BP195" i="22"/>
  <c r="BP198" i="22" s="1"/>
  <c r="BO195" i="22"/>
  <c r="BO198" i="22" s="1"/>
  <c r="BN195" i="22"/>
  <c r="BN198" i="22" s="1"/>
  <c r="BM195" i="22"/>
  <c r="BM198" i="22" s="1"/>
  <c r="BL195" i="22"/>
  <c r="BL198" i="22" s="1"/>
  <c r="BK195" i="22"/>
  <c r="BK198" i="22" s="1"/>
  <c r="BJ195" i="22"/>
  <c r="BJ198" i="22" s="1"/>
  <c r="BI195" i="22"/>
  <c r="BI198" i="22" s="1"/>
  <c r="BG195" i="22"/>
  <c r="BG198" i="22" s="1"/>
  <c r="BH195" i="22"/>
  <c r="BH198" i="22" s="1"/>
  <c r="BF195" i="22"/>
  <c r="BF198" i="22" s="1"/>
  <c r="BE195" i="22"/>
  <c r="BE198" i="22" s="1"/>
  <c r="BD195" i="22"/>
  <c r="BD198" i="22" s="1"/>
  <c r="BB195" i="22"/>
  <c r="BB198" i="22" s="1"/>
  <c r="BC195" i="22"/>
  <c r="BC198" i="22" s="1"/>
  <c r="AZ195" i="22"/>
  <c r="AZ198" i="22" s="1"/>
  <c r="BA195" i="22"/>
  <c r="BA198" i="22" s="1"/>
  <c r="AY195" i="22"/>
  <c r="AY198" i="22" s="1"/>
  <c r="AX195" i="22"/>
  <c r="AX198" i="22" s="1"/>
  <c r="AW195" i="22"/>
  <c r="AW198" i="22" s="1"/>
  <c r="AU195" i="22"/>
  <c r="AU198" i="22" s="1"/>
  <c r="AV195" i="22"/>
  <c r="AV198" i="22" s="1"/>
  <c r="AS195" i="22"/>
  <c r="AS198" i="22" s="1"/>
  <c r="AT195" i="22"/>
  <c r="AT198" i="22" s="1"/>
  <c r="AQ195" i="22"/>
  <c r="AQ198" i="22" s="1"/>
  <c r="AR195" i="22"/>
  <c r="AR198" i="22" s="1"/>
  <c r="AP195" i="22"/>
  <c r="AP198" i="22" s="1"/>
  <c r="AO195" i="22"/>
  <c r="AO198" i="22" s="1"/>
  <c r="AN195" i="22"/>
  <c r="AN198" i="22" s="1"/>
  <c r="AL195" i="22"/>
  <c r="AL198" i="22" s="1"/>
  <c r="AK195" i="22"/>
  <c r="AK198" i="22" s="1"/>
  <c r="AM195" i="22"/>
  <c r="AM198" i="22" s="1"/>
  <c r="AJ195" i="22"/>
  <c r="AJ198" i="22" s="1"/>
  <c r="AI195" i="22"/>
  <c r="AI198" i="22" s="1"/>
  <c r="AH195" i="22"/>
  <c r="AH198" i="22" s="1"/>
  <c r="AG195" i="22"/>
  <c r="AG198" i="22" s="1"/>
  <c r="AF195" i="22"/>
  <c r="AF198" i="22" s="1"/>
  <c r="CC184" i="22" a="1"/>
  <c r="AC195" i="22"/>
  <c r="AC198" i="22" s="1"/>
  <c r="AD195" i="22"/>
  <c r="AD198" i="22" s="1"/>
  <c r="AE195" i="22"/>
  <c r="AE198" i="22" s="1"/>
  <c r="CC183" i="22" a="1"/>
  <c r="CC182" i="22" a="1"/>
  <c r="CC181" i="22" a="1"/>
  <c r="AB195" i="22"/>
  <c r="AB198" i="22" s="1"/>
  <c r="Z45" i="22"/>
  <c r="AA195" i="22"/>
  <c r="AA198" i="22" s="1"/>
  <c r="CC180" i="22" a="1"/>
  <c r="Z35" i="22"/>
  <c r="Z195" i="22"/>
  <c r="Z198" i="22" s="1"/>
  <c r="CC179" i="22" a="1"/>
  <c r="Y35" i="22"/>
  <c r="Y195" i="22"/>
  <c r="Y198" i="22" s="1"/>
  <c r="X45" i="22"/>
  <c r="X35" i="22"/>
  <c r="CC178" i="22" a="1"/>
  <c r="X195" i="22"/>
  <c r="X198" i="22" s="1"/>
  <c r="Y45" i="22"/>
  <c r="CC177" i="22" a="1"/>
  <c r="W35" i="22"/>
  <c r="W195" i="22"/>
  <c r="W198" i="22" s="1"/>
  <c r="W45" i="22"/>
  <c r="CC176" i="22" a="1"/>
  <c r="V195" i="22"/>
  <c r="V198" i="22" s="1"/>
  <c r="V35" i="22"/>
  <c r="V45" i="22"/>
  <c r="U35" i="22"/>
  <c r="CC175" i="22" a="1"/>
  <c r="U195" i="22"/>
  <c r="U198" i="22" s="1"/>
  <c r="T45" i="22"/>
  <c r="T35" i="22"/>
  <c r="CC174" i="22" a="1"/>
  <c r="S35" i="22"/>
  <c r="R35" i="22"/>
  <c r="U45" i="22"/>
  <c r="S195" i="22"/>
  <c r="S198" i="22" s="1"/>
  <c r="R45" i="22"/>
  <c r="S45" i="22"/>
  <c r="R195" i="22"/>
  <c r="R198" i="22" s="1"/>
  <c r="T195" i="22"/>
  <c r="T198" i="22" s="1"/>
  <c r="CC173" i="22" a="1"/>
  <c r="CC172" i="22" a="1"/>
  <c r="P35" i="22"/>
  <c r="Q45" i="22"/>
  <c r="CC171" i="22" a="1"/>
  <c r="Q195" i="22"/>
  <c r="Q198" i="22" s="1"/>
  <c r="Q35" i="22"/>
  <c r="CC170" i="22" a="1"/>
  <c r="P45" i="22"/>
  <c r="P195" i="22"/>
  <c r="P198" i="22" s="1"/>
  <c r="O35" i="22"/>
  <c r="O195" i="22"/>
  <c r="O198" i="22" s="1"/>
  <c r="CC169" i="22" a="1"/>
  <c r="O45" i="22"/>
  <c r="N195" i="22"/>
  <c r="N198" i="22" s="1"/>
  <c r="N35" i="22"/>
  <c r="N45" i="22"/>
  <c r="CC168" i="22" a="1"/>
  <c r="CC167" i="22" a="1"/>
  <c r="M45" i="22"/>
  <c r="L35" i="22"/>
  <c r="M195" i="22"/>
  <c r="M198" i="22" s="1"/>
  <c r="L195" i="22"/>
  <c r="L198" i="22" s="1"/>
  <c r="CC166" i="22" a="1"/>
  <c r="M35" i="22"/>
  <c r="K35" i="22"/>
  <c r="L45" i="22"/>
  <c r="K195" i="22"/>
  <c r="K198" i="22" s="1"/>
  <c r="K45" i="22"/>
  <c r="CC165" i="22" a="1"/>
  <c r="CC164" i="22" a="1"/>
  <c r="J45" i="22"/>
  <c r="J35" i="22"/>
  <c r="I45" i="22"/>
  <c r="CC163" i="22" a="1"/>
  <c r="J195" i="22"/>
  <c r="J198" i="22" s="1"/>
  <c r="I195" i="22"/>
  <c r="I198" i="22" s="1"/>
  <c r="CC162" i="22" a="1"/>
  <c r="I35" i="22"/>
  <c r="H35" i="22"/>
  <c r="H45" i="22"/>
  <c r="H195" i="22"/>
  <c r="H198" i="22" s="1"/>
  <c r="G45" i="22"/>
  <c r="G35" i="22"/>
  <c r="G195" i="22"/>
  <c r="G198" i="22" s="1"/>
  <c r="CC161" i="22" a="1"/>
  <c r="CC160" i="22" a="1"/>
  <c r="CC159" i="22" a="1"/>
  <c r="CC158" i="22" a="1"/>
  <c r="CC157" i="22" a="1"/>
  <c r="CC38" i="22"/>
  <c r="CC36" i="22"/>
  <c r="CC195" i="22"/>
  <c r="CC198" i="22" s="1"/>
  <c r="CC209" i="22"/>
  <c r="CC37" i="22"/>
  <c r="CB206" i="22"/>
  <c r="BY206" i="17"/>
  <c r="BZ38" i="17"/>
  <c r="BZ47" i="17"/>
  <c r="BZ37" i="17"/>
  <c r="BZ36" i="17"/>
  <c r="BZ48" i="17"/>
  <c r="BZ46" i="17"/>
  <c r="BZ209" i="17"/>
  <c r="BY216" i="17"/>
  <c r="BY203" i="17"/>
  <c r="BZ157" i="17" a="1"/>
  <c r="CA28" i="17"/>
  <c r="BZ158" i="17" a="1"/>
  <c r="BZ159" i="17" a="1"/>
  <c r="BZ160" i="17" a="1"/>
  <c r="BZ161" i="17" a="1"/>
  <c r="BZ162" i="17" a="1"/>
  <c r="BZ163" i="17" a="1"/>
  <c r="BZ164" i="17" a="1"/>
  <c r="BZ165" i="17" a="1"/>
  <c r="BZ166" i="17" a="1"/>
  <c r="BZ167" i="17" a="1"/>
  <c r="BZ168" i="17" a="1"/>
  <c r="BZ169" i="17" a="1"/>
  <c r="BZ170" i="17" a="1"/>
  <c r="BZ171" i="17" a="1"/>
  <c r="BZ172" i="17" a="1"/>
  <c r="BZ173" i="17" a="1"/>
  <c r="BZ174" i="17" a="1"/>
  <c r="BZ175" i="17" a="1"/>
  <c r="BZ176" i="17" a="1"/>
  <c r="BZ177" i="17" a="1"/>
  <c r="BZ178" i="17" a="1"/>
  <c r="BZ179" i="17" a="1"/>
  <c r="BZ180" i="17" a="1"/>
  <c r="BZ181" i="17" a="1"/>
  <c r="BZ182" i="17" a="1"/>
  <c r="BZ183" i="17" a="1"/>
  <c r="BZ184" i="17" a="1"/>
  <c r="BY217" i="22" l="1"/>
  <c r="BY204" i="22"/>
  <c r="CA217" i="22"/>
  <c r="CA204" i="22"/>
  <c r="BV204" i="22"/>
  <c r="BV217" i="22"/>
  <c r="BW217" i="22"/>
  <c r="BW204" i="22"/>
  <c r="BU204" i="22"/>
  <c r="BU217" i="22"/>
  <c r="BT204" i="22"/>
  <c r="BT217" i="22"/>
  <c r="BQ204" i="22"/>
  <c r="BQ217" i="22"/>
  <c r="BS204" i="22"/>
  <c r="BS217" i="22"/>
  <c r="BR204" i="22"/>
  <c r="BR217" i="22"/>
  <c r="BP204" i="22"/>
  <c r="BP217" i="22"/>
  <c r="BO217" i="22"/>
  <c r="BO204" i="22"/>
  <c r="BN204" i="22"/>
  <c r="BN217" i="22"/>
  <c r="BM217" i="22"/>
  <c r="BM204" i="22"/>
  <c r="BL217" i="22"/>
  <c r="BL204" i="22"/>
  <c r="BK204" i="22"/>
  <c r="BK217" i="22"/>
  <c r="BJ204" i="22"/>
  <c r="BJ217" i="22"/>
  <c r="BI204" i="22"/>
  <c r="BI217" i="22"/>
  <c r="BG217" i="22"/>
  <c r="BG204" i="22"/>
  <c r="BH217" i="22"/>
  <c r="BH204" i="22"/>
  <c r="BF217" i="22"/>
  <c r="BF204" i="22"/>
  <c r="BE217" i="22"/>
  <c r="BE204" i="22"/>
  <c r="BD204" i="22"/>
  <c r="BD217" i="22"/>
  <c r="BB217" i="22"/>
  <c r="BB204" i="22"/>
  <c r="BC204" i="22"/>
  <c r="BC217" i="22"/>
  <c r="AZ217" i="22"/>
  <c r="AZ204" i="22"/>
  <c r="BA204" i="22"/>
  <c r="BA217" i="22"/>
  <c r="AY204" i="22"/>
  <c r="AY217" i="22"/>
  <c r="AX204" i="22"/>
  <c r="AX217" i="22"/>
  <c r="AW204" i="22"/>
  <c r="AW217" i="22"/>
  <c r="AU217" i="22"/>
  <c r="AU204" i="22"/>
  <c r="AV217" i="22"/>
  <c r="AV204" i="22"/>
  <c r="AS204" i="22"/>
  <c r="AS217" i="22"/>
  <c r="AT217" i="22"/>
  <c r="AT204" i="22"/>
  <c r="AQ217" i="22"/>
  <c r="AQ204" i="22"/>
  <c r="AR217" i="22"/>
  <c r="AR204" i="22"/>
  <c r="AP204" i="22"/>
  <c r="AP217" i="22"/>
  <c r="AO204" i="22"/>
  <c r="AO217" i="22"/>
  <c r="AN204" i="22"/>
  <c r="AN217" i="22"/>
  <c r="AL217" i="22"/>
  <c r="AL204" i="22"/>
  <c r="AK217" i="22"/>
  <c r="AK204" i="22"/>
  <c r="AM217" i="22"/>
  <c r="AM204" i="22"/>
  <c r="AJ204" i="22"/>
  <c r="AJ217" i="22"/>
  <c r="AI217" i="22"/>
  <c r="AI204" i="22"/>
  <c r="AH217" i="22"/>
  <c r="AH204" i="22"/>
  <c r="AG204" i="22"/>
  <c r="AG217" i="22"/>
  <c r="AF204" i="22"/>
  <c r="AF217" i="22"/>
  <c r="AC217" i="22"/>
  <c r="AC204" i="22"/>
  <c r="AD204" i="22"/>
  <c r="AD217" i="22"/>
  <c r="AE204" i="22"/>
  <c r="AE217" i="22"/>
  <c r="AB217" i="22"/>
  <c r="AB204" i="22"/>
  <c r="AS108" i="22"/>
  <c r="AR108" i="22"/>
  <c r="AQ108" i="22"/>
  <c r="AP108" i="22"/>
  <c r="AO108" i="22"/>
  <c r="AN108" i="22"/>
  <c r="AM108" i="22"/>
  <c r="AL108" i="22"/>
  <c r="AK108" i="22"/>
  <c r="AJ108" i="22"/>
  <c r="AI108" i="22"/>
  <c r="AH108" i="22"/>
  <c r="AG108" i="22"/>
  <c r="AF108" i="22"/>
  <c r="AC108" i="22"/>
  <c r="AB108" i="22"/>
  <c r="Z108" i="22"/>
  <c r="AA108" i="22"/>
  <c r="Z49" i="22"/>
  <c r="Z50" i="22" s="1"/>
  <c r="AD108" i="22"/>
  <c r="AE108" i="22"/>
  <c r="AA204" i="22"/>
  <c r="AA217" i="22"/>
  <c r="BC75" i="22"/>
  <c r="BB75" i="22"/>
  <c r="BA75" i="22"/>
  <c r="AZ75" i="22"/>
  <c r="AY75" i="22"/>
  <c r="AX75" i="22"/>
  <c r="AW75" i="22"/>
  <c r="AV75" i="22"/>
  <c r="AU75" i="22"/>
  <c r="AT75" i="22"/>
  <c r="AS75" i="22"/>
  <c r="AR75" i="22"/>
  <c r="AQ75" i="22"/>
  <c r="AP75" i="22"/>
  <c r="AO75" i="22"/>
  <c r="AN75" i="22"/>
  <c r="AM75" i="22"/>
  <c r="AL75" i="22"/>
  <c r="AK75" i="22"/>
  <c r="AJ75" i="22"/>
  <c r="AI75" i="22"/>
  <c r="AH75" i="22"/>
  <c r="AG75" i="22"/>
  <c r="AF75" i="22"/>
  <c r="AC75" i="22"/>
  <c r="AB75" i="22"/>
  <c r="Z39" i="22"/>
  <c r="Z40" i="22" s="1"/>
  <c r="Z75" i="22"/>
  <c r="AA75" i="22"/>
  <c r="AD75" i="22"/>
  <c r="AE75" i="22"/>
  <c r="Z204" i="22"/>
  <c r="Z217" i="22"/>
  <c r="BB74" i="22"/>
  <c r="BA74" i="22"/>
  <c r="AZ74" i="22"/>
  <c r="AY74" i="22"/>
  <c r="AX74" i="22"/>
  <c r="AW74" i="22"/>
  <c r="AV74" i="22"/>
  <c r="AU74" i="22"/>
  <c r="AT74" i="22"/>
  <c r="AS74" i="22"/>
  <c r="AR74" i="22"/>
  <c r="AQ74" i="22"/>
  <c r="AP74" i="22"/>
  <c r="AO74" i="22"/>
  <c r="AN74" i="22"/>
  <c r="AM74" i="22"/>
  <c r="AL74" i="22"/>
  <c r="AK74" i="22"/>
  <c r="AJ74" i="22"/>
  <c r="AI74" i="22"/>
  <c r="AH74" i="22"/>
  <c r="AG74" i="22"/>
  <c r="AF74" i="22"/>
  <c r="AE74" i="22"/>
  <c r="AD74" i="22"/>
  <c r="AB74" i="22"/>
  <c r="Y39" i="22"/>
  <c r="Y40" i="22" s="1"/>
  <c r="Y74" i="22"/>
  <c r="Z74" i="22"/>
  <c r="AA74" i="22"/>
  <c r="AC74" i="22"/>
  <c r="Y204" i="22"/>
  <c r="Y217" i="22"/>
  <c r="AQ106" i="22"/>
  <c r="AP106" i="22"/>
  <c r="AO106" i="22"/>
  <c r="AN106" i="22"/>
  <c r="AM106" i="22"/>
  <c r="AL106" i="22"/>
  <c r="AK106" i="22"/>
  <c r="AJ106" i="22"/>
  <c r="AI106" i="22"/>
  <c r="AH106" i="22"/>
  <c r="AG106" i="22"/>
  <c r="AF106" i="22"/>
  <c r="AE106" i="22"/>
  <c r="AD106" i="22"/>
  <c r="AA106" i="22"/>
  <c r="X49" i="22"/>
  <c r="X50" i="22" s="1"/>
  <c r="X106" i="22"/>
  <c r="Y106" i="22"/>
  <c r="Z106" i="22"/>
  <c r="AA45" i="22" a="1"/>
  <c r="AB45" i="22" s="1" a="1"/>
  <c r="AC45" i="22" s="1" a="1"/>
  <c r="AB106" i="22"/>
  <c r="AC106" i="22"/>
  <c r="BA73" i="22"/>
  <c r="AZ73" i="22"/>
  <c r="AY73" i="22"/>
  <c r="AX73" i="22"/>
  <c r="AW73" i="22"/>
  <c r="AV73" i="22"/>
  <c r="AU73" i="22"/>
  <c r="AT73" i="22"/>
  <c r="AS73" i="22"/>
  <c r="AR73" i="22"/>
  <c r="AQ73" i="22"/>
  <c r="AP73" i="22"/>
  <c r="AO73" i="22"/>
  <c r="AN73" i="22"/>
  <c r="AM73" i="22"/>
  <c r="AL73" i="22"/>
  <c r="AK73" i="22"/>
  <c r="AJ73" i="22"/>
  <c r="AI73" i="22"/>
  <c r="AH73" i="22"/>
  <c r="AG73" i="22"/>
  <c r="AF73" i="22"/>
  <c r="AE73" i="22"/>
  <c r="AD73" i="22"/>
  <c r="AA73" i="22"/>
  <c r="X39" i="22"/>
  <c r="X40" i="22" s="1"/>
  <c r="X73" i="22"/>
  <c r="Y73" i="22"/>
  <c r="AA35" i="22" a="1"/>
  <c r="AB35" i="22" s="1" a="1"/>
  <c r="AC35" i="22" s="1" a="1"/>
  <c r="Z73" i="22"/>
  <c r="AB73" i="22"/>
  <c r="AC73" i="22"/>
  <c r="X217" i="22"/>
  <c r="X204" i="22"/>
  <c r="AR107" i="22"/>
  <c r="AQ107" i="22"/>
  <c r="AP107" i="22"/>
  <c r="AO107" i="22"/>
  <c r="AN107" i="22"/>
  <c r="AM107" i="22"/>
  <c r="AL107" i="22"/>
  <c r="AK107" i="22"/>
  <c r="AJ107" i="22"/>
  <c r="AI107" i="22"/>
  <c r="AH107" i="22"/>
  <c r="AG107" i="22"/>
  <c r="AF107" i="22"/>
  <c r="AE107" i="22"/>
  <c r="AD107" i="22"/>
  <c r="AC107" i="22"/>
  <c r="AA107" i="22"/>
  <c r="Z107" i="22"/>
  <c r="Y107" i="22"/>
  <c r="Y49" i="22"/>
  <c r="Y50" i="22" s="1"/>
  <c r="AB107" i="22"/>
  <c r="AZ72" i="22"/>
  <c r="AY72" i="22"/>
  <c r="AX72" i="22"/>
  <c r="AW72" i="22"/>
  <c r="AV72" i="22"/>
  <c r="AU72" i="22"/>
  <c r="AT72" i="22"/>
  <c r="AS72" i="22"/>
  <c r="AR72" i="22"/>
  <c r="AQ72" i="22"/>
  <c r="AP72" i="22"/>
  <c r="AO72" i="22"/>
  <c r="AN72" i="22"/>
  <c r="AM72" i="22"/>
  <c r="AL72" i="22"/>
  <c r="AK72" i="22"/>
  <c r="AJ72" i="22"/>
  <c r="AI72" i="22"/>
  <c r="AH72" i="22"/>
  <c r="AG72" i="22"/>
  <c r="AF72" i="22"/>
  <c r="AE72" i="22"/>
  <c r="AD72" i="22"/>
  <c r="AC72" i="22"/>
  <c r="AB72" i="22"/>
  <c r="Z72" i="22"/>
  <c r="W39" i="22"/>
  <c r="W40" i="22" s="1"/>
  <c r="W72" i="22"/>
  <c r="X72" i="22"/>
  <c r="Y72" i="22"/>
  <c r="AA72" i="22"/>
  <c r="W204" i="22"/>
  <c r="W217" i="22"/>
  <c r="AP105" i="22"/>
  <c r="AO105" i="22"/>
  <c r="AN105" i="22"/>
  <c r="AM105" i="22"/>
  <c r="AL105" i="22"/>
  <c r="AK105" i="22"/>
  <c r="AJ105" i="22"/>
  <c r="AI105" i="22"/>
  <c r="AH105" i="22"/>
  <c r="AG105" i="22"/>
  <c r="AF105" i="22"/>
  <c r="AE105" i="22"/>
  <c r="AD105" i="22"/>
  <c r="AC105" i="22"/>
  <c r="AB105" i="22"/>
  <c r="Z105" i="22"/>
  <c r="W49" i="22"/>
  <c r="W50" i="22" s="1"/>
  <c r="W105" i="22"/>
  <c r="X105" i="22"/>
  <c r="Y105" i="22"/>
  <c r="AA105" i="22"/>
  <c r="V217" i="22"/>
  <c r="V204" i="22"/>
  <c r="AY71" i="22"/>
  <c r="AX71" i="22"/>
  <c r="AW71" i="22"/>
  <c r="AV71" i="22"/>
  <c r="AU71" i="22"/>
  <c r="AT71" i="22"/>
  <c r="AS71" i="22"/>
  <c r="AR71" i="22"/>
  <c r="AQ71" i="22"/>
  <c r="AP71" i="22"/>
  <c r="AO71" i="22"/>
  <c r="AN71" i="22"/>
  <c r="AM71" i="22"/>
  <c r="AL71" i="22"/>
  <c r="AK71" i="22"/>
  <c r="AJ71" i="22"/>
  <c r="AI71" i="22"/>
  <c r="AH71" i="22"/>
  <c r="AG71" i="22"/>
  <c r="AF71" i="22"/>
  <c r="AE71" i="22"/>
  <c r="AD71" i="22"/>
  <c r="AC71" i="22"/>
  <c r="AB71" i="22"/>
  <c r="AA71" i="22"/>
  <c r="Y71" i="22"/>
  <c r="V39" i="22"/>
  <c r="V40" i="22" s="1"/>
  <c r="V71" i="22"/>
  <c r="W71" i="22"/>
  <c r="X71" i="22"/>
  <c r="Z71" i="22"/>
  <c r="AO104" i="22"/>
  <c r="AN104" i="22"/>
  <c r="AM104" i="22"/>
  <c r="AL104" i="22"/>
  <c r="AK104" i="22"/>
  <c r="AJ104" i="22"/>
  <c r="AI104" i="22"/>
  <c r="AH104" i="22"/>
  <c r="AG104" i="22"/>
  <c r="AF104" i="22"/>
  <c r="AE104" i="22"/>
  <c r="AD104" i="22"/>
  <c r="AC104" i="22"/>
  <c r="AB104" i="22"/>
  <c r="AA104" i="22"/>
  <c r="Y104" i="22"/>
  <c r="V49" i="22"/>
  <c r="V50" i="22" s="1"/>
  <c r="V104" i="22"/>
  <c r="W104" i="22"/>
  <c r="X104" i="22"/>
  <c r="Z104" i="22"/>
  <c r="AX70" i="22"/>
  <c r="AW70" i="22"/>
  <c r="AV70" i="22"/>
  <c r="AU70" i="22"/>
  <c r="AT70" i="22"/>
  <c r="AS70" i="22"/>
  <c r="AR70" i="22"/>
  <c r="AQ70" i="22"/>
  <c r="AP70" i="22"/>
  <c r="AO70" i="22"/>
  <c r="AN70" i="22"/>
  <c r="AM70" i="22"/>
  <c r="AL70" i="22"/>
  <c r="AK70" i="22"/>
  <c r="AJ70" i="22"/>
  <c r="AI70" i="22"/>
  <c r="AH70" i="22"/>
  <c r="AG70" i="22"/>
  <c r="AF70" i="22"/>
  <c r="AE70" i="22"/>
  <c r="AD70" i="22"/>
  <c r="AC70" i="22"/>
  <c r="AB70" i="22"/>
  <c r="AA70" i="22"/>
  <c r="X70" i="22"/>
  <c r="U39" i="22"/>
  <c r="U40" i="22" s="1"/>
  <c r="V70" i="22"/>
  <c r="U70" i="22"/>
  <c r="W70" i="22"/>
  <c r="Y70" i="22"/>
  <c r="Z70" i="22"/>
  <c r="U204" i="22"/>
  <c r="U217" i="22"/>
  <c r="AM102" i="22"/>
  <c r="AL102" i="22"/>
  <c r="AK102" i="22"/>
  <c r="AJ102" i="22"/>
  <c r="AI102" i="22"/>
  <c r="AH102" i="22"/>
  <c r="AG102" i="22"/>
  <c r="AF102" i="22"/>
  <c r="AE102" i="22"/>
  <c r="AD102" i="22"/>
  <c r="AC102" i="22"/>
  <c r="AB102" i="22"/>
  <c r="AA102" i="22"/>
  <c r="Z102" i="22"/>
  <c r="X102" i="22"/>
  <c r="W102" i="22"/>
  <c r="T49" i="22"/>
  <c r="T50" i="22" s="1"/>
  <c r="V102" i="22"/>
  <c r="U102" i="22"/>
  <c r="T102" i="22"/>
  <c r="Y102" i="22"/>
  <c r="AW69" i="22"/>
  <c r="AV69" i="22"/>
  <c r="AU69" i="22"/>
  <c r="AT69" i="22"/>
  <c r="AS69" i="22"/>
  <c r="AR69" i="22"/>
  <c r="AQ69" i="22"/>
  <c r="AP69" i="22"/>
  <c r="AO69" i="22"/>
  <c r="AN69" i="22"/>
  <c r="AM69" i="22"/>
  <c r="AL69" i="22"/>
  <c r="AK69" i="22"/>
  <c r="AJ69" i="22"/>
  <c r="AI69" i="22"/>
  <c r="AH69" i="22"/>
  <c r="AG69" i="22"/>
  <c r="AF69" i="22"/>
  <c r="AE69" i="22"/>
  <c r="AD69" i="22"/>
  <c r="AC69" i="22"/>
  <c r="AB69" i="22"/>
  <c r="AA69" i="22"/>
  <c r="Z69" i="22"/>
  <c r="X69" i="22"/>
  <c r="W69" i="22"/>
  <c r="T39" i="22"/>
  <c r="T40" i="22" s="1"/>
  <c r="T69" i="22"/>
  <c r="U69" i="22"/>
  <c r="V69" i="22"/>
  <c r="Y69" i="22"/>
  <c r="AV68" i="22"/>
  <c r="AU68" i="22"/>
  <c r="AT68" i="22"/>
  <c r="AS68" i="22"/>
  <c r="AR68" i="22"/>
  <c r="AQ68" i="22"/>
  <c r="AP68" i="22"/>
  <c r="AO68" i="22"/>
  <c r="AN68" i="22"/>
  <c r="AM68" i="22"/>
  <c r="AL68" i="22"/>
  <c r="AK68" i="22"/>
  <c r="AJ68" i="22"/>
  <c r="AI68" i="22"/>
  <c r="AH68" i="22"/>
  <c r="AG68" i="22"/>
  <c r="AF68" i="22"/>
  <c r="AE68" i="22"/>
  <c r="AD68" i="22"/>
  <c r="AC68" i="22"/>
  <c r="AB68" i="22"/>
  <c r="AA68" i="22"/>
  <c r="Z68" i="22"/>
  <c r="Y68" i="22"/>
  <c r="W68" i="22"/>
  <c r="V68" i="22"/>
  <c r="S39" i="22"/>
  <c r="S40" i="22" s="1"/>
  <c r="S68" i="22"/>
  <c r="T68" i="22"/>
  <c r="U68" i="22"/>
  <c r="X68" i="22"/>
  <c r="AU67" i="22"/>
  <c r="AT67" i="22"/>
  <c r="AS67" i="22"/>
  <c r="AR67" i="22"/>
  <c r="AQ67" i="22"/>
  <c r="AP67" i="22"/>
  <c r="AO67" i="22"/>
  <c r="AN67" i="22"/>
  <c r="AM67" i="22"/>
  <c r="AL67" i="22"/>
  <c r="AK67" i="22"/>
  <c r="AJ67" i="22"/>
  <c r="AI67" i="22"/>
  <c r="AH67" i="22"/>
  <c r="AG67" i="22"/>
  <c r="AF67" i="22"/>
  <c r="AE67" i="22"/>
  <c r="AD67" i="22"/>
  <c r="AC67" i="22"/>
  <c r="AB67" i="22"/>
  <c r="AA67" i="22"/>
  <c r="Z67" i="22"/>
  <c r="Y67" i="22"/>
  <c r="V67" i="22"/>
  <c r="U67" i="22"/>
  <c r="R39" i="22"/>
  <c r="R40" i="22" s="1"/>
  <c r="R67" i="22"/>
  <c r="S67" i="22"/>
  <c r="T67" i="22"/>
  <c r="W67" i="22"/>
  <c r="X67" i="22"/>
  <c r="AN103" i="22"/>
  <c r="AM103" i="22"/>
  <c r="AL103" i="22"/>
  <c r="AK103" i="22"/>
  <c r="AJ103" i="22"/>
  <c r="AI103" i="22"/>
  <c r="AH103" i="22"/>
  <c r="AG103" i="22"/>
  <c r="AF103" i="22"/>
  <c r="AE103" i="22"/>
  <c r="AD103" i="22"/>
  <c r="AC103" i="22"/>
  <c r="AB103" i="22"/>
  <c r="AA103" i="22"/>
  <c r="Z103" i="22"/>
  <c r="Y103" i="22"/>
  <c r="U103" i="22"/>
  <c r="W103" i="22"/>
  <c r="V103" i="22"/>
  <c r="U49" i="22"/>
  <c r="U50" i="22" s="1"/>
  <c r="X103" i="22"/>
  <c r="S217" i="22"/>
  <c r="S204" i="22"/>
  <c r="AK100" i="22"/>
  <c r="AJ100" i="22"/>
  <c r="AI100" i="22"/>
  <c r="AH100" i="22"/>
  <c r="AG100" i="22"/>
  <c r="AF100" i="22"/>
  <c r="AE100" i="22"/>
  <c r="AD100" i="22"/>
  <c r="AC100" i="22"/>
  <c r="AB100" i="22"/>
  <c r="AA100" i="22"/>
  <c r="Z100" i="22"/>
  <c r="Y100" i="22"/>
  <c r="V100" i="22"/>
  <c r="U100" i="22"/>
  <c r="R49" i="22"/>
  <c r="R50" i="22" s="1"/>
  <c r="S100" i="22"/>
  <c r="R100" i="22"/>
  <c r="T100" i="22"/>
  <c r="W100" i="22"/>
  <c r="X100" i="22"/>
  <c r="AL101" i="22"/>
  <c r="AK101" i="22"/>
  <c r="AJ101" i="22"/>
  <c r="AI101" i="22"/>
  <c r="AH101" i="22"/>
  <c r="AG101" i="22"/>
  <c r="AF101" i="22"/>
  <c r="AE101" i="22"/>
  <c r="AD101" i="22"/>
  <c r="AC101" i="22"/>
  <c r="AB101" i="22"/>
  <c r="AA101" i="22"/>
  <c r="Z101" i="22"/>
  <c r="Y101" i="22"/>
  <c r="V101" i="22"/>
  <c r="T101" i="22"/>
  <c r="U101" i="22"/>
  <c r="S101" i="22"/>
  <c r="S49" i="22"/>
  <c r="S50" i="22" s="1"/>
  <c r="W101" i="22"/>
  <c r="X101" i="22"/>
  <c r="R217" i="22"/>
  <c r="R204" i="22"/>
  <c r="T204" i="22"/>
  <c r="T217" i="22"/>
  <c r="AS65" i="22"/>
  <c r="AR65" i="22"/>
  <c r="AQ65" i="22"/>
  <c r="AP65" i="22"/>
  <c r="AO65" i="22"/>
  <c r="AN65" i="22"/>
  <c r="AM65" i="22"/>
  <c r="AL65" i="22"/>
  <c r="AK65" i="22"/>
  <c r="AJ65" i="22"/>
  <c r="AI65" i="22"/>
  <c r="AH65" i="22"/>
  <c r="AG65" i="22"/>
  <c r="AF65" i="22"/>
  <c r="AE65" i="22"/>
  <c r="AD65" i="22"/>
  <c r="AC65" i="22"/>
  <c r="AB65" i="22"/>
  <c r="AA65" i="22"/>
  <c r="Z65" i="22"/>
  <c r="Y65" i="22"/>
  <c r="X65" i="22"/>
  <c r="W65" i="22"/>
  <c r="T65" i="22"/>
  <c r="S65" i="22"/>
  <c r="P39" i="22"/>
  <c r="P40" i="22" s="1"/>
  <c r="P65" i="22"/>
  <c r="Q65" i="22"/>
  <c r="R65" i="22"/>
  <c r="U65" i="22"/>
  <c r="V65" i="22"/>
  <c r="AJ99" i="22"/>
  <c r="AI99" i="22"/>
  <c r="AH99" i="22"/>
  <c r="AG99" i="22"/>
  <c r="AF99" i="22"/>
  <c r="AE99" i="22"/>
  <c r="AD99" i="22"/>
  <c r="AC99" i="22"/>
  <c r="AB99" i="22"/>
  <c r="AA99" i="22"/>
  <c r="Z99" i="22"/>
  <c r="Y99" i="22"/>
  <c r="X99" i="22"/>
  <c r="W99" i="22"/>
  <c r="T99" i="22"/>
  <c r="Q99" i="22"/>
  <c r="R99" i="22"/>
  <c r="S99" i="22"/>
  <c r="Q49" i="22"/>
  <c r="Q50" i="22" s="1"/>
  <c r="U99" i="22"/>
  <c r="V99" i="22"/>
  <c r="Q204" i="22"/>
  <c r="Q217" i="22"/>
  <c r="AT66" i="22"/>
  <c r="AS66" i="22"/>
  <c r="AR66" i="22"/>
  <c r="AQ66" i="22"/>
  <c r="AP66" i="22"/>
  <c r="AO66" i="22"/>
  <c r="AN66" i="22"/>
  <c r="AM66" i="22"/>
  <c r="AL66" i="22"/>
  <c r="AK66" i="22"/>
  <c r="AJ66" i="22"/>
  <c r="AI66" i="22"/>
  <c r="AH66" i="22"/>
  <c r="AG66" i="22"/>
  <c r="AF66" i="22"/>
  <c r="AE66" i="22"/>
  <c r="AD66" i="22"/>
  <c r="AC66" i="22"/>
  <c r="AB66" i="22"/>
  <c r="AA66" i="22"/>
  <c r="Z66" i="22"/>
  <c r="Y66" i="22"/>
  <c r="X66" i="22"/>
  <c r="W66" i="22"/>
  <c r="T66" i="22"/>
  <c r="S66" i="22"/>
  <c r="Q39" i="22"/>
  <c r="Q40" i="22" s="1"/>
  <c r="Q66" i="22"/>
  <c r="R66" i="22"/>
  <c r="U66" i="22"/>
  <c r="V66" i="22"/>
  <c r="AI98" i="22"/>
  <c r="AH98" i="22"/>
  <c r="AG98" i="22"/>
  <c r="AF98" i="22"/>
  <c r="AE98" i="22"/>
  <c r="AD98" i="22"/>
  <c r="AC98" i="22"/>
  <c r="AB98" i="22"/>
  <c r="AA98" i="22"/>
  <c r="Z98" i="22"/>
  <c r="Y98" i="22"/>
  <c r="X98" i="22"/>
  <c r="W98" i="22"/>
  <c r="V98" i="22"/>
  <c r="U98" i="22"/>
  <c r="R98" i="22"/>
  <c r="P98" i="22"/>
  <c r="Q98" i="22"/>
  <c r="P49" i="22"/>
  <c r="P50" i="22" s="1"/>
  <c r="S98" i="22"/>
  <c r="T98" i="22"/>
  <c r="P217" i="22"/>
  <c r="P204" i="22"/>
  <c r="AR64" i="22"/>
  <c r="AQ64" i="22"/>
  <c r="AP64" i="22"/>
  <c r="AO64" i="22"/>
  <c r="AN64" i="22"/>
  <c r="AM64" i="22"/>
  <c r="AL64" i="22"/>
  <c r="AK64" i="22"/>
  <c r="AJ64" i="22"/>
  <c r="AI64" i="22"/>
  <c r="AH64" i="22"/>
  <c r="AG64" i="22"/>
  <c r="AF64" i="22"/>
  <c r="AE64" i="22"/>
  <c r="AD64" i="22"/>
  <c r="AC64" i="22"/>
  <c r="AB64" i="22"/>
  <c r="AA64" i="22"/>
  <c r="Z64" i="22"/>
  <c r="Y64" i="22"/>
  <c r="X64" i="22"/>
  <c r="W64" i="22"/>
  <c r="V64" i="22"/>
  <c r="U64" i="22"/>
  <c r="R64" i="22"/>
  <c r="O39" i="22"/>
  <c r="O40" i="22" s="1"/>
  <c r="O64" i="22"/>
  <c r="P64" i="22"/>
  <c r="Q64" i="22"/>
  <c r="S64" i="22"/>
  <c r="T64" i="22"/>
  <c r="O217" i="22"/>
  <c r="O204" i="22"/>
  <c r="AH97" i="22"/>
  <c r="AG97" i="22"/>
  <c r="AF97" i="22"/>
  <c r="AE97" i="22"/>
  <c r="AD97" i="22"/>
  <c r="AC97" i="22"/>
  <c r="AB97" i="22"/>
  <c r="AA97" i="22"/>
  <c r="Z97" i="22"/>
  <c r="Y97" i="22"/>
  <c r="X97" i="22"/>
  <c r="W97" i="22"/>
  <c r="V97" i="22"/>
  <c r="U97" i="22"/>
  <c r="R97" i="22"/>
  <c r="O49" i="22"/>
  <c r="O50" i="22" s="1"/>
  <c r="O97" i="22"/>
  <c r="P97" i="22"/>
  <c r="Q97" i="22"/>
  <c r="S97" i="22"/>
  <c r="T97" i="22"/>
  <c r="N217" i="22"/>
  <c r="N204" i="22"/>
  <c r="AQ63" i="22"/>
  <c r="AP63" i="22"/>
  <c r="AO63" i="22"/>
  <c r="AN63" i="22"/>
  <c r="AM63" i="22"/>
  <c r="AL63" i="22"/>
  <c r="AK63" i="22"/>
  <c r="AJ63" i="22"/>
  <c r="AI63" i="22"/>
  <c r="AH63" i="22"/>
  <c r="AG63" i="22"/>
  <c r="AF63" i="22"/>
  <c r="AE63" i="22"/>
  <c r="AD63" i="22"/>
  <c r="AC63" i="22"/>
  <c r="AB63" i="22"/>
  <c r="AA63" i="22"/>
  <c r="Z63" i="22"/>
  <c r="Y63" i="22"/>
  <c r="X63" i="22"/>
  <c r="W63" i="22"/>
  <c r="V63" i="22"/>
  <c r="U63" i="22"/>
  <c r="T63" i="22"/>
  <c r="Q63" i="22"/>
  <c r="N39" i="22"/>
  <c r="N40" i="22" s="1"/>
  <c r="N63" i="22"/>
  <c r="O63" i="22"/>
  <c r="P63" i="22"/>
  <c r="R63" i="22"/>
  <c r="S63" i="22"/>
  <c r="AG96" i="22"/>
  <c r="AF96" i="22"/>
  <c r="AE96" i="22"/>
  <c r="AD96" i="22"/>
  <c r="AC96" i="22"/>
  <c r="AB96" i="22"/>
  <c r="AA96" i="22"/>
  <c r="Z96" i="22"/>
  <c r="Y96" i="22"/>
  <c r="X96" i="22"/>
  <c r="W96" i="22"/>
  <c r="V96" i="22"/>
  <c r="U96" i="22"/>
  <c r="T96" i="22"/>
  <c r="Q96" i="22"/>
  <c r="N49" i="22"/>
  <c r="N50" i="22" s="1"/>
  <c r="O96" i="22"/>
  <c r="P96" i="22"/>
  <c r="N96" i="22"/>
  <c r="R96" i="22"/>
  <c r="S96" i="22"/>
  <c r="AF95" i="22"/>
  <c r="AE95" i="22"/>
  <c r="AD95" i="22"/>
  <c r="AC95" i="22"/>
  <c r="AB95" i="22"/>
  <c r="AA95" i="22"/>
  <c r="Z95" i="22"/>
  <c r="Y95" i="22"/>
  <c r="X95" i="22"/>
  <c r="W95" i="22"/>
  <c r="V95" i="22"/>
  <c r="U95" i="22"/>
  <c r="T95" i="22"/>
  <c r="S95" i="22"/>
  <c r="R95" i="22"/>
  <c r="P95" i="22"/>
  <c r="O95" i="22"/>
  <c r="M95" i="22"/>
  <c r="N95" i="22"/>
  <c r="M49" i="22"/>
  <c r="M50" i="22" s="1"/>
  <c r="Q95" i="22"/>
  <c r="AO61" i="22"/>
  <c r="AN61" i="22"/>
  <c r="AM61" i="22"/>
  <c r="AL61" i="22"/>
  <c r="AK61" i="22"/>
  <c r="AJ61" i="22"/>
  <c r="AI61" i="22"/>
  <c r="AH61" i="22"/>
  <c r="AG61" i="22"/>
  <c r="AF61" i="22"/>
  <c r="AE61" i="22"/>
  <c r="AD61" i="22"/>
  <c r="AC61" i="22"/>
  <c r="AB61" i="22"/>
  <c r="AA61" i="22"/>
  <c r="Z61" i="22"/>
  <c r="Y61" i="22"/>
  <c r="X61" i="22"/>
  <c r="W61" i="22"/>
  <c r="V61" i="22"/>
  <c r="U61" i="22"/>
  <c r="T61" i="22"/>
  <c r="S61" i="22"/>
  <c r="R61" i="22"/>
  <c r="O61" i="22"/>
  <c r="L39" i="22"/>
  <c r="L40" i="22" s="1"/>
  <c r="M61" i="22"/>
  <c r="L61" i="22"/>
  <c r="N61" i="22"/>
  <c r="P61" i="22"/>
  <c r="Q61" i="22"/>
  <c r="M217" i="22"/>
  <c r="M204" i="22"/>
  <c r="L217" i="22"/>
  <c r="L204" i="22"/>
  <c r="AP62" i="22"/>
  <c r="AO62" i="22"/>
  <c r="AN62" i="22"/>
  <c r="AM62" i="22"/>
  <c r="AL62" i="22"/>
  <c r="AK62" i="22"/>
  <c r="AJ62" i="22"/>
  <c r="AI62" i="22"/>
  <c r="AH62" i="22"/>
  <c r="AG62" i="22"/>
  <c r="AF62" i="22"/>
  <c r="AE62" i="22"/>
  <c r="AD62" i="22"/>
  <c r="AC62" i="22"/>
  <c r="AB62" i="22"/>
  <c r="AA62" i="22"/>
  <c r="Z62" i="22"/>
  <c r="Y62" i="22"/>
  <c r="X62" i="22"/>
  <c r="W62" i="22"/>
  <c r="V62" i="22"/>
  <c r="U62" i="22"/>
  <c r="T62" i="22"/>
  <c r="S62" i="22"/>
  <c r="R62" i="22"/>
  <c r="P62" i="22"/>
  <c r="O62" i="22"/>
  <c r="M39" i="22"/>
  <c r="M40" i="22" s="1"/>
  <c r="M62" i="22"/>
  <c r="N62" i="22"/>
  <c r="Q62" i="22"/>
  <c r="AN60" i="22"/>
  <c r="AM60" i="22"/>
  <c r="AL60" i="22"/>
  <c r="AK60" i="22"/>
  <c r="AJ60" i="22"/>
  <c r="AI60" i="22"/>
  <c r="AH60" i="22"/>
  <c r="AG60" i="22"/>
  <c r="AF60" i="22"/>
  <c r="AE60" i="22"/>
  <c r="AD60" i="22"/>
  <c r="AC60" i="22"/>
  <c r="AB60" i="22"/>
  <c r="AA60" i="22"/>
  <c r="Z60" i="22"/>
  <c r="Y60" i="22"/>
  <c r="X60" i="22"/>
  <c r="W60" i="22"/>
  <c r="V60" i="22"/>
  <c r="U60" i="22"/>
  <c r="T60" i="22"/>
  <c r="S60" i="22"/>
  <c r="R60" i="22"/>
  <c r="Q60" i="22"/>
  <c r="N60" i="22"/>
  <c r="K39" i="22"/>
  <c r="K40" i="22" s="1"/>
  <c r="K60" i="22"/>
  <c r="L60" i="22"/>
  <c r="M60" i="22"/>
  <c r="O60" i="22"/>
  <c r="P60" i="22"/>
  <c r="AE94" i="22"/>
  <c r="AD94" i="22"/>
  <c r="AC94" i="22"/>
  <c r="AB94" i="22"/>
  <c r="AA94" i="22"/>
  <c r="Z94" i="22"/>
  <c r="Y94" i="22"/>
  <c r="X94" i="22"/>
  <c r="W94" i="22"/>
  <c r="V94" i="22"/>
  <c r="U94" i="22"/>
  <c r="T94" i="22"/>
  <c r="S94" i="22"/>
  <c r="R94" i="22"/>
  <c r="Q94" i="22"/>
  <c r="O94" i="22"/>
  <c r="N94" i="22"/>
  <c r="L94" i="22"/>
  <c r="M94" i="22"/>
  <c r="L49" i="22"/>
  <c r="L50" i="22" s="1"/>
  <c r="P94" i="22"/>
  <c r="K204" i="22"/>
  <c r="K217" i="22"/>
  <c r="AD93" i="22"/>
  <c r="AC93" i="22"/>
  <c r="AB93" i="22"/>
  <c r="AA93" i="22"/>
  <c r="Z93" i="22"/>
  <c r="Y93" i="22"/>
  <c r="X93" i="22"/>
  <c r="W93" i="22"/>
  <c r="V93" i="22"/>
  <c r="U93" i="22"/>
  <c r="T93" i="22"/>
  <c r="S93" i="22"/>
  <c r="R93" i="22"/>
  <c r="Q93" i="22"/>
  <c r="N93" i="22"/>
  <c r="K49" i="22"/>
  <c r="K50" i="22" s="1"/>
  <c r="K93" i="22"/>
  <c r="L93" i="22"/>
  <c r="M93" i="22"/>
  <c r="O93" i="22"/>
  <c r="P93" i="22"/>
  <c r="AC92" i="22"/>
  <c r="AB92" i="22"/>
  <c r="AA92" i="22"/>
  <c r="Z92" i="22"/>
  <c r="Y92" i="22"/>
  <c r="X92" i="22"/>
  <c r="W92" i="22"/>
  <c r="V92" i="22"/>
  <c r="U92" i="22"/>
  <c r="T92" i="22"/>
  <c r="S92" i="22"/>
  <c r="R92" i="22"/>
  <c r="Q92" i="22"/>
  <c r="P92" i="22"/>
  <c r="M92" i="22"/>
  <c r="J49" i="22"/>
  <c r="J50" i="22" s="1"/>
  <c r="J92" i="22"/>
  <c r="K92" i="22"/>
  <c r="L92" i="22"/>
  <c r="N92" i="22"/>
  <c r="O92" i="22"/>
  <c r="AM59" i="22"/>
  <c r="AL59" i="22"/>
  <c r="AK59" i="22"/>
  <c r="AJ59" i="22"/>
  <c r="AI59" i="22"/>
  <c r="AH59" i="22"/>
  <c r="AG59" i="22"/>
  <c r="AF59" i="22"/>
  <c r="AE59" i="22"/>
  <c r="AD59" i="22"/>
  <c r="AC59" i="22"/>
  <c r="AB59" i="22"/>
  <c r="AA59" i="22"/>
  <c r="Z59" i="22"/>
  <c r="Y59" i="22"/>
  <c r="X59" i="22"/>
  <c r="W59" i="22"/>
  <c r="V59" i="22"/>
  <c r="U59" i="22"/>
  <c r="T59" i="22"/>
  <c r="S59" i="22"/>
  <c r="R59" i="22"/>
  <c r="Q59" i="22"/>
  <c r="P59" i="22"/>
  <c r="O59" i="22"/>
  <c r="M59" i="22"/>
  <c r="L59" i="22"/>
  <c r="J39" i="22"/>
  <c r="J40" i="22" s="1"/>
  <c r="J59" i="22"/>
  <c r="K59" i="22"/>
  <c r="N59" i="22"/>
  <c r="AB91" i="22"/>
  <c r="AA91" i="22"/>
  <c r="Z91" i="22"/>
  <c r="Y91" i="22"/>
  <c r="X91" i="22"/>
  <c r="W91" i="22"/>
  <c r="V91" i="22"/>
  <c r="U91" i="22"/>
  <c r="T91" i="22"/>
  <c r="S91" i="22"/>
  <c r="R91" i="22"/>
  <c r="Q91" i="22"/>
  <c r="P91" i="22"/>
  <c r="O91" i="22"/>
  <c r="L91" i="22"/>
  <c r="I49" i="22"/>
  <c r="I50" i="22" s="1"/>
  <c r="I91" i="22"/>
  <c r="J91" i="22"/>
  <c r="K91" i="22"/>
  <c r="M91" i="22"/>
  <c r="N91" i="22"/>
  <c r="J217" i="22"/>
  <c r="J204" i="22"/>
  <c r="I217" i="22"/>
  <c r="I204" i="22"/>
  <c r="AL58" i="22"/>
  <c r="AK58" i="22"/>
  <c r="AJ58" i="22"/>
  <c r="AI58" i="22"/>
  <c r="AH58" i="22"/>
  <c r="AG58" i="22"/>
  <c r="AF58" i="22"/>
  <c r="AE58" i="22"/>
  <c r="AD58" i="22"/>
  <c r="AC58" i="22"/>
  <c r="AB58" i="22"/>
  <c r="AA58" i="22"/>
  <c r="Z58" i="22"/>
  <c r="Y58" i="22"/>
  <c r="X58" i="22"/>
  <c r="W58" i="22"/>
  <c r="V58" i="22"/>
  <c r="U58" i="22"/>
  <c r="T58" i="22"/>
  <c r="S58" i="22"/>
  <c r="R58" i="22"/>
  <c r="Q58" i="22"/>
  <c r="P58" i="22"/>
  <c r="O58" i="22"/>
  <c r="N58" i="22"/>
  <c r="L58" i="22"/>
  <c r="K58" i="22"/>
  <c r="I39" i="22"/>
  <c r="I40" i="22" s="1"/>
  <c r="I58" i="22"/>
  <c r="J58" i="22"/>
  <c r="M58" i="22"/>
  <c r="AK57" i="22"/>
  <c r="AJ57" i="22"/>
  <c r="AI57" i="22"/>
  <c r="AH57" i="22"/>
  <c r="AG57" i="22"/>
  <c r="AF57" i="22"/>
  <c r="AE57" i="22"/>
  <c r="AD57" i="22"/>
  <c r="AC57" i="22"/>
  <c r="AB57" i="22"/>
  <c r="AA57" i="22"/>
  <c r="Z57" i="22"/>
  <c r="Y57" i="22"/>
  <c r="X57" i="22"/>
  <c r="W57" i="22"/>
  <c r="V57" i="22"/>
  <c r="U57" i="22"/>
  <c r="T57" i="22"/>
  <c r="S57" i="22"/>
  <c r="R57" i="22"/>
  <c r="Q57" i="22"/>
  <c r="P57" i="22"/>
  <c r="O57" i="22"/>
  <c r="N57" i="22"/>
  <c r="M57" i="22"/>
  <c r="K57" i="22"/>
  <c r="J57" i="22"/>
  <c r="H39" i="22"/>
  <c r="H40" i="22" s="1"/>
  <c r="H57" i="22"/>
  <c r="I57" i="22"/>
  <c r="L57" i="22"/>
  <c r="AA90" i="22"/>
  <c r="Z90" i="22"/>
  <c r="Y90" i="22"/>
  <c r="X90" i="22"/>
  <c r="W90" i="22"/>
  <c r="V90" i="22"/>
  <c r="U90" i="22"/>
  <c r="T90" i="22"/>
  <c r="S90" i="22"/>
  <c r="R90" i="22"/>
  <c r="Q90" i="22"/>
  <c r="P90" i="22"/>
  <c r="O90" i="22"/>
  <c r="N90" i="22"/>
  <c r="M90" i="22"/>
  <c r="K90" i="22"/>
  <c r="J90" i="22"/>
  <c r="I90" i="22"/>
  <c r="H90" i="22"/>
  <c r="H49" i="22"/>
  <c r="H50" i="22" s="1"/>
  <c r="L90" i="22"/>
  <c r="H217" i="22"/>
  <c r="H204" i="22"/>
  <c r="Z89" i="22"/>
  <c r="Y89" i="22"/>
  <c r="X89" i="22"/>
  <c r="W89" i="22"/>
  <c r="V89" i="22"/>
  <c r="U89" i="22"/>
  <c r="T89" i="22"/>
  <c r="S89" i="22"/>
  <c r="R89" i="22"/>
  <c r="Q89" i="22"/>
  <c r="P89" i="22"/>
  <c r="O89" i="22"/>
  <c r="N89" i="22"/>
  <c r="M89" i="22"/>
  <c r="J89" i="22"/>
  <c r="G49" i="22"/>
  <c r="G50" i="22" s="1"/>
  <c r="H89" i="22"/>
  <c r="G89" i="22"/>
  <c r="I89" i="22"/>
  <c r="K89" i="22"/>
  <c r="L89" i="22"/>
  <c r="AJ56" i="22"/>
  <c r="AI56" i="22"/>
  <c r="AH56" i="22"/>
  <c r="AG56" i="22"/>
  <c r="AF56" i="22"/>
  <c r="AE56" i="22"/>
  <c r="AD56" i="22"/>
  <c r="AC56" i="22"/>
  <c r="AB56" i="22"/>
  <c r="AA56" i="22"/>
  <c r="Z56" i="22"/>
  <c r="Y56" i="22"/>
  <c r="X56" i="22"/>
  <c r="W56" i="22"/>
  <c r="V56" i="22"/>
  <c r="U56" i="22"/>
  <c r="T56" i="22"/>
  <c r="S56" i="22"/>
  <c r="R56" i="22"/>
  <c r="Q56" i="22"/>
  <c r="P56" i="22"/>
  <c r="O56" i="22"/>
  <c r="N56" i="22"/>
  <c r="M56" i="22"/>
  <c r="J56" i="22"/>
  <c r="G56" i="22"/>
  <c r="G39" i="22"/>
  <c r="G40" i="22" s="1"/>
  <c r="H56" i="22"/>
  <c r="I56" i="22"/>
  <c r="K56" i="22"/>
  <c r="L56" i="22"/>
  <c r="G204" i="22"/>
  <c r="G217" i="22"/>
  <c r="CC216" i="22"/>
  <c r="CC203" i="22"/>
  <c r="CC204" i="22"/>
  <c r="CC217" i="22"/>
  <c r="CC206" i="22"/>
  <c r="CA38" i="17"/>
  <c r="CA209" i="17"/>
  <c r="CA47" i="17"/>
  <c r="CA36" i="17"/>
  <c r="CA37" i="17"/>
  <c r="CA48" i="17"/>
  <c r="CA46" i="17"/>
  <c r="BZ206" i="17"/>
  <c r="BZ216" i="17"/>
  <c r="BZ203" i="17"/>
  <c r="CA157" i="17" a="1"/>
  <c r="CB28" i="17"/>
  <c r="CA158" i="17" a="1"/>
  <c r="CA159" i="17" a="1"/>
  <c r="CA160" i="17" a="1"/>
  <c r="CA161" i="17" a="1"/>
  <c r="CA162" i="17" a="1"/>
  <c r="CA163" i="17" a="1"/>
  <c r="CA164" i="17" a="1"/>
  <c r="CA165" i="17" a="1"/>
  <c r="CA166" i="17" a="1"/>
  <c r="CA167" i="17" a="1"/>
  <c r="CA168" i="17" a="1"/>
  <c r="CA169" i="17" a="1"/>
  <c r="CA170" i="17" a="1"/>
  <c r="CA171" i="17" a="1"/>
  <c r="CA172" i="17" a="1"/>
  <c r="CA173" i="17" a="1"/>
  <c r="CA174" i="17" a="1"/>
  <c r="CA175" i="17" a="1"/>
  <c r="CA176" i="17" a="1"/>
  <c r="CA177" i="17" a="1"/>
  <c r="CA178" i="17" a="1"/>
  <c r="CA179" i="17" a="1"/>
  <c r="CA180" i="17" a="1"/>
  <c r="CA181" i="17" a="1"/>
  <c r="CA182" i="17" a="1"/>
  <c r="CA183" i="17" a="1"/>
  <c r="CA184" i="17" a="1"/>
  <c r="AB139" i="22" l="1"/>
  <c r="AC139" i="22"/>
  <c r="AB135" i="22"/>
  <c r="AA135" i="22"/>
  <c r="Z135" i="22"/>
  <c r="X135" i="22"/>
  <c r="W135" i="22"/>
  <c r="U135" i="22"/>
  <c r="Y135" i="22"/>
  <c r="AC135" i="22"/>
  <c r="T135" i="22"/>
  <c r="S122" i="22"/>
  <c r="R122" i="22"/>
  <c r="Q122" i="22"/>
  <c r="P122" i="22"/>
  <c r="O122" i="22"/>
  <c r="N122" i="22"/>
  <c r="M122" i="22"/>
  <c r="J122" i="22"/>
  <c r="G122" i="22"/>
  <c r="H122" i="22"/>
  <c r="I122" i="22"/>
  <c r="K122" i="22"/>
  <c r="L122" i="22"/>
  <c r="AC125" i="22"/>
  <c r="AB125" i="22"/>
  <c r="AA125" i="22"/>
  <c r="Z125" i="22"/>
  <c r="AH141" i="22"/>
  <c r="AG141" i="22"/>
  <c r="AC141" i="22"/>
  <c r="AB141" i="22"/>
  <c r="Z141" i="22"/>
  <c r="AA141" i="22"/>
  <c r="AD141" i="22"/>
  <c r="AE141" i="22"/>
  <c r="AI141" i="22"/>
  <c r="Y125" i="22"/>
  <c r="X125" i="22"/>
  <c r="W125" i="22"/>
  <c r="V125" i="22"/>
  <c r="U125" i="22"/>
  <c r="T125" i="22"/>
  <c r="S125" i="22"/>
  <c r="R125" i="22"/>
  <c r="Q125" i="22"/>
  <c r="P125" i="22"/>
  <c r="O125" i="22"/>
  <c r="M125" i="22"/>
  <c r="L125" i="22"/>
  <c r="J125" i="22"/>
  <c r="K125" i="22"/>
  <c r="AD135" i="22"/>
  <c r="T122" i="22"/>
  <c r="V135" i="22"/>
  <c r="AE225" i="22"/>
  <c r="AB225" i="22"/>
  <c r="N125" i="22"/>
  <c r="Y139" i="22"/>
  <c r="Z139" i="22"/>
  <c r="AJ135" i="22"/>
  <c r="AI135" i="22"/>
  <c r="AH135" i="22"/>
  <c r="AG135" i="22"/>
  <c r="AF135" i="22"/>
  <c r="AE135" i="22"/>
  <c r="AR141" i="22"/>
  <c r="AQ141" i="22"/>
  <c r="AP141" i="22"/>
  <c r="AO141" i="22"/>
  <c r="AN141" i="22"/>
  <c r="AM141" i="22"/>
  <c r="AL141" i="22"/>
  <c r="AK141" i="22"/>
  <c r="AJ141" i="22"/>
  <c r="Z225" i="22"/>
  <c r="AF141" i="22"/>
  <c r="AA225" i="22"/>
  <c r="AK135" i="22"/>
  <c r="Z122" i="22"/>
  <c r="Y122" i="22"/>
  <c r="X122" i="22"/>
  <c r="W122" i="22"/>
  <c r="V122" i="22"/>
  <c r="U122" i="22"/>
  <c r="AQ139" i="22"/>
  <c r="AP139" i="22"/>
  <c r="AO139" i="22"/>
  <c r="AN139" i="22"/>
  <c r="AM139" i="22"/>
  <c r="AL139" i="22"/>
  <c r="AK139" i="22"/>
  <c r="AJ139" i="22"/>
  <c r="AI139" i="22"/>
  <c r="AH139" i="22"/>
  <c r="AG139" i="22"/>
  <c r="AF139" i="22"/>
  <c r="AE139" i="22"/>
  <c r="AD139" i="22"/>
  <c r="AA139" i="22"/>
  <c r="X139" i="22"/>
  <c r="AM135" i="22"/>
  <c r="AL135" i="22"/>
  <c r="AF128" i="22"/>
  <c r="AE128" i="22"/>
  <c r="AD128" i="22"/>
  <c r="AC128" i="22"/>
  <c r="AB128" i="22"/>
  <c r="AA128" i="22"/>
  <c r="Z128" i="22"/>
  <c r="Y128" i="22"/>
  <c r="X128" i="22"/>
  <c r="W128" i="22"/>
  <c r="V128" i="22"/>
  <c r="U128" i="22"/>
  <c r="T128" i="22"/>
  <c r="S128" i="22"/>
  <c r="R128" i="22"/>
  <c r="P128" i="22"/>
  <c r="O128" i="22"/>
  <c r="M128" i="22"/>
  <c r="AB124" i="22"/>
  <c r="AA124" i="22"/>
  <c r="Z124" i="22"/>
  <c r="Y124" i="22"/>
  <c r="X124" i="22"/>
  <c r="W124" i="22"/>
  <c r="V124" i="22"/>
  <c r="U124" i="22"/>
  <c r="T124" i="22"/>
  <c r="S124" i="22"/>
  <c r="AK137" i="22"/>
  <c r="AJ137" i="22"/>
  <c r="AI137" i="22"/>
  <c r="AS141" i="22"/>
  <c r="W225" i="22"/>
  <c r="V225" i="22"/>
  <c r="AM137" i="22"/>
  <c r="AL137" i="22"/>
  <c r="AN137" i="22"/>
  <c r="AN136" i="22"/>
  <c r="AM136" i="22"/>
  <c r="AL136" i="22"/>
  <c r="AK136" i="22"/>
  <c r="AJ136" i="22"/>
  <c r="AI136" i="22"/>
  <c r="AH136" i="22"/>
  <c r="AG136" i="22"/>
  <c r="AF136" i="22"/>
  <c r="AE136" i="22"/>
  <c r="AD136" i="22"/>
  <c r="AC136" i="22"/>
  <c r="AB136" i="22"/>
  <c r="AA136" i="22"/>
  <c r="X136" i="22"/>
  <c r="V136" i="22"/>
  <c r="U136" i="22"/>
  <c r="W136" i="22"/>
  <c r="Y136" i="22"/>
  <c r="Z136" i="22"/>
  <c r="AL134" i="22"/>
  <c r="AK134" i="22"/>
  <c r="AJ134" i="22"/>
  <c r="AI134" i="22"/>
  <c r="AH134" i="22"/>
  <c r="AG134" i="22"/>
  <c r="AF134" i="22"/>
  <c r="AE134" i="22"/>
  <c r="AD134" i="22"/>
  <c r="AC134" i="22"/>
  <c r="AB134" i="22"/>
  <c r="AA134" i="22"/>
  <c r="Z134" i="22"/>
  <c r="Y134" i="22"/>
  <c r="W134" i="22"/>
  <c r="AR140" i="22"/>
  <c r="AQ140" i="22"/>
  <c r="AP140" i="22"/>
  <c r="AO140" i="22"/>
  <c r="AN140" i="22"/>
  <c r="AM140" i="22"/>
  <c r="AL140" i="22"/>
  <c r="AK140" i="22"/>
  <c r="AJ140" i="22"/>
  <c r="AI140" i="22"/>
  <c r="AH140" i="22"/>
  <c r="AG140" i="22"/>
  <c r="AF140" i="22"/>
  <c r="Q225" i="22"/>
  <c r="N128" i="22"/>
  <c r="Q128" i="22"/>
  <c r="AE140" i="22"/>
  <c r="AD140" i="22"/>
  <c r="AB140" i="22"/>
  <c r="AO137" i="22"/>
  <c r="AI131" i="22"/>
  <c r="AH131" i="22"/>
  <c r="AG131" i="22"/>
  <c r="AF131" i="22"/>
  <c r="AE131" i="22"/>
  <c r="AD131" i="22"/>
  <c r="AC131" i="22"/>
  <c r="AB131" i="22"/>
  <c r="AA131" i="22"/>
  <c r="Z131" i="22"/>
  <c r="Y131" i="22"/>
  <c r="X131" i="22"/>
  <c r="W131" i="22"/>
  <c r="T131" i="22"/>
  <c r="S131" i="22"/>
  <c r="P131" i="22"/>
  <c r="Q131" i="22"/>
  <c r="R131" i="22"/>
  <c r="U131" i="22"/>
  <c r="V131" i="22"/>
  <c r="T126" i="22"/>
  <c r="S126" i="22"/>
  <c r="R126" i="22"/>
  <c r="Q126" i="22"/>
  <c r="N126" i="22"/>
  <c r="K126" i="22"/>
  <c r="L126" i="22"/>
  <c r="M126" i="22"/>
  <c r="O126" i="22"/>
  <c r="P126" i="22"/>
  <c r="J225" i="22"/>
  <c r="R124" i="22"/>
  <c r="Q124" i="22"/>
  <c r="P124" i="22"/>
  <c r="O124" i="22"/>
  <c r="N124" i="22"/>
  <c r="L124" i="22"/>
  <c r="K124" i="22"/>
  <c r="I124" i="22"/>
  <c r="J124" i="22"/>
  <c r="M124" i="22"/>
  <c r="Z123" i="22"/>
  <c r="Y123" i="22"/>
  <c r="X123" i="22"/>
  <c r="W123" i="22"/>
  <c r="V123" i="22"/>
  <c r="U123" i="22"/>
  <c r="T123" i="22"/>
  <c r="S123" i="22"/>
  <c r="R123" i="22"/>
  <c r="Q123" i="22"/>
  <c r="P123" i="22"/>
  <c r="O123" i="22"/>
  <c r="N123" i="22"/>
  <c r="M123" i="22"/>
  <c r="K123" i="22"/>
  <c r="J123" i="22"/>
  <c r="H123" i="22"/>
  <c r="I123" i="22"/>
  <c r="L123" i="22"/>
  <c r="G225" i="22"/>
  <c r="AV91" i="22"/>
  <c r="AV111" i="22"/>
  <c r="AU91" i="22"/>
  <c r="AU111" i="22"/>
  <c r="AT111" i="22"/>
  <c r="AT91" i="22"/>
  <c r="AS91" i="22"/>
  <c r="AS111" i="22"/>
  <c r="AR91" i="22"/>
  <c r="AR111" i="22"/>
  <c r="AQ91" i="22"/>
  <c r="AQ111" i="22"/>
  <c r="AP91" i="22"/>
  <c r="AP111" i="22"/>
  <c r="AO111" i="22"/>
  <c r="AO91" i="22"/>
  <c r="AN111" i="22"/>
  <c r="AN91" i="22"/>
  <c r="AM91" i="22"/>
  <c r="AM111" i="22"/>
  <c r="AL91" i="22"/>
  <c r="AL124" i="22" s="1"/>
  <c r="AL111" i="22"/>
  <c r="AK91" i="22"/>
  <c r="AK124" i="22" s="1"/>
  <c r="AK111" i="22"/>
  <c r="AJ91" i="22"/>
  <c r="AJ124" i="22" s="1"/>
  <c r="AJ111" i="22"/>
  <c r="AI91" i="22"/>
  <c r="AI124" i="22" s="1"/>
  <c r="AI111" i="22"/>
  <c r="AH111" i="22"/>
  <c r="AH91" i="22"/>
  <c r="AH124" i="22" s="1"/>
  <c r="AG91" i="22"/>
  <c r="AG124" i="22" s="1"/>
  <c r="AG111" i="22"/>
  <c r="AF91" i="22"/>
  <c r="AF124" i="22" s="1"/>
  <c r="AF111" i="22"/>
  <c r="AE111" i="22"/>
  <c r="AE91" i="22"/>
  <c r="AE124" i="22" s="1"/>
  <c r="AD91" i="22"/>
  <c r="AD124" i="22" s="1"/>
  <c r="AD111" i="22"/>
  <c r="AC111" i="22"/>
  <c r="AC91" i="22"/>
  <c r="AC124" i="22" s="1"/>
  <c r="AC49" i="22"/>
  <c r="AC50" i="22" s="1"/>
  <c r="BF78" i="22"/>
  <c r="BE78" i="22"/>
  <c r="BD78" i="22"/>
  <c r="BC78" i="22"/>
  <c r="BB78" i="22"/>
  <c r="BA78" i="22"/>
  <c r="AZ78" i="22"/>
  <c r="AY78" i="22"/>
  <c r="AX78" i="22"/>
  <c r="AW78" i="22"/>
  <c r="AV78" i="22"/>
  <c r="AU78" i="22"/>
  <c r="AT78" i="22"/>
  <c r="AS78" i="22"/>
  <c r="AR78" i="22"/>
  <c r="AQ78" i="22"/>
  <c r="AP78" i="22"/>
  <c r="AO78" i="22"/>
  <c r="AN78" i="22"/>
  <c r="AM78" i="22"/>
  <c r="AL78" i="22"/>
  <c r="AK78" i="22"/>
  <c r="AJ78" i="22"/>
  <c r="AI78" i="22"/>
  <c r="AH78" i="22"/>
  <c r="AG78" i="22"/>
  <c r="AF78" i="22"/>
  <c r="AE78" i="22"/>
  <c r="AD78" i="22"/>
  <c r="AC78" i="22"/>
  <c r="AC39" i="22"/>
  <c r="AC40" i="22" s="1"/>
  <c r="BE77" i="22"/>
  <c r="BD77" i="22"/>
  <c r="BC77" i="22"/>
  <c r="BB77" i="22"/>
  <c r="BA77" i="22"/>
  <c r="AZ77" i="22"/>
  <c r="AY77" i="22"/>
  <c r="AX77" i="22"/>
  <c r="AW77" i="22"/>
  <c r="AV77" i="22"/>
  <c r="AU77" i="22"/>
  <c r="AT77" i="22"/>
  <c r="AS77" i="22"/>
  <c r="AR77" i="22"/>
  <c r="AQ77" i="22"/>
  <c r="AP77" i="22"/>
  <c r="AO77" i="22"/>
  <c r="AN77" i="22"/>
  <c r="AM77" i="22"/>
  <c r="AL77" i="22"/>
  <c r="AK77" i="22"/>
  <c r="AJ77" i="22"/>
  <c r="AI77" i="22"/>
  <c r="AH77" i="22"/>
  <c r="AG77" i="22"/>
  <c r="AF77" i="22"/>
  <c r="AE77" i="22"/>
  <c r="AD77" i="22"/>
  <c r="AC77" i="22"/>
  <c r="AB77" i="22"/>
  <c r="AB39" i="22"/>
  <c r="AB40" i="22" s="1"/>
  <c r="AT109" i="22"/>
  <c r="AT89" i="22"/>
  <c r="AS109" i="22"/>
  <c r="AS89" i="22"/>
  <c r="AR109" i="22"/>
  <c r="AR89" i="22"/>
  <c r="AQ109" i="22"/>
  <c r="AQ89" i="22"/>
  <c r="AP89" i="22"/>
  <c r="AP109" i="22"/>
  <c r="AO89" i="22"/>
  <c r="AO109" i="22"/>
  <c r="AN109" i="22"/>
  <c r="AN89" i="22"/>
  <c r="AM89" i="22"/>
  <c r="AM109" i="22"/>
  <c r="AL89" i="22"/>
  <c r="AL109" i="22"/>
  <c r="AK89" i="22"/>
  <c r="AK109" i="22"/>
  <c r="AJ89" i="22"/>
  <c r="AJ122" i="22" s="1"/>
  <c r="AJ109" i="22"/>
  <c r="AI109" i="22"/>
  <c r="AI89" i="22"/>
  <c r="AI122" i="22" s="1"/>
  <c r="AH89" i="22"/>
  <c r="AH122" i="22" s="1"/>
  <c r="AH109" i="22"/>
  <c r="AG109" i="22"/>
  <c r="AG89" i="22"/>
  <c r="AG122" i="22" s="1"/>
  <c r="AF89" i="22"/>
  <c r="AF122" i="22" s="1"/>
  <c r="AF109" i="22"/>
  <c r="AE89" i="22"/>
  <c r="AE122" i="22" s="1"/>
  <c r="AE109" i="22"/>
  <c r="AD89" i="22"/>
  <c r="AD122" i="22" s="1"/>
  <c r="AD109" i="22"/>
  <c r="AD45" i="22" a="1"/>
  <c r="AE45" i="22" s="1" a="1"/>
  <c r="AC109" i="22"/>
  <c r="AC89" i="22"/>
  <c r="AC122" i="22" s="1"/>
  <c r="AB89" i="22"/>
  <c r="AB122" i="22" s="1"/>
  <c r="AA109" i="22"/>
  <c r="AB109" i="22"/>
  <c r="AA89" i="22"/>
  <c r="AA122" i="22" s="1"/>
  <c r="AA49" i="22"/>
  <c r="AA50" i="22" s="1"/>
  <c r="BD76" i="22"/>
  <c r="BC76" i="22"/>
  <c r="BB76" i="22"/>
  <c r="BA76" i="22"/>
  <c r="AZ76" i="22"/>
  <c r="AY76" i="22"/>
  <c r="AX76" i="22"/>
  <c r="AW76" i="22"/>
  <c r="AV76" i="22"/>
  <c r="AU76" i="22"/>
  <c r="AT76" i="22"/>
  <c r="AS76" i="22"/>
  <c r="AR76" i="22"/>
  <c r="AQ76" i="22"/>
  <c r="AP76" i="22"/>
  <c r="AO76" i="22"/>
  <c r="AN76" i="22"/>
  <c r="AM76" i="22"/>
  <c r="AL76" i="22"/>
  <c r="AK76" i="22"/>
  <c r="AJ76" i="22"/>
  <c r="AI76" i="22"/>
  <c r="AH76" i="22"/>
  <c r="AG76" i="22"/>
  <c r="AF76" i="22"/>
  <c r="AE76" i="22"/>
  <c r="AD76" i="22"/>
  <c r="AD35" i="22" a="1"/>
  <c r="AC76" i="22"/>
  <c r="AB76" i="22"/>
  <c r="AA76" i="22"/>
  <c r="AA39" i="22"/>
  <c r="AA40" i="22" s="1"/>
  <c r="AU90" i="22"/>
  <c r="AU110" i="22"/>
  <c r="AT110" i="22"/>
  <c r="AT90" i="22"/>
  <c r="AS110" i="22"/>
  <c r="AS90" i="22"/>
  <c r="AR90" i="22"/>
  <c r="AR110" i="22"/>
  <c r="AQ110" i="22"/>
  <c r="AQ90" i="22"/>
  <c r="AP90" i="22"/>
  <c r="AP110" i="22"/>
  <c r="AO110" i="22"/>
  <c r="AO90" i="22"/>
  <c r="AN110" i="22"/>
  <c r="AN90" i="22"/>
  <c r="AM90" i="22"/>
  <c r="AM110" i="22"/>
  <c r="AL90" i="22"/>
  <c r="AL110" i="22"/>
  <c r="AK90" i="22"/>
  <c r="AK123" i="22" s="1"/>
  <c r="AK110" i="22"/>
  <c r="AJ90" i="22"/>
  <c r="AJ123" i="22" s="1"/>
  <c r="AJ110" i="22"/>
  <c r="AI90" i="22"/>
  <c r="AI123" i="22" s="1"/>
  <c r="AI110" i="22"/>
  <c r="AH110" i="22"/>
  <c r="AH90" i="22"/>
  <c r="AH123" i="22" s="1"/>
  <c r="AG90" i="22"/>
  <c r="AG123" i="22" s="1"/>
  <c r="AG110" i="22"/>
  <c r="AF90" i="22"/>
  <c r="AF123" i="22" s="1"/>
  <c r="AF110" i="22"/>
  <c r="AE90" i="22"/>
  <c r="AE123" i="22" s="1"/>
  <c r="AE110" i="22"/>
  <c r="AD90" i="22"/>
  <c r="AD123" i="22" s="1"/>
  <c r="AB110" i="22"/>
  <c r="AD110" i="22"/>
  <c r="AC90" i="22"/>
  <c r="AC123" i="22" s="1"/>
  <c r="AC110" i="22"/>
  <c r="AB90" i="22"/>
  <c r="AB123" i="22" s="1"/>
  <c r="AB49" i="22"/>
  <c r="AB50" i="22" s="1"/>
  <c r="AC225" i="22"/>
  <c r="AD225" i="22"/>
  <c r="AP138" i="22"/>
  <c r="AN138" i="22"/>
  <c r="AL138" i="22"/>
  <c r="AK138" i="22"/>
  <c r="AI138" i="22"/>
  <c r="AG138" i="22"/>
  <c r="AE138" i="22"/>
  <c r="AC138" i="22"/>
  <c r="Z138" i="22"/>
  <c r="X138" i="22"/>
  <c r="AA138" i="22"/>
  <c r="Y140" i="22"/>
  <c r="Z140" i="22"/>
  <c r="AA140" i="22"/>
  <c r="AC140" i="22"/>
  <c r="Y225" i="22"/>
  <c r="X225" i="22"/>
  <c r="AO138" i="22"/>
  <c r="AM138" i="22"/>
  <c r="AJ138" i="22"/>
  <c r="AH138" i="22"/>
  <c r="AF138" i="22"/>
  <c r="AD138" i="22"/>
  <c r="AB138" i="22"/>
  <c r="W138" i="22"/>
  <c r="Y138" i="22"/>
  <c r="AH137" i="22"/>
  <c r="AG137" i="22"/>
  <c r="AF137" i="22"/>
  <c r="AE137" i="22"/>
  <c r="AD137" i="22"/>
  <c r="AC137" i="22"/>
  <c r="AB137" i="22"/>
  <c r="AA137" i="22"/>
  <c r="Y137" i="22"/>
  <c r="V137" i="22"/>
  <c r="W137" i="22"/>
  <c r="X137" i="22"/>
  <c r="Z137" i="22"/>
  <c r="U225" i="22"/>
  <c r="V134" i="22"/>
  <c r="S134" i="22"/>
  <c r="T134" i="22"/>
  <c r="U134" i="22"/>
  <c r="X134" i="22"/>
  <c r="AK133" i="22"/>
  <c r="AJ133" i="22"/>
  <c r="AI133" i="22"/>
  <c r="AH133" i="22"/>
  <c r="AG133" i="22"/>
  <c r="AF133" i="22"/>
  <c r="AE133" i="22"/>
  <c r="AD133" i="22"/>
  <c r="AC133" i="22"/>
  <c r="AB133" i="22"/>
  <c r="AA133" i="22"/>
  <c r="Z133" i="22"/>
  <c r="Y133" i="22"/>
  <c r="V133" i="22"/>
  <c r="U133" i="22"/>
  <c r="R133" i="22"/>
  <c r="S133" i="22"/>
  <c r="T133" i="22"/>
  <c r="W133" i="22"/>
  <c r="X133" i="22"/>
  <c r="S225" i="22"/>
  <c r="R225" i="22"/>
  <c r="T225" i="22"/>
  <c r="AA123" i="22"/>
  <c r="AJ132" i="22"/>
  <c r="AI132" i="22"/>
  <c r="AH132" i="22"/>
  <c r="AG132" i="22"/>
  <c r="AF132" i="22"/>
  <c r="AE132" i="22"/>
  <c r="AD132" i="22"/>
  <c r="AC132" i="22"/>
  <c r="AB132" i="22"/>
  <c r="AA132" i="22"/>
  <c r="Z132" i="22"/>
  <c r="Y132" i="22"/>
  <c r="X132" i="22"/>
  <c r="W132" i="22"/>
  <c r="T132" i="22"/>
  <c r="S132" i="22"/>
  <c r="Q132" i="22"/>
  <c r="R132" i="22"/>
  <c r="U132" i="22"/>
  <c r="V132" i="22"/>
  <c r="P225" i="22"/>
  <c r="AH130" i="22"/>
  <c r="AG130" i="22"/>
  <c r="AF130" i="22"/>
  <c r="AE130" i="22"/>
  <c r="AD130" i="22"/>
  <c r="AC130" i="22"/>
  <c r="AB130" i="22"/>
  <c r="AA130" i="22"/>
  <c r="Z130" i="22"/>
  <c r="Y130" i="22"/>
  <c r="X130" i="22"/>
  <c r="W130" i="22"/>
  <c r="V130" i="22"/>
  <c r="U130" i="22"/>
  <c r="R130" i="22"/>
  <c r="O130" i="22"/>
  <c r="P130" i="22"/>
  <c r="Q130" i="22"/>
  <c r="S130" i="22"/>
  <c r="T130" i="22"/>
  <c r="O225" i="22"/>
  <c r="N225" i="22"/>
  <c r="AG129" i="22"/>
  <c r="AF129" i="22"/>
  <c r="AE129" i="22"/>
  <c r="AD129" i="22"/>
  <c r="AC129" i="22"/>
  <c r="AB129" i="22"/>
  <c r="AA129" i="22"/>
  <c r="Z129" i="22"/>
  <c r="Y129" i="22"/>
  <c r="X129" i="22"/>
  <c r="W129" i="22"/>
  <c r="V129" i="22"/>
  <c r="U129" i="22"/>
  <c r="T129" i="22"/>
  <c r="Q129" i="22"/>
  <c r="N129" i="22"/>
  <c r="O129" i="22"/>
  <c r="P129" i="22"/>
  <c r="R129" i="22"/>
  <c r="S129" i="22"/>
  <c r="AE127" i="22"/>
  <c r="AD127" i="22"/>
  <c r="AC127" i="22"/>
  <c r="AB127" i="22"/>
  <c r="AA127" i="22"/>
  <c r="Z127" i="22"/>
  <c r="Y127" i="22"/>
  <c r="X127" i="22"/>
  <c r="W127" i="22"/>
  <c r="V127" i="22"/>
  <c r="U127" i="22"/>
  <c r="T127" i="22"/>
  <c r="S127" i="22"/>
  <c r="R127" i="22"/>
  <c r="O127" i="22"/>
  <c r="M127" i="22"/>
  <c r="L127" i="22"/>
  <c r="N127" i="22"/>
  <c r="P127" i="22"/>
  <c r="Q127" i="22"/>
  <c r="M225" i="22"/>
  <c r="L225" i="22"/>
  <c r="AD126" i="22"/>
  <c r="AC126" i="22"/>
  <c r="AB126" i="22"/>
  <c r="AA126" i="22"/>
  <c r="Z126" i="22"/>
  <c r="Y126" i="22"/>
  <c r="X126" i="22"/>
  <c r="W126" i="22"/>
  <c r="V126" i="22"/>
  <c r="U126" i="22"/>
  <c r="K225" i="22"/>
  <c r="I225" i="22"/>
  <c r="H225" i="22"/>
  <c r="CA206" i="17"/>
  <c r="CB38" i="17"/>
  <c r="CB46" i="17"/>
  <c r="CB47" i="17"/>
  <c r="CB37" i="17"/>
  <c r="CB36" i="17"/>
  <c r="CB48" i="17"/>
  <c r="CB209" i="17"/>
  <c r="CA216" i="17"/>
  <c r="CA203" i="17"/>
  <c r="CB157" i="17" a="1"/>
  <c r="CC28" i="17"/>
  <c r="CB159" i="17" a="1"/>
  <c r="CB158" i="17" a="1"/>
  <c r="CB160" i="17" a="1"/>
  <c r="CB161" i="17" a="1"/>
  <c r="CB162" i="17" a="1"/>
  <c r="CB163" i="17" a="1"/>
  <c r="CB164" i="17" a="1"/>
  <c r="CB165" i="17" a="1"/>
  <c r="CB166" i="17" a="1"/>
  <c r="CB167" i="17" a="1"/>
  <c r="CB168" i="17" a="1"/>
  <c r="CB169" i="17" a="1"/>
  <c r="CB170" i="17" a="1"/>
  <c r="CB171" i="17" a="1"/>
  <c r="CB172" i="17" a="1"/>
  <c r="CB173" i="17" a="1"/>
  <c r="CB174" i="17" a="1"/>
  <c r="CB175" i="17" a="1"/>
  <c r="CB176" i="17" a="1"/>
  <c r="CB177" i="17" a="1"/>
  <c r="CB178" i="17" a="1"/>
  <c r="CB179" i="17" a="1"/>
  <c r="CB180" i="17" a="1"/>
  <c r="CB181" i="17" a="1"/>
  <c r="CB182" i="17" a="1"/>
  <c r="CB183" i="17" a="1"/>
  <c r="CB184" i="17" a="1"/>
  <c r="AV144" i="22" l="1"/>
  <c r="AT144" i="22"/>
  <c r="AS144" i="22"/>
  <c r="AQ144" i="22"/>
  <c r="AP144" i="22"/>
  <c r="AU144" i="22"/>
  <c r="AK142" i="22"/>
  <c r="AJ142" i="22"/>
  <c r="AO144" i="22"/>
  <c r="AN144" i="22"/>
  <c r="AM144" i="22"/>
  <c r="AL144" i="22"/>
  <c r="AK144" i="22"/>
  <c r="AJ144" i="22"/>
  <c r="AF45" i="22" a="1"/>
  <c r="AI142" i="22"/>
  <c r="AH142" i="22"/>
  <c r="AG142" i="22"/>
  <c r="AF142" i="22"/>
  <c r="AE142" i="22"/>
  <c r="AD142" i="22"/>
  <c r="AC142" i="22"/>
  <c r="AB142" i="22"/>
  <c r="AA142" i="22"/>
  <c r="AT143" i="22"/>
  <c r="AN143" i="22"/>
  <c r="AP143" i="22"/>
  <c r="AL143" i="22"/>
  <c r="AK143" i="22"/>
  <c r="AJ143" i="22"/>
  <c r="AI143" i="22"/>
  <c r="AH143" i="22"/>
  <c r="AG143" i="22"/>
  <c r="AF143" i="22"/>
  <c r="AE143" i="22"/>
  <c r="AB143" i="22"/>
  <c r="AU143" i="22"/>
  <c r="AO143" i="22"/>
  <c r="AR143" i="22"/>
  <c r="AR144" i="22"/>
  <c r="AS143" i="22"/>
  <c r="AM143" i="22"/>
  <c r="AQ143" i="22"/>
  <c r="AW92" i="22"/>
  <c r="AW112" i="22"/>
  <c r="AV92" i="22"/>
  <c r="AV112" i="22"/>
  <c r="AU92" i="22"/>
  <c r="AU112" i="22"/>
  <c r="AT92" i="22"/>
  <c r="AT112" i="22"/>
  <c r="AS92" i="22"/>
  <c r="AS112" i="22"/>
  <c r="AR92" i="22"/>
  <c r="AR112" i="22"/>
  <c r="AQ92" i="22"/>
  <c r="AQ112" i="22"/>
  <c r="AP92" i="22"/>
  <c r="AP112" i="22"/>
  <c r="AO92" i="22"/>
  <c r="AO112" i="22"/>
  <c r="AN112" i="22"/>
  <c r="AN92" i="22"/>
  <c r="AM92" i="22"/>
  <c r="AM125" i="22" s="1"/>
  <c r="AM112" i="22"/>
  <c r="AL92" i="22"/>
  <c r="AL125" i="22" s="1"/>
  <c r="AL112" i="22"/>
  <c r="AK92" i="22"/>
  <c r="AK125" i="22" s="1"/>
  <c r="AK112" i="22"/>
  <c r="AJ112" i="22"/>
  <c r="AJ92" i="22"/>
  <c r="AJ125" i="22" s="1"/>
  <c r="AI92" i="22"/>
  <c r="AI125" i="22" s="1"/>
  <c r="AI112" i="22"/>
  <c r="AH92" i="22"/>
  <c r="AH125" i="22" s="1"/>
  <c r="AH112" i="22"/>
  <c r="AG92" i="22"/>
  <c r="AG125" i="22" s="1"/>
  <c r="AG112" i="22"/>
  <c r="AF112" i="22"/>
  <c r="AF92" i="22"/>
  <c r="AF125" i="22" s="1"/>
  <c r="AE92" i="22"/>
  <c r="AE125" i="22" s="1"/>
  <c r="AE112" i="22"/>
  <c r="AD112" i="22"/>
  <c r="AD92" i="22"/>
  <c r="AD125" i="22" s="1"/>
  <c r="AD49" i="22"/>
  <c r="AD50" i="22" s="1"/>
  <c r="BG79" i="22"/>
  <c r="BF79" i="22"/>
  <c r="BE79" i="22"/>
  <c r="BD79" i="22"/>
  <c r="BC79" i="22"/>
  <c r="BB79" i="22"/>
  <c r="BA79" i="22"/>
  <c r="AZ79" i="22"/>
  <c r="AY79" i="22"/>
  <c r="AX79" i="22"/>
  <c r="AW79" i="22"/>
  <c r="AV79" i="22"/>
  <c r="AU79" i="22"/>
  <c r="AT79" i="22"/>
  <c r="AS79" i="22"/>
  <c r="AR79" i="22"/>
  <c r="AQ79" i="22"/>
  <c r="AP79" i="22"/>
  <c r="AO79" i="22"/>
  <c r="AN79" i="22"/>
  <c r="AM79" i="22"/>
  <c r="AL79" i="22"/>
  <c r="AK79" i="22"/>
  <c r="AJ79" i="22"/>
  <c r="AI79" i="22"/>
  <c r="AH79" i="22"/>
  <c r="AG79" i="22"/>
  <c r="AF79" i="22"/>
  <c r="AE79" i="22"/>
  <c r="AD79" i="22"/>
  <c r="AD39" i="22"/>
  <c r="AD40" i="22" s="1"/>
  <c r="AX93" i="22"/>
  <c r="AX113" i="22"/>
  <c r="AW93" i="22"/>
  <c r="AW113" i="22"/>
  <c r="AV93" i="22"/>
  <c r="AV113" i="22"/>
  <c r="AU93" i="22"/>
  <c r="AU113" i="22"/>
  <c r="AT113" i="22"/>
  <c r="AT93" i="22"/>
  <c r="AS93" i="22"/>
  <c r="AS113" i="22"/>
  <c r="AR113" i="22"/>
  <c r="AR93" i="22"/>
  <c r="AQ93" i="22"/>
  <c r="AQ113" i="22"/>
  <c r="AP93" i="22"/>
  <c r="AP113" i="22"/>
  <c r="AO93" i="22"/>
  <c r="AO113" i="22"/>
  <c r="AN93" i="22"/>
  <c r="AN126" i="22" s="1"/>
  <c r="AN113" i="22"/>
  <c r="AM93" i="22"/>
  <c r="AM126" i="22" s="1"/>
  <c r="AM113" i="22"/>
  <c r="AL113" i="22"/>
  <c r="AL93" i="22"/>
  <c r="AL126" i="22" s="1"/>
  <c r="AK93" i="22"/>
  <c r="AK126" i="22" s="1"/>
  <c r="AK113" i="22"/>
  <c r="AJ113" i="22"/>
  <c r="AJ93" i="22"/>
  <c r="AJ126" i="22" s="1"/>
  <c r="AI93" i="22"/>
  <c r="AI126" i="22" s="1"/>
  <c r="AI113" i="22"/>
  <c r="AH93" i="22"/>
  <c r="AH126" i="22" s="1"/>
  <c r="AH113" i="22"/>
  <c r="AG93" i="22"/>
  <c r="AG126" i="22" s="1"/>
  <c r="AG113" i="22"/>
  <c r="AF93" i="22"/>
  <c r="AF126" i="22" s="1"/>
  <c r="AE113" i="22"/>
  <c r="AF113" i="22"/>
  <c r="AE93" i="22"/>
  <c r="AE126" i="22" s="1"/>
  <c r="AE49" i="22"/>
  <c r="AE50" i="22" s="1"/>
  <c r="AI144" i="22"/>
  <c r="AH144" i="22"/>
  <c r="AG144" i="22"/>
  <c r="AF144" i="22"/>
  <c r="AE144" i="22"/>
  <c r="AD144" i="22"/>
  <c r="AC144" i="22"/>
  <c r="AD143" i="22"/>
  <c r="AC143" i="22"/>
  <c r="AT142" i="22"/>
  <c r="AS142" i="22"/>
  <c r="AR142" i="22"/>
  <c r="AQ142" i="22"/>
  <c r="AP142" i="22"/>
  <c r="AO142" i="22"/>
  <c r="AN142" i="22"/>
  <c r="AM142" i="22"/>
  <c r="AL142" i="22"/>
  <c r="AE35" i="22" a="1"/>
  <c r="BZ195" i="17"/>
  <c r="BZ198" i="17" s="1"/>
  <c r="CA195" i="17"/>
  <c r="CA198" i="17" s="1"/>
  <c r="CB195" i="17"/>
  <c r="CB198" i="17" s="1"/>
  <c r="BV195" i="17"/>
  <c r="BV198" i="17" s="1"/>
  <c r="BY195" i="17"/>
  <c r="BY198" i="17" s="1"/>
  <c r="BX195" i="17"/>
  <c r="BX198" i="17" s="1"/>
  <c r="CC195" i="17"/>
  <c r="CC198" i="17" s="1"/>
  <c r="G45" i="17"/>
  <c r="I195" i="17"/>
  <c r="I198" i="17" s="1"/>
  <c r="H195" i="17"/>
  <c r="H198" i="17" s="1"/>
  <c r="G195" i="17"/>
  <c r="G198" i="17" s="1"/>
  <c r="G35" i="17"/>
  <c r="G56" i="17" s="1"/>
  <c r="J195" i="17"/>
  <c r="J198" i="17" s="1"/>
  <c r="I45" i="17"/>
  <c r="H45" i="17"/>
  <c r="K195" i="17"/>
  <c r="K198" i="17" s="1"/>
  <c r="L195" i="17"/>
  <c r="L198" i="17" s="1"/>
  <c r="H35" i="17"/>
  <c r="M195" i="17"/>
  <c r="M198" i="17" s="1"/>
  <c r="L45" i="17"/>
  <c r="N195" i="17"/>
  <c r="N198" i="17" s="1"/>
  <c r="I35" i="17"/>
  <c r="J45" i="17"/>
  <c r="K35" i="17"/>
  <c r="J35" i="17"/>
  <c r="L35" i="17"/>
  <c r="O195" i="17"/>
  <c r="O198" i="17" s="1"/>
  <c r="K45" i="17"/>
  <c r="P195" i="17"/>
  <c r="P198" i="17" s="1"/>
  <c r="Q35" i="17"/>
  <c r="Q45" i="17"/>
  <c r="R195" i="17"/>
  <c r="R198" i="17" s="1"/>
  <c r="Q195" i="17"/>
  <c r="Q198" i="17" s="1"/>
  <c r="S195" i="17"/>
  <c r="S198" i="17" s="1"/>
  <c r="T195" i="17"/>
  <c r="T198" i="17" s="1"/>
  <c r="U195" i="17"/>
  <c r="U198" i="17" s="1"/>
  <c r="M35" i="17"/>
  <c r="V195" i="17"/>
  <c r="V198" i="17" s="1"/>
  <c r="N35" i="17"/>
  <c r="M45" i="17"/>
  <c r="P35" i="17"/>
  <c r="X195" i="17"/>
  <c r="X198" i="17" s="1"/>
  <c r="W195" i="17"/>
  <c r="W198" i="17" s="1"/>
  <c r="N45" i="17"/>
  <c r="O45" i="17"/>
  <c r="P45" i="17"/>
  <c r="O35" i="17"/>
  <c r="Z195" i="17"/>
  <c r="Z198" i="17" s="1"/>
  <c r="Y195" i="17"/>
  <c r="Y198" i="17" s="1"/>
  <c r="V35" i="17"/>
  <c r="V45" i="17"/>
  <c r="S35" i="17"/>
  <c r="R35" i="17"/>
  <c r="T45" i="17"/>
  <c r="U45" i="17"/>
  <c r="AA195" i="17"/>
  <c r="AA198" i="17" s="1"/>
  <c r="S45" i="17"/>
  <c r="R45" i="17"/>
  <c r="Z45" i="17"/>
  <c r="W45" i="17"/>
  <c r="Z35" i="17"/>
  <c r="AB195" i="17"/>
  <c r="AB198" i="17" s="1"/>
  <c r="U35" i="17"/>
  <c r="T35" i="17"/>
  <c r="AC195" i="17"/>
  <c r="AC198" i="17" s="1"/>
  <c r="AD195" i="17"/>
  <c r="AD198" i="17" s="1"/>
  <c r="W35" i="17"/>
  <c r="Y35" i="17"/>
  <c r="X45" i="17"/>
  <c r="X35" i="17"/>
  <c r="Y45" i="17"/>
  <c r="AE195" i="17"/>
  <c r="AE198" i="17" s="1"/>
  <c r="AF195" i="17"/>
  <c r="AF198" i="17" s="1"/>
  <c r="AG195" i="17"/>
  <c r="AG198" i="17" s="1"/>
  <c r="AH195" i="17"/>
  <c r="AH198" i="17" s="1"/>
  <c r="AI195" i="17"/>
  <c r="AI198" i="17" s="1"/>
  <c r="AJ195" i="17"/>
  <c r="AJ198" i="17" s="1"/>
  <c r="AK195" i="17"/>
  <c r="AK198" i="17" s="1"/>
  <c r="AM195" i="17"/>
  <c r="AM198" i="17" s="1"/>
  <c r="AL195" i="17"/>
  <c r="AL198" i="17" s="1"/>
  <c r="AN195" i="17"/>
  <c r="AN198" i="17" s="1"/>
  <c r="AQ195" i="17"/>
  <c r="AQ198" i="17" s="1"/>
  <c r="AP195" i="17"/>
  <c r="AP198" i="17" s="1"/>
  <c r="AO195" i="17"/>
  <c r="AO198" i="17" s="1"/>
  <c r="AR195" i="17"/>
  <c r="AR198" i="17" s="1"/>
  <c r="AS195" i="17"/>
  <c r="AS198" i="17" s="1"/>
  <c r="AT195" i="17"/>
  <c r="AT198" i="17" s="1"/>
  <c r="AU195" i="17"/>
  <c r="AU198" i="17" s="1"/>
  <c r="AV195" i="17"/>
  <c r="AV198" i="17" s="1"/>
  <c r="AX195" i="17"/>
  <c r="AX198" i="17" s="1"/>
  <c r="AW195" i="17"/>
  <c r="AW198" i="17" s="1"/>
  <c r="AY195" i="17"/>
  <c r="AY198" i="17" s="1"/>
  <c r="AZ195" i="17"/>
  <c r="AZ198" i="17" s="1"/>
  <c r="BA195" i="17"/>
  <c r="BA198" i="17" s="1"/>
  <c r="BB195" i="17"/>
  <c r="BB198" i="17" s="1"/>
  <c r="BC195" i="17"/>
  <c r="BC198" i="17" s="1"/>
  <c r="BD195" i="17"/>
  <c r="BD198" i="17" s="1"/>
  <c r="BE195" i="17"/>
  <c r="BE198" i="17" s="1"/>
  <c r="BF195" i="17"/>
  <c r="BF198" i="17" s="1"/>
  <c r="BG195" i="17"/>
  <c r="BG198" i="17" s="1"/>
  <c r="BH195" i="17"/>
  <c r="BH198" i="17" s="1"/>
  <c r="BI195" i="17"/>
  <c r="BI198" i="17" s="1"/>
  <c r="BJ195" i="17"/>
  <c r="BJ198" i="17" s="1"/>
  <c r="BL195" i="17"/>
  <c r="BL198" i="17" s="1"/>
  <c r="BK195" i="17"/>
  <c r="BK198" i="17" s="1"/>
  <c r="BM195" i="17"/>
  <c r="BM198" i="17" s="1"/>
  <c r="BN195" i="17"/>
  <c r="BN198" i="17" s="1"/>
  <c r="BP195" i="17"/>
  <c r="BP198" i="17" s="1"/>
  <c r="BO195" i="17"/>
  <c r="BO198" i="17" s="1"/>
  <c r="BR195" i="17"/>
  <c r="BR198" i="17" s="1"/>
  <c r="BQ195" i="17"/>
  <c r="BQ198" i="17" s="1"/>
  <c r="BT195" i="17"/>
  <c r="BT198" i="17" s="1"/>
  <c r="BS195" i="17"/>
  <c r="BS198" i="17" s="1"/>
  <c r="BU195" i="17"/>
  <c r="BU198" i="17" s="1"/>
  <c r="BW195" i="17"/>
  <c r="BW198" i="17" s="1"/>
  <c r="CB206" i="17"/>
  <c r="CC38" i="17"/>
  <c r="CC46" i="17"/>
  <c r="CC47" i="17"/>
  <c r="CC37" i="17"/>
  <c r="CC36" i="17"/>
  <c r="CC48" i="17"/>
  <c r="CC209" i="17"/>
  <c r="CB216" i="17"/>
  <c r="CB203" i="17"/>
  <c r="CC157" i="17" a="1"/>
  <c r="CC158" i="17" a="1"/>
  <c r="CC159" i="17" a="1"/>
  <c r="CC160" i="17" a="1"/>
  <c r="CC161" i="17" a="1"/>
  <c r="CC162" i="17" a="1"/>
  <c r="CC163" i="17" a="1"/>
  <c r="CC164" i="17" a="1"/>
  <c r="CC165" i="17" a="1"/>
  <c r="CC166" i="17" a="1"/>
  <c r="CC167" i="17" a="1"/>
  <c r="CC168" i="17" a="1"/>
  <c r="CC169" i="17" a="1"/>
  <c r="CC170" i="17" a="1"/>
  <c r="CC171" i="17" a="1"/>
  <c r="CC172" i="17" a="1"/>
  <c r="CC173" i="17" a="1"/>
  <c r="CC174" i="17" a="1"/>
  <c r="CC175" i="17" a="1"/>
  <c r="CC176" i="17" a="1"/>
  <c r="CC177" i="17" a="1"/>
  <c r="CC178" i="17" a="1"/>
  <c r="CC179" i="17" a="1"/>
  <c r="CC180" i="17" a="1"/>
  <c r="CC181" i="17" a="1"/>
  <c r="CC182" i="17" a="1"/>
  <c r="CC183" i="17" a="1"/>
  <c r="CC184" i="17" a="1"/>
  <c r="AY94" i="22" l="1"/>
  <c r="AY114" i="22"/>
  <c r="AX94" i="22"/>
  <c r="AX114" i="22"/>
  <c r="AW114" i="22"/>
  <c r="AV94" i="22"/>
  <c r="AW94" i="22"/>
  <c r="AF94" i="22"/>
  <c r="AF127" i="22" s="1"/>
  <c r="AF49" i="22"/>
  <c r="AF50" i="22" s="1"/>
  <c r="AV114" i="22"/>
  <c r="AG94" i="22"/>
  <c r="AG127" i="22" s="1"/>
  <c r="AF114" i="22"/>
  <c r="AG114" i="22"/>
  <c r="AU94" i="22"/>
  <c r="AU114" i="22"/>
  <c r="AT114" i="22"/>
  <c r="AT94" i="22"/>
  <c r="AS114" i="22"/>
  <c r="AS94" i="22"/>
  <c r="AR114" i="22"/>
  <c r="AR94" i="22"/>
  <c r="AQ94" i="22"/>
  <c r="AQ114" i="22"/>
  <c r="AP94" i="22"/>
  <c r="AP114" i="22"/>
  <c r="AO114" i="22"/>
  <c r="AN114" i="22"/>
  <c r="AN94" i="22"/>
  <c r="AN127" i="22" s="1"/>
  <c r="AM94" i="22"/>
  <c r="AM127" i="22" s="1"/>
  <c r="AM114" i="22"/>
  <c r="AL114" i="22"/>
  <c r="AL94" i="22"/>
  <c r="AL127" i="22" s="1"/>
  <c r="AK94" i="22"/>
  <c r="AK127" i="22" s="1"/>
  <c r="AK114" i="22"/>
  <c r="AJ114" i="22"/>
  <c r="AJ94" i="22"/>
  <c r="AJ127" i="22" s="1"/>
  <c r="AI94" i="22"/>
  <c r="AI127" i="22" s="1"/>
  <c r="AI114" i="22"/>
  <c r="AH114" i="22"/>
  <c r="AH94" i="22"/>
  <c r="AH127" i="22" s="1"/>
  <c r="CA217" i="17"/>
  <c r="CA204" i="17"/>
  <c r="AW145" i="22"/>
  <c r="AV145" i="22"/>
  <c r="AU145" i="22"/>
  <c r="AT145" i="22"/>
  <c r="AS145" i="22"/>
  <c r="AR145" i="22"/>
  <c r="AO94" i="22"/>
  <c r="AO127" i="22" s="1"/>
  <c r="AG45" i="22" a="1"/>
  <c r="AE39" i="22"/>
  <c r="AE40" i="22" s="1"/>
  <c r="AE80" i="22"/>
  <c r="AE146" i="22" s="1"/>
  <c r="AF80" i="22"/>
  <c r="AF146" i="22" s="1"/>
  <c r="AG80" i="22"/>
  <c r="AG146" i="22" s="1"/>
  <c r="AH80" i="22"/>
  <c r="AH146" i="22" s="1"/>
  <c r="AI80" i="22"/>
  <c r="AI146" i="22" s="1"/>
  <c r="AJ80" i="22"/>
  <c r="AJ146" i="22" s="1"/>
  <c r="AK80" i="22"/>
  <c r="AK146" i="22" s="1"/>
  <c r="AL80" i="22"/>
  <c r="AL146" i="22" s="1"/>
  <c r="AM80" i="22"/>
  <c r="AM146" i="22" s="1"/>
  <c r="AN80" i="22"/>
  <c r="AN146" i="22" s="1"/>
  <c r="AO80" i="22"/>
  <c r="AO146" i="22" s="1"/>
  <c r="AP80" i="22"/>
  <c r="AP146" i="22" s="1"/>
  <c r="AQ80" i="22"/>
  <c r="AQ146" i="22" s="1"/>
  <c r="AR80" i="22"/>
  <c r="AR146" i="22" s="1"/>
  <c r="AS80" i="22"/>
  <c r="AS146" i="22" s="1"/>
  <c r="AT80" i="22"/>
  <c r="AT146" i="22" s="1"/>
  <c r="AU80" i="22"/>
  <c r="AU146" i="22" s="1"/>
  <c r="AV80" i="22"/>
  <c r="AV146" i="22" s="1"/>
  <c r="AW80" i="22"/>
  <c r="AW146" i="22" s="1"/>
  <c r="AX80" i="22"/>
  <c r="AX146" i="22" s="1"/>
  <c r="AY80" i="22"/>
  <c r="AZ80" i="22"/>
  <c r="BA80" i="22"/>
  <c r="BB80" i="22"/>
  <c r="BC80" i="22"/>
  <c r="BD80" i="22"/>
  <c r="BE80" i="22"/>
  <c r="BF80" i="22"/>
  <c r="BG80" i="22"/>
  <c r="BH80" i="22"/>
  <c r="AQ145" i="22"/>
  <c r="AP145" i="22"/>
  <c r="AO145" i="22"/>
  <c r="AN145" i="22"/>
  <c r="AM145" i="22"/>
  <c r="AL145" i="22"/>
  <c r="AK145" i="22"/>
  <c r="AJ145" i="22"/>
  <c r="AG145" i="22"/>
  <c r="AE145" i="22"/>
  <c r="AD145" i="22"/>
  <c r="AI145" i="22"/>
  <c r="AH145" i="22"/>
  <c r="AF145" i="22"/>
  <c r="AF35" i="22" a="1"/>
  <c r="AG35" i="22" s="1" a="1"/>
  <c r="BZ217" i="17"/>
  <c r="BZ204" i="17"/>
  <c r="CB217" i="17"/>
  <c r="CB204" i="17"/>
  <c r="BV217" i="17"/>
  <c r="BV204" i="17"/>
  <c r="BY204" i="17"/>
  <c r="BY217" i="17"/>
  <c r="BX204" i="17"/>
  <c r="BX217" i="17"/>
  <c r="I204" i="17"/>
  <c r="I217" i="17"/>
  <c r="H217" i="17"/>
  <c r="H204" i="17"/>
  <c r="G217" i="17"/>
  <c r="G204" i="17"/>
  <c r="J204" i="17"/>
  <c r="J217" i="17"/>
  <c r="K217" i="17"/>
  <c r="K204" i="17"/>
  <c r="L204" i="17"/>
  <c r="L217" i="17"/>
  <c r="M204" i="17"/>
  <c r="M217" i="17"/>
  <c r="N204" i="17"/>
  <c r="N217" i="17"/>
  <c r="O204" i="17"/>
  <c r="O217" i="17"/>
  <c r="P217" i="17"/>
  <c r="P204" i="17"/>
  <c r="R217" i="17"/>
  <c r="R204" i="17"/>
  <c r="Q217" i="17"/>
  <c r="Q204" i="17"/>
  <c r="S217" i="17"/>
  <c r="S204" i="17"/>
  <c r="T217" i="17"/>
  <c r="T204" i="17"/>
  <c r="U217" i="17"/>
  <c r="U204" i="17"/>
  <c r="V217" i="17"/>
  <c r="V204" i="17"/>
  <c r="X204" i="17"/>
  <c r="X217" i="17"/>
  <c r="W204" i="17"/>
  <c r="W217" i="17"/>
  <c r="Z204" i="17"/>
  <c r="Z217" i="17"/>
  <c r="Y204" i="17"/>
  <c r="Y217" i="17"/>
  <c r="AA217" i="17"/>
  <c r="AA204" i="17"/>
  <c r="AB217" i="17"/>
  <c r="AB204" i="17"/>
  <c r="AC217" i="17"/>
  <c r="AC204" i="17"/>
  <c r="AD204" i="17"/>
  <c r="AD217" i="17"/>
  <c r="AE217" i="17"/>
  <c r="AE204" i="17"/>
  <c r="AF217" i="17"/>
  <c r="AF204" i="17"/>
  <c r="AG217" i="17"/>
  <c r="AG204" i="17"/>
  <c r="AH217" i="17"/>
  <c r="AH204" i="17"/>
  <c r="AI204" i="17"/>
  <c r="AI217" i="17"/>
  <c r="AJ204" i="17"/>
  <c r="AJ217" i="17"/>
  <c r="AK204" i="17"/>
  <c r="AK217" i="17"/>
  <c r="AM204" i="17"/>
  <c r="AM217" i="17"/>
  <c r="AL204" i="17"/>
  <c r="AL217" i="17"/>
  <c r="AN217" i="17"/>
  <c r="AN204" i="17"/>
  <c r="AQ217" i="17"/>
  <c r="AQ204" i="17"/>
  <c r="AP204" i="17"/>
  <c r="AP217" i="17"/>
  <c r="AO204" i="17"/>
  <c r="AO217" i="17"/>
  <c r="AR217" i="17"/>
  <c r="AR204" i="17"/>
  <c r="AS217" i="17"/>
  <c r="AS204" i="17"/>
  <c r="AT217" i="17"/>
  <c r="AT204" i="17"/>
  <c r="AU204" i="17"/>
  <c r="AU217" i="17"/>
  <c r="AV217" i="17"/>
  <c r="AV204" i="17"/>
  <c r="AX217" i="17"/>
  <c r="AX204" i="17"/>
  <c r="AW204" i="17"/>
  <c r="AW217" i="17"/>
  <c r="AY204" i="17"/>
  <c r="AY217" i="17"/>
  <c r="AZ217" i="17"/>
  <c r="AZ204" i="17"/>
  <c r="BA204" i="17"/>
  <c r="BA217" i="17"/>
  <c r="BB204" i="17"/>
  <c r="BB217" i="17"/>
  <c r="BC204" i="17"/>
  <c r="BC217" i="17"/>
  <c r="BD217" i="17"/>
  <c r="BD204" i="17"/>
  <c r="BE204" i="17"/>
  <c r="BE217" i="17"/>
  <c r="BF217" i="17"/>
  <c r="BF204" i="17"/>
  <c r="BG204" i="17"/>
  <c r="BG217" i="17"/>
  <c r="BH217" i="17"/>
  <c r="BH204" i="17"/>
  <c r="BI204" i="17"/>
  <c r="BI217" i="17"/>
  <c r="BJ204" i="17"/>
  <c r="BJ217" i="17"/>
  <c r="BL204" i="17"/>
  <c r="BL217" i="17"/>
  <c r="BK217" i="17"/>
  <c r="BK204" i="17"/>
  <c r="BM204" i="17"/>
  <c r="BM217" i="17"/>
  <c r="BN217" i="17"/>
  <c r="BN204" i="17"/>
  <c r="BP217" i="17"/>
  <c r="BP204" i="17"/>
  <c r="BO204" i="17"/>
  <c r="BO217" i="17"/>
  <c r="BR204" i="17"/>
  <c r="BR217" i="17"/>
  <c r="BQ204" i="17"/>
  <c r="BQ217" i="17"/>
  <c r="BT217" i="17"/>
  <c r="BT204" i="17"/>
  <c r="BS204" i="17"/>
  <c r="BS217" i="17"/>
  <c r="BU217" i="17"/>
  <c r="BU204" i="17"/>
  <c r="BW217" i="17"/>
  <c r="BW204" i="17"/>
  <c r="AA45" i="17" a="1"/>
  <c r="AB45" i="17" s="1" a="1"/>
  <c r="AA35" i="17" a="1"/>
  <c r="AL102" i="17"/>
  <c r="AM102" i="17"/>
  <c r="X89" i="17"/>
  <c r="W89" i="17"/>
  <c r="V89" i="17"/>
  <c r="U89" i="17"/>
  <c r="T89" i="17"/>
  <c r="S89" i="17"/>
  <c r="R89" i="17"/>
  <c r="Q89" i="17"/>
  <c r="P89" i="17"/>
  <c r="O89" i="17"/>
  <c r="N89" i="17"/>
  <c r="M89" i="17"/>
  <c r="L89" i="17"/>
  <c r="K89" i="17"/>
  <c r="I89" i="17"/>
  <c r="G89" i="17"/>
  <c r="G122" i="17" s="1"/>
  <c r="H89" i="17"/>
  <c r="J89" i="17"/>
  <c r="AI57" i="17"/>
  <c r="AH57" i="17"/>
  <c r="AG57" i="17"/>
  <c r="AF57" i="17"/>
  <c r="AE57" i="17"/>
  <c r="AD57" i="17"/>
  <c r="AC57" i="17"/>
  <c r="AB57" i="17"/>
  <c r="AA57" i="17"/>
  <c r="Z57" i="17"/>
  <c r="Y57" i="17"/>
  <c r="X57" i="17"/>
  <c r="W57" i="17"/>
  <c r="V57" i="17"/>
  <c r="U57" i="17"/>
  <c r="T57" i="17"/>
  <c r="S57" i="17"/>
  <c r="R57" i="17"/>
  <c r="Q57" i="17"/>
  <c r="P57" i="17"/>
  <c r="O57" i="17"/>
  <c r="N57" i="17"/>
  <c r="M57" i="17"/>
  <c r="L57" i="17"/>
  <c r="K57" i="17"/>
  <c r="I57" i="17"/>
  <c r="G57" i="17"/>
  <c r="H57" i="17"/>
  <c r="J57" i="17"/>
  <c r="Y90" i="17"/>
  <c r="X90" i="17"/>
  <c r="W90" i="17"/>
  <c r="V90" i="17"/>
  <c r="U90" i="17"/>
  <c r="T90" i="17"/>
  <c r="S90" i="17"/>
  <c r="R90" i="17"/>
  <c r="Q90" i="17"/>
  <c r="P90" i="17"/>
  <c r="O90" i="17"/>
  <c r="N90" i="17"/>
  <c r="M90" i="17"/>
  <c r="L90" i="17"/>
  <c r="K90" i="17"/>
  <c r="I90" i="17"/>
  <c r="H90" i="17"/>
  <c r="G90" i="17"/>
  <c r="J90" i="17"/>
  <c r="AA92" i="17"/>
  <c r="Z92" i="17"/>
  <c r="Y92" i="17"/>
  <c r="X92" i="17"/>
  <c r="W92" i="17"/>
  <c r="V92" i="17"/>
  <c r="U92" i="17"/>
  <c r="T92" i="17"/>
  <c r="S92" i="17"/>
  <c r="R92" i="17"/>
  <c r="Q92" i="17"/>
  <c r="P92" i="17"/>
  <c r="O92" i="17"/>
  <c r="N92" i="17"/>
  <c r="M92" i="17"/>
  <c r="L92" i="17"/>
  <c r="J92" i="17"/>
  <c r="I92" i="17"/>
  <c r="H92" i="17"/>
  <c r="H49" i="17"/>
  <c r="H50" i="17" s="1"/>
  <c r="K92" i="17"/>
  <c r="Z91" i="17"/>
  <c r="Y91" i="17"/>
  <c r="X91" i="17"/>
  <c r="W91" i="17"/>
  <c r="V91" i="17"/>
  <c r="U91" i="17"/>
  <c r="T91" i="17"/>
  <c r="S91" i="17"/>
  <c r="R91" i="17"/>
  <c r="Q91" i="17"/>
  <c r="P91" i="17"/>
  <c r="O91" i="17"/>
  <c r="N91" i="17"/>
  <c r="M91" i="17"/>
  <c r="L91" i="17"/>
  <c r="J91" i="17"/>
  <c r="G91" i="17"/>
  <c r="H91" i="17"/>
  <c r="G49" i="17"/>
  <c r="G50" i="17" s="1"/>
  <c r="I91" i="17"/>
  <c r="K91" i="17"/>
  <c r="AK59" i="17"/>
  <c r="AJ59" i="17"/>
  <c r="AI59" i="17"/>
  <c r="AH59" i="17"/>
  <c r="AG59" i="17"/>
  <c r="AF59" i="17"/>
  <c r="AE59" i="17"/>
  <c r="AD59" i="17"/>
  <c r="AC59" i="17"/>
  <c r="AB59" i="17"/>
  <c r="AA59" i="17"/>
  <c r="Z59" i="17"/>
  <c r="Y59" i="17"/>
  <c r="X59" i="17"/>
  <c r="W59" i="17"/>
  <c r="V59" i="17"/>
  <c r="U59" i="17"/>
  <c r="T59" i="17"/>
  <c r="S59" i="17"/>
  <c r="R59" i="17"/>
  <c r="Q59" i="17"/>
  <c r="P59" i="17"/>
  <c r="O59" i="17"/>
  <c r="N59" i="17"/>
  <c r="M59" i="17"/>
  <c r="L59" i="17"/>
  <c r="I59" i="17"/>
  <c r="H59" i="17"/>
  <c r="H39" i="17"/>
  <c r="H40" i="17" s="1"/>
  <c r="J59" i="17"/>
  <c r="K59" i="17"/>
  <c r="AJ58" i="17"/>
  <c r="AI58" i="17"/>
  <c r="AH58" i="17"/>
  <c r="AG58" i="17"/>
  <c r="AF58" i="17"/>
  <c r="AE58" i="17"/>
  <c r="AD58" i="17"/>
  <c r="AC58" i="17"/>
  <c r="AB58" i="17"/>
  <c r="AA58" i="17"/>
  <c r="Z58" i="17"/>
  <c r="Y58" i="17"/>
  <c r="X58" i="17"/>
  <c r="W58" i="17"/>
  <c r="V58" i="17"/>
  <c r="U58" i="17"/>
  <c r="T58" i="17"/>
  <c r="S58" i="17"/>
  <c r="R58" i="17"/>
  <c r="Q58" i="17"/>
  <c r="P58" i="17"/>
  <c r="O58" i="17"/>
  <c r="N58" i="17"/>
  <c r="M58" i="17"/>
  <c r="L58" i="17"/>
  <c r="J58" i="17"/>
  <c r="G39" i="17"/>
  <c r="G40" i="17" s="1"/>
  <c r="H58" i="17"/>
  <c r="G58" i="17"/>
  <c r="I58" i="17"/>
  <c r="K58" i="17"/>
  <c r="AB93" i="17"/>
  <c r="AA93" i="17"/>
  <c r="Z93" i="17"/>
  <c r="Y93" i="17"/>
  <c r="X93" i="17"/>
  <c r="W93" i="17"/>
  <c r="V93" i="17"/>
  <c r="U93" i="17"/>
  <c r="T93" i="17"/>
  <c r="S93" i="17"/>
  <c r="R93" i="17"/>
  <c r="Q93" i="17"/>
  <c r="P93" i="17"/>
  <c r="O93" i="17"/>
  <c r="N93" i="17"/>
  <c r="M93" i="17"/>
  <c r="K93" i="17"/>
  <c r="I49" i="17"/>
  <c r="I50" i="17" s="1"/>
  <c r="I93" i="17"/>
  <c r="J93" i="17"/>
  <c r="L93" i="17"/>
  <c r="AL60" i="17"/>
  <c r="AK60" i="17"/>
  <c r="AJ60" i="17"/>
  <c r="AI60" i="17"/>
  <c r="AH60" i="17"/>
  <c r="AG60" i="17"/>
  <c r="AF60" i="17"/>
  <c r="AE60" i="17"/>
  <c r="AD60" i="17"/>
  <c r="AC60" i="17"/>
  <c r="AB60" i="17"/>
  <c r="AA60" i="17"/>
  <c r="Z60" i="17"/>
  <c r="Y60" i="17"/>
  <c r="X60" i="17"/>
  <c r="W60" i="17"/>
  <c r="V60" i="17"/>
  <c r="U60" i="17"/>
  <c r="T60" i="17"/>
  <c r="S60" i="17"/>
  <c r="R60" i="17"/>
  <c r="Q60" i="17"/>
  <c r="P60" i="17"/>
  <c r="O60" i="17"/>
  <c r="N60" i="17"/>
  <c r="M60" i="17"/>
  <c r="J60" i="17"/>
  <c r="I39" i="17"/>
  <c r="I40" i="17" s="1"/>
  <c r="I60" i="17"/>
  <c r="K60" i="17"/>
  <c r="L60" i="17"/>
  <c r="AC94" i="17"/>
  <c r="AB94" i="17"/>
  <c r="AA94" i="17"/>
  <c r="Z94" i="17"/>
  <c r="Y94" i="17"/>
  <c r="X94" i="17"/>
  <c r="W94" i="17"/>
  <c r="V94" i="17"/>
  <c r="U94" i="17"/>
  <c r="T94" i="17"/>
  <c r="S94" i="17"/>
  <c r="R94" i="17"/>
  <c r="Q94" i="17"/>
  <c r="P94" i="17"/>
  <c r="O94" i="17"/>
  <c r="N94" i="17"/>
  <c r="K94" i="17"/>
  <c r="J94" i="17"/>
  <c r="J49" i="17"/>
  <c r="J50" i="17" s="1"/>
  <c r="L94" i="17"/>
  <c r="M94" i="17"/>
  <c r="AM61" i="17"/>
  <c r="AL61" i="17"/>
  <c r="AK61" i="17"/>
  <c r="AJ61" i="17"/>
  <c r="AI61" i="17"/>
  <c r="AH61" i="17"/>
  <c r="AG61" i="17"/>
  <c r="AF61" i="17"/>
  <c r="AE61" i="17"/>
  <c r="AD61" i="17"/>
  <c r="AC61" i="17"/>
  <c r="AB61" i="17"/>
  <c r="AA61" i="17"/>
  <c r="Z61" i="17"/>
  <c r="Y61" i="17"/>
  <c r="X61" i="17"/>
  <c r="W61" i="17"/>
  <c r="V61" i="17"/>
  <c r="U61" i="17"/>
  <c r="T61" i="17"/>
  <c r="S61" i="17"/>
  <c r="R61" i="17"/>
  <c r="Q61" i="17"/>
  <c r="P61" i="17"/>
  <c r="O61" i="17"/>
  <c r="N61" i="17"/>
  <c r="K61" i="17"/>
  <c r="J61" i="17"/>
  <c r="J39" i="17"/>
  <c r="J40" i="17" s="1"/>
  <c r="M61" i="17"/>
  <c r="L61" i="17"/>
  <c r="AD95" i="17"/>
  <c r="AC95" i="17"/>
  <c r="AB95" i="17"/>
  <c r="AA95" i="17"/>
  <c r="Z95" i="17"/>
  <c r="Y95" i="17"/>
  <c r="X95" i="17"/>
  <c r="W95" i="17"/>
  <c r="V95" i="17"/>
  <c r="U95" i="17"/>
  <c r="T95" i="17"/>
  <c r="S95" i="17"/>
  <c r="R95" i="17"/>
  <c r="Q95" i="17"/>
  <c r="P95" i="17"/>
  <c r="O95" i="17"/>
  <c r="M95" i="17"/>
  <c r="K49" i="17"/>
  <c r="K50" i="17" s="1"/>
  <c r="K95" i="17"/>
  <c r="L95" i="17"/>
  <c r="N95" i="17"/>
  <c r="AN62" i="17"/>
  <c r="AM62" i="17"/>
  <c r="AL62" i="17"/>
  <c r="AK62" i="17"/>
  <c r="AJ62" i="17"/>
  <c r="AI62" i="17"/>
  <c r="AH62" i="17"/>
  <c r="AG62" i="17"/>
  <c r="AF62" i="17"/>
  <c r="AE62" i="17"/>
  <c r="AD62" i="17"/>
  <c r="AC62" i="17"/>
  <c r="AB62" i="17"/>
  <c r="AA62" i="17"/>
  <c r="Z62" i="17"/>
  <c r="Y62" i="17"/>
  <c r="X62" i="17"/>
  <c r="W62" i="17"/>
  <c r="V62" i="17"/>
  <c r="U62" i="17"/>
  <c r="T62" i="17"/>
  <c r="S62" i="17"/>
  <c r="R62" i="17"/>
  <c r="Q62" i="17"/>
  <c r="P62" i="17"/>
  <c r="K62" i="17"/>
  <c r="O62" i="17"/>
  <c r="L62" i="17"/>
  <c r="M62" i="17"/>
  <c r="K39" i="17"/>
  <c r="K40" i="17" s="1"/>
  <c r="N62" i="17"/>
  <c r="AO63" i="17"/>
  <c r="AN63" i="17"/>
  <c r="AM63" i="17"/>
  <c r="AL63" i="17"/>
  <c r="AK63" i="17"/>
  <c r="AJ63" i="17"/>
  <c r="AI63" i="17"/>
  <c r="AH63" i="17"/>
  <c r="AG63" i="17"/>
  <c r="AF63" i="17"/>
  <c r="AE63" i="17"/>
  <c r="AD63" i="17"/>
  <c r="AC63" i="17"/>
  <c r="AB63" i="17"/>
  <c r="AA63" i="17"/>
  <c r="Z63" i="17"/>
  <c r="Y63" i="17"/>
  <c r="X63" i="17"/>
  <c r="W63" i="17"/>
  <c r="V63" i="17"/>
  <c r="U63" i="17"/>
  <c r="T63" i="17"/>
  <c r="S63" i="17"/>
  <c r="R63" i="17"/>
  <c r="Q63" i="17"/>
  <c r="P63" i="17"/>
  <c r="M63" i="17"/>
  <c r="L63" i="17"/>
  <c r="L39" i="17"/>
  <c r="L40" i="17" s="1"/>
  <c r="O63" i="17"/>
  <c r="N63" i="17"/>
  <c r="AE96" i="17"/>
  <c r="AD96" i="17"/>
  <c r="AC96" i="17"/>
  <c r="AB96" i="17"/>
  <c r="AA96" i="17"/>
  <c r="Z96" i="17"/>
  <c r="Y96" i="17"/>
  <c r="X96" i="17"/>
  <c r="W96" i="17"/>
  <c r="V96" i="17"/>
  <c r="U96" i="17"/>
  <c r="T96" i="17"/>
  <c r="S96" i="17"/>
  <c r="R96" i="17"/>
  <c r="Q96" i="17"/>
  <c r="P96" i="17"/>
  <c r="M96" i="17"/>
  <c r="L96" i="17"/>
  <c r="L49" i="17"/>
  <c r="L50" i="17" s="1"/>
  <c r="O96" i="17"/>
  <c r="N96" i="17"/>
  <c r="AP64" i="17"/>
  <c r="AO64" i="17"/>
  <c r="AN64" i="17"/>
  <c r="AM64" i="17"/>
  <c r="AL64" i="17"/>
  <c r="AK64" i="17"/>
  <c r="AJ64" i="17"/>
  <c r="AI64" i="17"/>
  <c r="AH64" i="17"/>
  <c r="AG64" i="17"/>
  <c r="AF64" i="17"/>
  <c r="AE64" i="17"/>
  <c r="AD64" i="17"/>
  <c r="AC64" i="17"/>
  <c r="AB64" i="17"/>
  <c r="AA64" i="17"/>
  <c r="Z64" i="17"/>
  <c r="Y64" i="17"/>
  <c r="X64" i="17"/>
  <c r="W64" i="17"/>
  <c r="V64" i="17"/>
  <c r="U64" i="17"/>
  <c r="T64" i="17"/>
  <c r="S64" i="17"/>
  <c r="O64" i="17"/>
  <c r="N64" i="17"/>
  <c r="Q64" i="17"/>
  <c r="M64" i="17"/>
  <c r="M39" i="17"/>
  <c r="M40" i="17" s="1"/>
  <c r="P64" i="17"/>
  <c r="R64" i="17"/>
  <c r="AF97" i="17"/>
  <c r="AE97" i="17"/>
  <c r="AD97" i="17"/>
  <c r="AC97" i="17"/>
  <c r="AB97" i="17"/>
  <c r="AA97" i="17"/>
  <c r="Z97" i="17"/>
  <c r="Y97" i="17"/>
  <c r="X97" i="17"/>
  <c r="W97" i="17"/>
  <c r="V97" i="17"/>
  <c r="U97" i="17"/>
  <c r="T97" i="17"/>
  <c r="S97" i="17"/>
  <c r="R97" i="17"/>
  <c r="Q97" i="17"/>
  <c r="O97" i="17"/>
  <c r="M49" i="17"/>
  <c r="M50" i="17" s="1"/>
  <c r="N97" i="17"/>
  <c r="M97" i="17"/>
  <c r="P97" i="17"/>
  <c r="AQ65" i="17"/>
  <c r="AP65" i="17"/>
  <c r="AO65" i="17"/>
  <c r="AN65" i="17"/>
  <c r="AM65" i="17"/>
  <c r="AL65" i="17"/>
  <c r="AK65" i="17"/>
  <c r="AJ65" i="17"/>
  <c r="AI65" i="17"/>
  <c r="AH65" i="17"/>
  <c r="AG65" i="17"/>
  <c r="AF65" i="17"/>
  <c r="AE65" i="17"/>
  <c r="AD65" i="17"/>
  <c r="AC65" i="17"/>
  <c r="AB65" i="17"/>
  <c r="AA65" i="17"/>
  <c r="Z65" i="17"/>
  <c r="Y65" i="17"/>
  <c r="X65" i="17"/>
  <c r="W65" i="17"/>
  <c r="V65" i="17"/>
  <c r="U65" i="17"/>
  <c r="N65" i="17"/>
  <c r="O65" i="17"/>
  <c r="N39" i="17"/>
  <c r="N40" i="17" s="1"/>
  <c r="P65" i="17"/>
  <c r="Q65" i="17"/>
  <c r="R65" i="17"/>
  <c r="T65" i="17"/>
  <c r="S65" i="17"/>
  <c r="AG98" i="17"/>
  <c r="AF98" i="17"/>
  <c r="AE98" i="17"/>
  <c r="AD98" i="17"/>
  <c r="AC98" i="17"/>
  <c r="AB98" i="17"/>
  <c r="AA98" i="17"/>
  <c r="Z98" i="17"/>
  <c r="Y98" i="17"/>
  <c r="X98" i="17"/>
  <c r="W98" i="17"/>
  <c r="V98" i="17"/>
  <c r="U98" i="17"/>
  <c r="T98" i="17"/>
  <c r="S98" i="17"/>
  <c r="P98" i="17"/>
  <c r="N98" i="17"/>
  <c r="N49" i="17"/>
  <c r="N50" i="17" s="1"/>
  <c r="O98" i="17"/>
  <c r="Q98" i="17"/>
  <c r="R98" i="17"/>
  <c r="AH99" i="17"/>
  <c r="AG99" i="17"/>
  <c r="AF99" i="17"/>
  <c r="AE99" i="17"/>
  <c r="AD99" i="17"/>
  <c r="AC99" i="17"/>
  <c r="AB99" i="17"/>
  <c r="AA99" i="17"/>
  <c r="Z99" i="17"/>
  <c r="Y99" i="17"/>
  <c r="X99" i="17"/>
  <c r="W99" i="17"/>
  <c r="V99" i="17"/>
  <c r="U99" i="17"/>
  <c r="T99" i="17"/>
  <c r="R99" i="17"/>
  <c r="Q99" i="17"/>
  <c r="P99" i="17"/>
  <c r="O49" i="17"/>
  <c r="O50" i="17" s="1"/>
  <c r="O99" i="17"/>
  <c r="S99" i="17"/>
  <c r="AR66" i="17"/>
  <c r="AQ66" i="17"/>
  <c r="AP66" i="17"/>
  <c r="AO66" i="17"/>
  <c r="AN66" i="17"/>
  <c r="AM66" i="17"/>
  <c r="AL66" i="17"/>
  <c r="AK66" i="17"/>
  <c r="AJ66" i="17"/>
  <c r="AI66" i="17"/>
  <c r="AH66" i="17"/>
  <c r="AG66" i="17"/>
  <c r="AF66" i="17"/>
  <c r="AE66" i="17"/>
  <c r="AD66" i="17"/>
  <c r="AC66" i="17"/>
  <c r="AB66" i="17"/>
  <c r="AA66" i="17"/>
  <c r="Z66" i="17"/>
  <c r="Y66" i="17"/>
  <c r="X66" i="17"/>
  <c r="W66" i="17"/>
  <c r="V66" i="17"/>
  <c r="P66" i="17"/>
  <c r="Q66" i="17"/>
  <c r="S66" i="17"/>
  <c r="O66" i="17"/>
  <c r="O39" i="17"/>
  <c r="O40" i="17" s="1"/>
  <c r="R66" i="17"/>
  <c r="U66" i="17"/>
  <c r="T66" i="17"/>
  <c r="AI100" i="17"/>
  <c r="AH100" i="17"/>
  <c r="AG100" i="17"/>
  <c r="AF100" i="17"/>
  <c r="AE100" i="17"/>
  <c r="AD100" i="17"/>
  <c r="AC100" i="17"/>
  <c r="AB100" i="17"/>
  <c r="AA100" i="17"/>
  <c r="Z100" i="17"/>
  <c r="Y100" i="17"/>
  <c r="X100" i="17"/>
  <c r="W100" i="17"/>
  <c r="V100" i="17"/>
  <c r="U100" i="17"/>
  <c r="S100" i="17"/>
  <c r="P100" i="17"/>
  <c r="P49" i="17"/>
  <c r="P50" i="17" s="1"/>
  <c r="Q100" i="17"/>
  <c r="R100" i="17"/>
  <c r="T100" i="17"/>
  <c r="AJ101" i="17"/>
  <c r="AI101" i="17"/>
  <c r="AH101" i="17"/>
  <c r="AG101" i="17"/>
  <c r="AF101" i="17"/>
  <c r="AE101" i="17"/>
  <c r="AD101" i="17"/>
  <c r="AC101" i="17"/>
  <c r="AB101" i="17"/>
  <c r="AA101" i="17"/>
  <c r="Z101" i="17"/>
  <c r="Y101" i="17"/>
  <c r="X101" i="17"/>
  <c r="W101" i="17"/>
  <c r="V101" i="17"/>
  <c r="U101" i="17"/>
  <c r="T101" i="17"/>
  <c r="S101" i="17"/>
  <c r="R101" i="17"/>
  <c r="Q101" i="17"/>
  <c r="Q49" i="17"/>
  <c r="Q50" i="17" s="1"/>
  <c r="AS67" i="17"/>
  <c r="AR67" i="17"/>
  <c r="AQ67" i="17"/>
  <c r="AP67" i="17"/>
  <c r="AO67" i="17"/>
  <c r="AN67" i="17"/>
  <c r="AM67" i="17"/>
  <c r="AL67" i="17"/>
  <c r="AK67" i="17"/>
  <c r="AJ67" i="17"/>
  <c r="AI67" i="17"/>
  <c r="AH67" i="17"/>
  <c r="AG67" i="17"/>
  <c r="AF67" i="17"/>
  <c r="AE67" i="17"/>
  <c r="AD67" i="17"/>
  <c r="AC67" i="17"/>
  <c r="AB67" i="17"/>
  <c r="AA67" i="17"/>
  <c r="Z67" i="17"/>
  <c r="Y67" i="17"/>
  <c r="X67" i="17"/>
  <c r="W67" i="17"/>
  <c r="P39" i="17"/>
  <c r="P40" i="17" s="1"/>
  <c r="R67" i="17"/>
  <c r="T67" i="17"/>
  <c r="V67" i="17"/>
  <c r="P67" i="17"/>
  <c r="S67" i="17"/>
  <c r="Q67" i="17"/>
  <c r="U67" i="17"/>
  <c r="AT68" i="17"/>
  <c r="AS68" i="17"/>
  <c r="AR68" i="17"/>
  <c r="AQ68" i="17"/>
  <c r="AP68" i="17"/>
  <c r="AO68" i="17"/>
  <c r="AN68" i="17"/>
  <c r="AM68" i="17"/>
  <c r="AL68" i="17"/>
  <c r="AK68" i="17"/>
  <c r="AJ68" i="17"/>
  <c r="AI68" i="17"/>
  <c r="AH68" i="17"/>
  <c r="AG68" i="17"/>
  <c r="AF68" i="17"/>
  <c r="AE68" i="17"/>
  <c r="AD68" i="17"/>
  <c r="AC68" i="17"/>
  <c r="AB68" i="17"/>
  <c r="AA68" i="17"/>
  <c r="Z68" i="17"/>
  <c r="Y68" i="17"/>
  <c r="X68" i="17"/>
  <c r="W68" i="17"/>
  <c r="Q39" i="17"/>
  <c r="Q40" i="17" s="1"/>
  <c r="Q68" i="17"/>
  <c r="S68" i="17"/>
  <c r="T68" i="17"/>
  <c r="V68" i="17"/>
  <c r="U68" i="17"/>
  <c r="R68" i="17"/>
  <c r="AK102" i="17"/>
  <c r="AJ102" i="17"/>
  <c r="AI102" i="17"/>
  <c r="AH102" i="17"/>
  <c r="AG102" i="17"/>
  <c r="AF102" i="17"/>
  <c r="AE102" i="17"/>
  <c r="AD102" i="17"/>
  <c r="AC102" i="17"/>
  <c r="AB102" i="17"/>
  <c r="AA102" i="17"/>
  <c r="Z102" i="17"/>
  <c r="Y102" i="17"/>
  <c r="X102" i="17"/>
  <c r="R49" i="17"/>
  <c r="R50" i="17" s="1"/>
  <c r="R102" i="17"/>
  <c r="T102" i="17"/>
  <c r="W102" i="17"/>
  <c r="S102" i="17"/>
  <c r="U102" i="17"/>
  <c r="V102" i="17"/>
  <c r="AU69" i="17"/>
  <c r="AT69" i="17"/>
  <c r="AS69" i="17"/>
  <c r="AR69" i="17"/>
  <c r="AQ69" i="17"/>
  <c r="AP69" i="17"/>
  <c r="AO69" i="17"/>
  <c r="AN69" i="17"/>
  <c r="AM69" i="17"/>
  <c r="AL69" i="17"/>
  <c r="AK69" i="17"/>
  <c r="AJ69" i="17"/>
  <c r="AI69" i="17"/>
  <c r="AH69" i="17"/>
  <c r="AG69" i="17"/>
  <c r="AF69" i="17"/>
  <c r="AE69" i="17"/>
  <c r="AD69" i="17"/>
  <c r="AC69" i="17"/>
  <c r="AB69" i="17"/>
  <c r="AA69" i="17"/>
  <c r="Z69" i="17"/>
  <c r="Y69" i="17"/>
  <c r="X69" i="17"/>
  <c r="V69" i="17"/>
  <c r="U69" i="17"/>
  <c r="T69" i="17"/>
  <c r="S69" i="17"/>
  <c r="R69" i="17"/>
  <c r="R39" i="17"/>
  <c r="R40" i="17" s="1"/>
  <c r="W69" i="17"/>
  <c r="AL103" i="17"/>
  <c r="AK103" i="17"/>
  <c r="AJ103" i="17"/>
  <c r="AI103" i="17"/>
  <c r="AH103" i="17"/>
  <c r="AG103" i="17"/>
  <c r="AF103" i="17"/>
  <c r="AE103" i="17"/>
  <c r="AD103" i="17"/>
  <c r="AC103" i="17"/>
  <c r="AB103" i="17"/>
  <c r="AA103" i="17"/>
  <c r="Z103" i="17"/>
  <c r="Y103" i="17"/>
  <c r="X103" i="17"/>
  <c r="U103" i="17"/>
  <c r="T103" i="17"/>
  <c r="S103" i="17"/>
  <c r="S49" i="17"/>
  <c r="S50" i="17" s="1"/>
  <c r="W103" i="17"/>
  <c r="V103" i="17"/>
  <c r="AV70" i="17"/>
  <c r="AU70" i="17"/>
  <c r="AT70" i="17"/>
  <c r="AS70" i="17"/>
  <c r="AR70" i="17"/>
  <c r="AQ70" i="17"/>
  <c r="AP70" i="17"/>
  <c r="AO70" i="17"/>
  <c r="AN70" i="17"/>
  <c r="AM70" i="17"/>
  <c r="AL70" i="17"/>
  <c r="AK70" i="17"/>
  <c r="AJ70" i="17"/>
  <c r="AI70" i="17"/>
  <c r="AH70" i="17"/>
  <c r="AG70" i="17"/>
  <c r="AF70" i="17"/>
  <c r="AE70" i="17"/>
  <c r="AD70" i="17"/>
  <c r="AC70" i="17"/>
  <c r="AB70" i="17"/>
  <c r="AA70" i="17"/>
  <c r="Z70" i="17"/>
  <c r="Y70" i="17"/>
  <c r="W70" i="17"/>
  <c r="X70" i="17"/>
  <c r="V70" i="17"/>
  <c r="U70" i="17"/>
  <c r="T70" i="17"/>
  <c r="S70" i="17"/>
  <c r="S39" i="17"/>
  <c r="S40" i="17" s="1"/>
  <c r="AM104" i="17"/>
  <c r="AL104" i="17"/>
  <c r="AK104" i="17"/>
  <c r="AJ104" i="17"/>
  <c r="AI104" i="17"/>
  <c r="AH104" i="17"/>
  <c r="AG104" i="17"/>
  <c r="AF104" i="17"/>
  <c r="AE104" i="17"/>
  <c r="AD104" i="17"/>
  <c r="AC104" i="17"/>
  <c r="AB104" i="17"/>
  <c r="AA104" i="17"/>
  <c r="Z104" i="17"/>
  <c r="Y104" i="17"/>
  <c r="X104" i="17"/>
  <c r="V104" i="17"/>
  <c r="T104" i="17"/>
  <c r="T49" i="17"/>
  <c r="T50" i="17" s="1"/>
  <c r="U104" i="17"/>
  <c r="W104" i="17"/>
  <c r="AW71" i="17"/>
  <c r="AV71" i="17"/>
  <c r="AU71" i="17"/>
  <c r="AT71" i="17"/>
  <c r="AS71" i="17"/>
  <c r="AR71" i="17"/>
  <c r="AQ71" i="17"/>
  <c r="AP71" i="17"/>
  <c r="AO71" i="17"/>
  <c r="AN71" i="17"/>
  <c r="AM71" i="17"/>
  <c r="AL71" i="17"/>
  <c r="AK71" i="17"/>
  <c r="AJ71" i="17"/>
  <c r="AI71" i="17"/>
  <c r="AH71" i="17"/>
  <c r="AG71" i="17"/>
  <c r="AF71" i="17"/>
  <c r="AE71" i="17"/>
  <c r="AD71" i="17"/>
  <c r="AC71" i="17"/>
  <c r="AB71" i="17"/>
  <c r="AA71" i="17"/>
  <c r="V71" i="17"/>
  <c r="T39" i="17"/>
  <c r="T40" i="17" s="1"/>
  <c r="T71" i="17"/>
  <c r="U71" i="17"/>
  <c r="W71" i="17"/>
  <c r="X71" i="17"/>
  <c r="Z71" i="17"/>
  <c r="Y71" i="17"/>
  <c r="AN105" i="17"/>
  <c r="AM105" i="17"/>
  <c r="AL105" i="17"/>
  <c r="AK105" i="17"/>
  <c r="AJ105" i="17"/>
  <c r="AI105" i="17"/>
  <c r="AH105" i="17"/>
  <c r="AG105" i="17"/>
  <c r="AF105" i="17"/>
  <c r="AE105" i="17"/>
  <c r="AD105" i="17"/>
  <c r="AC105" i="17"/>
  <c r="AB105" i="17"/>
  <c r="AA105" i="17"/>
  <c r="Z105" i="17"/>
  <c r="Y105" i="17"/>
  <c r="W105" i="17"/>
  <c r="V105" i="17"/>
  <c r="U49" i="17"/>
  <c r="U50" i="17" s="1"/>
  <c r="U105" i="17"/>
  <c r="X105" i="17"/>
  <c r="AX72" i="17"/>
  <c r="AW72" i="17"/>
  <c r="AV72" i="17"/>
  <c r="AU72" i="17"/>
  <c r="AT72" i="17"/>
  <c r="AS72" i="17"/>
  <c r="AR72" i="17"/>
  <c r="AQ72" i="17"/>
  <c r="AP72" i="17"/>
  <c r="AO72" i="17"/>
  <c r="AN72" i="17"/>
  <c r="AM72" i="17"/>
  <c r="AL72" i="17"/>
  <c r="AK72" i="17"/>
  <c r="AJ72" i="17"/>
  <c r="AI72" i="17"/>
  <c r="AH72" i="17"/>
  <c r="AG72" i="17"/>
  <c r="AF72" i="17"/>
  <c r="AE72" i="17"/>
  <c r="AD72" i="17"/>
  <c r="AC72" i="17"/>
  <c r="AB72" i="17"/>
  <c r="U39" i="17"/>
  <c r="U40" i="17" s="1"/>
  <c r="V72" i="17"/>
  <c r="X72" i="17"/>
  <c r="AA72" i="17"/>
  <c r="U72" i="17"/>
  <c r="Y72" i="17"/>
  <c r="W72" i="17"/>
  <c r="Z72" i="17"/>
  <c r="AY73" i="17"/>
  <c r="AX73" i="17"/>
  <c r="AW73" i="17"/>
  <c r="AV73" i="17"/>
  <c r="AU73" i="17"/>
  <c r="AT73" i="17"/>
  <c r="AS73" i="17"/>
  <c r="AR73" i="17"/>
  <c r="AQ73" i="17"/>
  <c r="AP73" i="17"/>
  <c r="AO73" i="17"/>
  <c r="AN73" i="17"/>
  <c r="AM73" i="17"/>
  <c r="AL73" i="17"/>
  <c r="AK73" i="17"/>
  <c r="AJ73" i="17"/>
  <c r="AI73" i="17"/>
  <c r="AH73" i="17"/>
  <c r="AG73" i="17"/>
  <c r="AF73" i="17"/>
  <c r="AE73" i="17"/>
  <c r="AD73" i="17"/>
  <c r="AC73" i="17"/>
  <c r="Z73" i="17"/>
  <c r="Y73" i="17"/>
  <c r="X73" i="17"/>
  <c r="W73" i="17"/>
  <c r="V73" i="17"/>
  <c r="V39" i="17"/>
  <c r="V40" i="17" s="1"/>
  <c r="AA73" i="17"/>
  <c r="AB73" i="17"/>
  <c r="AO106" i="17"/>
  <c r="AN106" i="17"/>
  <c r="AM106" i="17"/>
  <c r="AL106" i="17"/>
  <c r="AK106" i="17"/>
  <c r="AJ106" i="17"/>
  <c r="AI106" i="17"/>
  <c r="AH106" i="17"/>
  <c r="AG106" i="17"/>
  <c r="AF106" i="17"/>
  <c r="AE106" i="17"/>
  <c r="AD106" i="17"/>
  <c r="AC106" i="17"/>
  <c r="AA106" i="17"/>
  <c r="AB106" i="17"/>
  <c r="Z106" i="17"/>
  <c r="Y106" i="17"/>
  <c r="X106" i="17"/>
  <c r="W106" i="17"/>
  <c r="V49" i="17"/>
  <c r="V50" i="17" s="1"/>
  <c r="V106" i="17"/>
  <c r="AZ74" i="17"/>
  <c r="AY74" i="17"/>
  <c r="AX74" i="17"/>
  <c r="AW74" i="17"/>
  <c r="AV74" i="17"/>
  <c r="AU74" i="17"/>
  <c r="AT74" i="17"/>
  <c r="AS74" i="17"/>
  <c r="AR74" i="17"/>
  <c r="AQ74" i="17"/>
  <c r="AP74" i="17"/>
  <c r="AO74" i="17"/>
  <c r="AN74" i="17"/>
  <c r="AM74" i="17"/>
  <c r="AL74" i="17"/>
  <c r="AK74" i="17"/>
  <c r="AJ74" i="17"/>
  <c r="AI74" i="17"/>
  <c r="AH74" i="17"/>
  <c r="AG74" i="17"/>
  <c r="AF74" i="17"/>
  <c r="AE74" i="17"/>
  <c r="Z74" i="17"/>
  <c r="AD74" i="17"/>
  <c r="AB74" i="17"/>
  <c r="W39" i="17"/>
  <c r="W40" i="17" s="1"/>
  <c r="X74" i="17"/>
  <c r="AA74" i="17"/>
  <c r="W74" i="17"/>
  <c r="Y74" i="17"/>
  <c r="AC74" i="17"/>
  <c r="AP107" i="17"/>
  <c r="AO107" i="17"/>
  <c r="AN107" i="17"/>
  <c r="AM107" i="17"/>
  <c r="AL107" i="17"/>
  <c r="AK107" i="17"/>
  <c r="AJ107" i="17"/>
  <c r="AI107" i="17"/>
  <c r="AH107" i="17"/>
  <c r="AG107" i="17"/>
  <c r="AF107" i="17"/>
  <c r="AE107" i="17"/>
  <c r="W49" i="17"/>
  <c r="W50" i="17" s="1"/>
  <c r="Y107" i="17"/>
  <c r="AD107" i="17"/>
  <c r="Z107" i="17"/>
  <c r="AA107" i="17"/>
  <c r="AC107" i="17"/>
  <c r="W107" i="17"/>
  <c r="AB107" i="17"/>
  <c r="X107" i="17"/>
  <c r="BA75" i="17"/>
  <c r="AZ75" i="17"/>
  <c r="AY75" i="17"/>
  <c r="AX75" i="17"/>
  <c r="AW75" i="17"/>
  <c r="AV75" i="17"/>
  <c r="AU75" i="17"/>
  <c r="AT75" i="17"/>
  <c r="AS75" i="17"/>
  <c r="AR75" i="17"/>
  <c r="AQ75" i="17"/>
  <c r="AP75" i="17"/>
  <c r="AO75" i="17"/>
  <c r="AN75" i="17"/>
  <c r="AM75" i="17"/>
  <c r="AL75" i="17"/>
  <c r="AK75" i="17"/>
  <c r="AJ75" i="17"/>
  <c r="AI75" i="17"/>
  <c r="AH75" i="17"/>
  <c r="AG75" i="17"/>
  <c r="AF75" i="17"/>
  <c r="Z75" i="17"/>
  <c r="AE75" i="17"/>
  <c r="X75" i="17"/>
  <c r="X39" i="17"/>
  <c r="X40" i="17" s="1"/>
  <c r="Y75" i="17"/>
  <c r="AB75" i="17"/>
  <c r="AA75" i="17"/>
  <c r="AC75" i="17"/>
  <c r="AD75" i="17"/>
  <c r="AQ108" i="17"/>
  <c r="AP108" i="17"/>
  <c r="AO108" i="17"/>
  <c r="AN108" i="17"/>
  <c r="AM108" i="17"/>
  <c r="AL108" i="17"/>
  <c r="AK108" i="17"/>
  <c r="AJ108" i="17"/>
  <c r="AI108" i="17"/>
  <c r="AH108" i="17"/>
  <c r="AG108" i="17"/>
  <c r="AF108" i="17"/>
  <c r="Y108" i="17"/>
  <c r="X108" i="17"/>
  <c r="AC108" i="17"/>
  <c r="AE108" i="17"/>
  <c r="Z108" i="17"/>
  <c r="AA108" i="17"/>
  <c r="AB108" i="17"/>
  <c r="X49" i="17"/>
  <c r="X50" i="17" s="1"/>
  <c r="AD108" i="17"/>
  <c r="Y109" i="17"/>
  <c r="Y89" i="17"/>
  <c r="Z89" i="17"/>
  <c r="Z109" i="17"/>
  <c r="Y49" i="17"/>
  <c r="Y50" i="17" s="1"/>
  <c r="Z76" i="17"/>
  <c r="Y39" i="17"/>
  <c r="Y40" i="17" s="1"/>
  <c r="Y76" i="17"/>
  <c r="AA90" i="17"/>
  <c r="AA110" i="17"/>
  <c r="Z49" i="17"/>
  <c r="Z50" i="17" s="1"/>
  <c r="Z90" i="17"/>
  <c r="Z110" i="17"/>
  <c r="AA77" i="17"/>
  <c r="Z39" i="17"/>
  <c r="Z40" i="17" s="1"/>
  <c r="Z77" i="17"/>
  <c r="AA78" i="17"/>
  <c r="AB78" i="17"/>
  <c r="AA91" i="17"/>
  <c r="AA111" i="17"/>
  <c r="AB111" i="17"/>
  <c r="AB91" i="17"/>
  <c r="AB112" i="17"/>
  <c r="AC112" i="17"/>
  <c r="AC92" i="17"/>
  <c r="AB92" i="17"/>
  <c r="AC79" i="17"/>
  <c r="AB79" i="17"/>
  <c r="AC80" i="17"/>
  <c r="AD80" i="17"/>
  <c r="AD113" i="17"/>
  <c r="AC113" i="17"/>
  <c r="AD93" i="17"/>
  <c r="AC93" i="17"/>
  <c r="AE94" i="17"/>
  <c r="AD114" i="17"/>
  <c r="AE114" i="17"/>
  <c r="AD94" i="17"/>
  <c r="AD81" i="17"/>
  <c r="AE81" i="17"/>
  <c r="AE95" i="17"/>
  <c r="AE115" i="17"/>
  <c r="AF95" i="17"/>
  <c r="AF115" i="17"/>
  <c r="AE82" i="17"/>
  <c r="AF82" i="17"/>
  <c r="AG116" i="17"/>
  <c r="AG96" i="17"/>
  <c r="AF96" i="17"/>
  <c r="AF116" i="17"/>
  <c r="AG83" i="17"/>
  <c r="AF83" i="17"/>
  <c r="AH97" i="17"/>
  <c r="AG97" i="17"/>
  <c r="AH98" i="17"/>
  <c r="AI98" i="17"/>
  <c r="AK101" i="17"/>
  <c r="AL101" i="17"/>
  <c r="AI99" i="17"/>
  <c r="AJ99" i="17"/>
  <c r="AK100" i="17"/>
  <c r="AJ100" i="17"/>
  <c r="AK57" i="17"/>
  <c r="AJ57" i="17"/>
  <c r="AI56" i="17"/>
  <c r="AJ56" i="17"/>
  <c r="AL58" i="17"/>
  <c r="AK58" i="17"/>
  <c r="AM59" i="17"/>
  <c r="AL59" i="17"/>
  <c r="AM103" i="17"/>
  <c r="AN103" i="17"/>
  <c r="AM60" i="17"/>
  <c r="AN60" i="17"/>
  <c r="AO104" i="17"/>
  <c r="AN104" i="17"/>
  <c r="AP105" i="17"/>
  <c r="AO105" i="17"/>
  <c r="AO61" i="17"/>
  <c r="AN61" i="17"/>
  <c r="AP62" i="17"/>
  <c r="AO62" i="17"/>
  <c r="AP106" i="17"/>
  <c r="AQ106" i="17"/>
  <c r="AP63" i="17"/>
  <c r="AQ63" i="17"/>
  <c r="AS108" i="17"/>
  <c r="AR108" i="17"/>
  <c r="AQ64" i="17"/>
  <c r="AR64" i="17"/>
  <c r="AS65" i="17"/>
  <c r="AR65" i="17"/>
  <c r="AQ107" i="17"/>
  <c r="AR107" i="17"/>
  <c r="AU67" i="17"/>
  <c r="AT67" i="17"/>
  <c r="AS66" i="17"/>
  <c r="AT66" i="17"/>
  <c r="AV68" i="17"/>
  <c r="AU68" i="17"/>
  <c r="AW69" i="17"/>
  <c r="AV69" i="17"/>
  <c r="AX70" i="17"/>
  <c r="AW70" i="17"/>
  <c r="AZ72" i="17"/>
  <c r="AY72" i="17"/>
  <c r="AX71" i="17"/>
  <c r="AY71" i="17"/>
  <c r="AZ73" i="17"/>
  <c r="BA73" i="17"/>
  <c r="BC75" i="17"/>
  <c r="BB75" i="17"/>
  <c r="BA74" i="17"/>
  <c r="BB74" i="17"/>
  <c r="AH56" i="17"/>
  <c r="AG56" i="17"/>
  <c r="AF56" i="17"/>
  <c r="AE56" i="17"/>
  <c r="AD56" i="17"/>
  <c r="AC56" i="17"/>
  <c r="AB56" i="17"/>
  <c r="AA56" i="17"/>
  <c r="Z56" i="17"/>
  <c r="Y56" i="17"/>
  <c r="X56" i="17"/>
  <c r="W56" i="17"/>
  <c r="V56" i="17"/>
  <c r="U56" i="17"/>
  <c r="T56" i="17"/>
  <c r="S56" i="17"/>
  <c r="R56" i="17"/>
  <c r="Q56" i="17"/>
  <c r="P56" i="17"/>
  <c r="O56" i="17"/>
  <c r="N56" i="17"/>
  <c r="M56" i="17"/>
  <c r="L56" i="17"/>
  <c r="K56" i="17"/>
  <c r="J56" i="17"/>
  <c r="H56" i="17"/>
  <c r="I56" i="17"/>
  <c r="CC206" i="17"/>
  <c r="CC216" i="17"/>
  <c r="CC203" i="17"/>
  <c r="CC217" i="17"/>
  <c r="CC204" i="17"/>
  <c r="AG95" i="22" l="1"/>
  <c r="AG128" i="22" s="1"/>
  <c r="AG49" i="22"/>
  <c r="AG50" i="22" s="1"/>
  <c r="AL115" i="22"/>
  <c r="AJ115" i="22"/>
  <c r="AI115" i="22"/>
  <c r="AH115" i="22"/>
  <c r="AL95" i="22"/>
  <c r="AL128" i="22" s="1"/>
  <c r="AK115" i="22"/>
  <c r="AI95" i="22"/>
  <c r="AI128" i="22" s="1"/>
  <c r="AG115" i="22"/>
  <c r="AK95" i="22"/>
  <c r="AK128" i="22" s="1"/>
  <c r="AJ95" i="22"/>
  <c r="AJ128" i="22" s="1"/>
  <c r="AH95" i="22"/>
  <c r="AH128" i="22" s="1"/>
  <c r="AM115" i="22"/>
  <c r="AM95" i="22"/>
  <c r="AM128" i="22" s="1"/>
  <c r="AN115" i="22"/>
  <c r="AN95" i="22"/>
  <c r="AN128" i="22" s="1"/>
  <c r="AO95" i="22"/>
  <c r="AO128" i="22" s="1"/>
  <c r="AP115" i="22"/>
  <c r="AO115" i="22"/>
  <c r="AA109" i="17"/>
  <c r="AE109" i="17"/>
  <c r="AT109" i="17"/>
  <c r="AS89" i="17"/>
  <c r="AS109" i="17"/>
  <c r="AT89" i="17"/>
  <c r="AD109" i="17"/>
  <c r="AC109" i="17"/>
  <c r="AP76" i="17"/>
  <c r="AF76" i="17"/>
  <c r="BC76" i="17"/>
  <c r="AD76" i="17"/>
  <c r="AD142" i="17" s="1"/>
  <c r="AE76" i="17"/>
  <c r="AB76" i="17"/>
  <c r="AC76" i="17"/>
  <c r="BB76" i="17"/>
  <c r="BA76" i="17"/>
  <c r="AZ76" i="17"/>
  <c r="AY76" i="17"/>
  <c r="AX76" i="17"/>
  <c r="AW76" i="17"/>
  <c r="AV76" i="17"/>
  <c r="AU76" i="17"/>
  <c r="AT76" i="17"/>
  <c r="AT142" i="17" s="1"/>
  <c r="AS76" i="17"/>
  <c r="AS142" i="17" s="1"/>
  <c r="AR76" i="17"/>
  <c r="AQ76" i="17"/>
  <c r="AA76" i="17"/>
  <c r="AO76" i="17"/>
  <c r="AN76" i="17"/>
  <c r="AM76" i="17"/>
  <c r="AL76" i="17"/>
  <c r="AK76" i="17"/>
  <c r="AJ76" i="17"/>
  <c r="AI76" i="17"/>
  <c r="AH76" i="17"/>
  <c r="AG76" i="17"/>
  <c r="BD76" i="17"/>
  <c r="AM110" i="17"/>
  <c r="AQ110" i="17"/>
  <c r="AP90" i="17"/>
  <c r="AP110" i="17"/>
  <c r="AO110" i="17"/>
  <c r="AN110" i="17"/>
  <c r="AS110" i="17"/>
  <c r="AO90" i="17"/>
  <c r="AQ90" i="17"/>
  <c r="AS90" i="17"/>
  <c r="AR90" i="17"/>
  <c r="AU110" i="17"/>
  <c r="AT110" i="17"/>
  <c r="AU90" i="17"/>
  <c r="AT90" i="17"/>
  <c r="AR110" i="17"/>
  <c r="AN90" i="17"/>
  <c r="AQ95" i="22"/>
  <c r="AQ115" i="22"/>
  <c r="AP95" i="22"/>
  <c r="AP128" i="22" s="1"/>
  <c r="AH45" i="22" a="1"/>
  <c r="AZ115" i="22"/>
  <c r="AX115" i="22"/>
  <c r="AV115" i="22"/>
  <c r="AT95" i="22"/>
  <c r="AR95" i="22"/>
  <c r="AY115" i="22"/>
  <c r="AW95" i="22"/>
  <c r="AU115" i="22"/>
  <c r="AS115" i="22"/>
  <c r="AZ95" i="22"/>
  <c r="AX95" i="22"/>
  <c r="AV95" i="22"/>
  <c r="AT115" i="22"/>
  <c r="AR115" i="22"/>
  <c r="AY95" i="22"/>
  <c r="AW115" i="22"/>
  <c r="AU95" i="22"/>
  <c r="AS95" i="22"/>
  <c r="AM90" i="17"/>
  <c r="AL110" i="17"/>
  <c r="AL90" i="17"/>
  <c r="AK90" i="17"/>
  <c r="AK123" i="17" s="1"/>
  <c r="AK110" i="17"/>
  <c r="AH35" i="22" a="1"/>
  <c r="AJ110" i="17"/>
  <c r="AJ90" i="17"/>
  <c r="AJ123" i="17" s="1"/>
  <c r="AI110" i="17"/>
  <c r="AI90" i="17"/>
  <c r="AI123" i="17" s="1"/>
  <c r="AH110" i="17"/>
  <c r="AH90" i="17"/>
  <c r="AH123" i="17" s="1"/>
  <c r="AG110" i="17"/>
  <c r="AG90" i="17"/>
  <c r="AG123" i="17" s="1"/>
  <c r="AF110" i="17"/>
  <c r="AF90" i="17"/>
  <c r="AF123" i="17" s="1"/>
  <c r="AE110" i="17"/>
  <c r="AE90" i="17"/>
  <c r="AE123" i="17" s="1"/>
  <c r="BI81" i="22"/>
  <c r="BH81" i="22"/>
  <c r="BG81" i="22"/>
  <c r="BF81" i="22"/>
  <c r="BE81" i="22"/>
  <c r="BD81" i="22"/>
  <c r="BC81" i="22"/>
  <c r="BB81" i="22"/>
  <c r="BA81" i="22"/>
  <c r="AZ81" i="22"/>
  <c r="AY81" i="22"/>
  <c r="AY147" i="22" s="1"/>
  <c r="AX81" i="22"/>
  <c r="AX147" i="22" s="1"/>
  <c r="AW81" i="22"/>
  <c r="AW147" i="22" s="1"/>
  <c r="AV81" i="22"/>
  <c r="AV147" i="22" s="1"/>
  <c r="AU81" i="22"/>
  <c r="AU147" i="22" s="1"/>
  <c r="AT81" i="22"/>
  <c r="AT147" i="22" s="1"/>
  <c r="AS81" i="22"/>
  <c r="AS147" i="22" s="1"/>
  <c r="AR81" i="22"/>
  <c r="AR147" i="22" s="1"/>
  <c r="AQ81" i="22"/>
  <c r="AQ147" i="22" s="1"/>
  <c r="AP81" i="22"/>
  <c r="AP147" i="22" s="1"/>
  <c r="AO81" i="22"/>
  <c r="AO147" i="22" s="1"/>
  <c r="AN81" i="22"/>
  <c r="AN147" i="22" s="1"/>
  <c r="AM81" i="22"/>
  <c r="AM147" i="22" s="1"/>
  <c r="AL81" i="22"/>
  <c r="AL147" i="22" s="1"/>
  <c r="AK81" i="22"/>
  <c r="AK147" i="22" s="1"/>
  <c r="AJ81" i="22"/>
  <c r="AJ147" i="22" s="1"/>
  <c r="AI81" i="22"/>
  <c r="AI147" i="22" s="1"/>
  <c r="AH81" i="22"/>
  <c r="AH147" i="22" s="1"/>
  <c r="AG81" i="22"/>
  <c r="AG147" i="22" s="1"/>
  <c r="AF81" i="22"/>
  <c r="AF147" i="22" s="1"/>
  <c r="AF39" i="22"/>
  <c r="AF40" i="22" s="1"/>
  <c r="AG39" i="22"/>
  <c r="AG40" i="22" s="1"/>
  <c r="AG82" i="22"/>
  <c r="AH82" i="22"/>
  <c r="AI82" i="22"/>
  <c r="AJ82" i="22"/>
  <c r="AK82" i="22"/>
  <c r="AL82" i="22"/>
  <c r="AM82" i="22"/>
  <c r="AN82" i="22"/>
  <c r="AO82" i="22"/>
  <c r="AP82" i="22"/>
  <c r="AQ82" i="22"/>
  <c r="AR82" i="22"/>
  <c r="AS82" i="22"/>
  <c r="AT82" i="22"/>
  <c r="AU82" i="22"/>
  <c r="AV82" i="22"/>
  <c r="AW82" i="22"/>
  <c r="AX82" i="22"/>
  <c r="AY82" i="22"/>
  <c r="AZ82" i="22"/>
  <c r="BA82" i="22"/>
  <c r="BB82" i="22"/>
  <c r="BC82" i="22"/>
  <c r="BD82" i="22"/>
  <c r="BE82" i="22"/>
  <c r="BF82" i="22"/>
  <c r="BG82" i="22"/>
  <c r="BH82" i="22"/>
  <c r="BI82" i="22"/>
  <c r="BJ82" i="22"/>
  <c r="AB49" i="17"/>
  <c r="AB50" i="17" s="1"/>
  <c r="AB110" i="17"/>
  <c r="AB90" i="17"/>
  <c r="AB123" i="17" s="1"/>
  <c r="AC90" i="17"/>
  <c r="AC123" i="17" s="1"/>
  <c r="AC110" i="17"/>
  <c r="AD110" i="17"/>
  <c r="AD90" i="17"/>
  <c r="AD123" i="17" s="1"/>
  <c r="AG89" i="17"/>
  <c r="AG122" i="17" s="1"/>
  <c r="AF89" i="17"/>
  <c r="AF122" i="17" s="1"/>
  <c r="AF109" i="17"/>
  <c r="AA89" i="17"/>
  <c r="AA122" i="17" s="1"/>
  <c r="AB109" i="17"/>
  <c r="AD89" i="17"/>
  <c r="AD122" i="17" s="1"/>
  <c r="AC89" i="17"/>
  <c r="AC122" i="17" s="1"/>
  <c r="AB89" i="17"/>
  <c r="AB122" i="17" s="1"/>
  <c r="AE89" i="17"/>
  <c r="AE122" i="17" s="1"/>
  <c r="AA49" i="17"/>
  <c r="AA50" i="17" s="1"/>
  <c r="AG109" i="17"/>
  <c r="AR89" i="17"/>
  <c r="AR109" i="17"/>
  <c r="AQ109" i="17"/>
  <c r="AQ89" i="17"/>
  <c r="AP109" i="17"/>
  <c r="AP89" i="17"/>
  <c r="AO109" i="17"/>
  <c r="AO89" i="17"/>
  <c r="AN89" i="17"/>
  <c r="AN109" i="17"/>
  <c r="AM89" i="17"/>
  <c r="AM109" i="17"/>
  <c r="AL109" i="17"/>
  <c r="AL89" i="17"/>
  <c r="AK109" i="17"/>
  <c r="AK89" i="17"/>
  <c r="AJ109" i="17"/>
  <c r="AJ89" i="17"/>
  <c r="AJ122" i="17" s="1"/>
  <c r="AI109" i="17"/>
  <c r="AI89" i="17"/>
  <c r="AI122" i="17" s="1"/>
  <c r="AH109" i="17"/>
  <c r="AH89" i="17"/>
  <c r="AH122" i="17" s="1"/>
  <c r="AB35" i="17" a="1"/>
  <c r="AA39" i="17"/>
  <c r="AA40" i="17" s="1"/>
  <c r="AC45" i="17" a="1"/>
  <c r="AD45" i="17" s="1" a="1"/>
  <c r="I225" i="17"/>
  <c r="H225" i="17"/>
  <c r="G225" i="17"/>
  <c r="J225" i="17"/>
  <c r="K225" i="17"/>
  <c r="L225" i="17"/>
  <c r="M225" i="17"/>
  <c r="N225" i="17"/>
  <c r="O225" i="17"/>
  <c r="P225" i="17"/>
  <c r="R225" i="17"/>
  <c r="Q225" i="17"/>
  <c r="S225" i="17"/>
  <c r="T225" i="17"/>
  <c r="U225" i="17"/>
  <c r="V225" i="17"/>
  <c r="X225" i="17"/>
  <c r="W225" i="17"/>
  <c r="Z225" i="17"/>
  <c r="Y225" i="17"/>
  <c r="AA225" i="17"/>
  <c r="AB225" i="17"/>
  <c r="AC225" i="17"/>
  <c r="AD225" i="17"/>
  <c r="AE225" i="17"/>
  <c r="T133" i="17"/>
  <c r="R133" i="17"/>
  <c r="AF149" i="17"/>
  <c r="S136" i="17"/>
  <c r="AC137" i="17"/>
  <c r="O128" i="17"/>
  <c r="V125" i="17"/>
  <c r="K128" i="17"/>
  <c r="W125" i="17"/>
  <c r="AN138" i="17"/>
  <c r="V136" i="17"/>
  <c r="AI135" i="17"/>
  <c r="AD132" i="17"/>
  <c r="T126" i="17"/>
  <c r="Y125" i="17"/>
  <c r="AA143" i="17"/>
  <c r="T134" i="17"/>
  <c r="AH138" i="17"/>
  <c r="AC135" i="17"/>
  <c r="Z124" i="17"/>
  <c r="AI138" i="17"/>
  <c r="AI133" i="17"/>
  <c r="Z127" i="17"/>
  <c r="U136" i="17"/>
  <c r="AF137" i="17"/>
  <c r="X136" i="17"/>
  <c r="Q128" i="17"/>
  <c r="AG137" i="17"/>
  <c r="R128" i="17"/>
  <c r="L127" i="17"/>
  <c r="AH137" i="17"/>
  <c r="Y136" i="17"/>
  <c r="AG132" i="17"/>
  <c r="S128" i="17"/>
  <c r="W126" i="17"/>
  <c r="AA125" i="17"/>
  <c r="X138" i="17"/>
  <c r="AB134" i="17"/>
  <c r="L124" i="17"/>
  <c r="Z143" i="17"/>
  <c r="AE138" i="17"/>
  <c r="W137" i="17"/>
  <c r="AI136" i="17"/>
  <c r="Z135" i="17"/>
  <c r="T127" i="17"/>
  <c r="W124" i="17"/>
  <c r="U137" i="17"/>
  <c r="AJ136" i="17"/>
  <c r="AD133" i="17"/>
  <c r="U127" i="17"/>
  <c r="J126" i="17"/>
  <c r="X124" i="17"/>
  <c r="P125" i="17"/>
  <c r="AG138" i="17"/>
  <c r="T137" i="17"/>
  <c r="AK136" i="17"/>
  <c r="AB135" i="17"/>
  <c r="W132" i="17"/>
  <c r="V127" i="17"/>
  <c r="M126" i="17"/>
  <c r="AF133" i="17"/>
  <c r="X132" i="17"/>
  <c r="N128" i="17"/>
  <c r="N126" i="17"/>
  <c r="R125" i="17"/>
  <c r="V137" i="17"/>
  <c r="AD135" i="17"/>
  <c r="Y132" i="17"/>
  <c r="X127" i="17"/>
  <c r="O126" i="17"/>
  <c r="AJ138" i="17"/>
  <c r="AE135" i="17"/>
  <c r="AH133" i="17"/>
  <c r="Z132" i="17"/>
  <c r="Y127" i="17"/>
  <c r="P126" i="17"/>
  <c r="T125" i="17"/>
  <c r="H124" i="17"/>
  <c r="AC145" i="17"/>
  <c r="AD138" i="17"/>
  <c r="X137" i="17"/>
  <c r="Y135" i="17"/>
  <c r="Q132" i="17"/>
  <c r="AB128" i="17"/>
  <c r="I126" i="17"/>
  <c r="V124" i="17"/>
  <c r="U125" i="17"/>
  <c r="X134" i="17"/>
  <c r="G124" i="17"/>
  <c r="AA136" i="17"/>
  <c r="O124" i="17"/>
  <c r="U134" i="17"/>
  <c r="U133" i="17"/>
  <c r="AC134" i="17"/>
  <c r="M124" i="17"/>
  <c r="AF148" i="17"/>
  <c r="AH132" i="17"/>
  <c r="N124" i="17"/>
  <c r="AJ137" i="17"/>
  <c r="AE134" i="17"/>
  <c r="U128" i="17"/>
  <c r="J127" i="17"/>
  <c r="K125" i="17"/>
  <c r="AK137" i="17"/>
  <c r="AB136" i="17"/>
  <c r="V128" i="17"/>
  <c r="K127" i="17"/>
  <c r="AL137" i="17"/>
  <c r="W133" i="17"/>
  <c r="U132" i="17"/>
  <c r="W128" i="17"/>
  <c r="AA126" i="17"/>
  <c r="AM137" i="17"/>
  <c r="T135" i="17"/>
  <c r="AH134" i="17"/>
  <c r="R132" i="17"/>
  <c r="X128" i="17"/>
  <c r="AB126" i="17"/>
  <c r="H125" i="17"/>
  <c r="AE147" i="17"/>
  <c r="Y133" i="17"/>
  <c r="Y134" i="17"/>
  <c r="Y137" i="17"/>
  <c r="AF136" i="17"/>
  <c r="V135" i="17"/>
  <c r="O132" i="17"/>
  <c r="Q127" i="17"/>
  <c r="Z134" i="17"/>
  <c r="V133" i="17"/>
  <c r="Z136" i="17"/>
  <c r="W135" i="17"/>
  <c r="AD134" i="17"/>
  <c r="X126" i="17"/>
  <c r="AC140" i="17"/>
  <c r="AC138" i="17"/>
  <c r="X135" i="17"/>
  <c r="AA133" i="17"/>
  <c r="M125" i="17"/>
  <c r="AD137" i="17"/>
  <c r="AG136" i="17"/>
  <c r="AJ135" i="17"/>
  <c r="AE132" i="17"/>
  <c r="AB138" i="17"/>
  <c r="AE137" i="17"/>
  <c r="T136" i="17"/>
  <c r="AH136" i="17"/>
  <c r="AK135" i="17"/>
  <c r="AF132" i="17"/>
  <c r="P128" i="17"/>
  <c r="AD128" i="17"/>
  <c r="S127" i="17"/>
  <c r="L126" i="17"/>
  <c r="V126" i="17"/>
  <c r="J125" i="17"/>
  <c r="U135" i="17"/>
  <c r="AC128" i="17"/>
  <c r="R127" i="17"/>
  <c r="U126" i="17"/>
  <c r="AA134" i="17"/>
  <c r="S132" i="17"/>
  <c r="K126" i="17"/>
  <c r="J124" i="17"/>
  <c r="Y124" i="17"/>
  <c r="X133" i="17"/>
  <c r="P132" i="17"/>
  <c r="I125" i="17"/>
  <c r="AF138" i="17"/>
  <c r="AI137" i="17"/>
  <c r="W136" i="17"/>
  <c r="AL136" i="17"/>
  <c r="AA135" i="17"/>
  <c r="R134" i="17"/>
  <c r="Z133" i="17"/>
  <c r="V132" i="17"/>
  <c r="T128" i="17"/>
  <c r="W127" i="17"/>
  <c r="Z126" i="17"/>
  <c r="L125" i="17"/>
  <c r="Z125" i="17"/>
  <c r="X125" i="17"/>
  <c r="M127" i="17"/>
  <c r="AG149" i="17"/>
  <c r="Z138" i="17"/>
  <c r="V134" i="17"/>
  <c r="AF134" i="17"/>
  <c r="AB133" i="17"/>
  <c r="P124" i="17"/>
  <c r="N125" i="17"/>
  <c r="W138" i="17"/>
  <c r="AG134" i="17"/>
  <c r="Q124" i="17"/>
  <c r="Y138" i="17"/>
  <c r="S134" i="17"/>
  <c r="Q133" i="17"/>
  <c r="R124" i="17"/>
  <c r="V138" i="17"/>
  <c r="Z137" i="17"/>
  <c r="AE148" i="17"/>
  <c r="AC133" i="17"/>
  <c r="O125" i="17"/>
  <c r="U138" i="17"/>
  <c r="AK138" i="17"/>
  <c r="AC136" i="17"/>
  <c r="AF135" i="17"/>
  <c r="Q134" i="17"/>
  <c r="AI134" i="17"/>
  <c r="S133" i="17"/>
  <c r="AE133" i="17"/>
  <c r="AA132" i="17"/>
  <c r="Y128" i="17"/>
  <c r="N127" i="17"/>
  <c r="AB127" i="17"/>
  <c r="Q126" i="17"/>
  <c r="S124" i="17"/>
  <c r="Q125" i="17"/>
  <c r="AD147" i="17"/>
  <c r="AA138" i="17"/>
  <c r="AL138" i="17"/>
  <c r="AA137" i="17"/>
  <c r="AD136" i="17"/>
  <c r="R135" i="17"/>
  <c r="AG135" i="17"/>
  <c r="AJ134" i="17"/>
  <c r="P133" i="17"/>
  <c r="T132" i="17"/>
  <c r="AB132" i="17"/>
  <c r="M128" i="17"/>
  <c r="Z128" i="17"/>
  <c r="O127" i="17"/>
  <c r="AC127" i="17"/>
  <c r="R126" i="17"/>
  <c r="K124" i="17"/>
  <c r="T124" i="17"/>
  <c r="AB145" i="17"/>
  <c r="AM138" i="17"/>
  <c r="AB137" i="17"/>
  <c r="AE136" i="17"/>
  <c r="S135" i="17"/>
  <c r="AH135" i="17"/>
  <c r="W134" i="17"/>
  <c r="AG133" i="17"/>
  <c r="AC132" i="17"/>
  <c r="L128" i="17"/>
  <c r="AA128" i="17"/>
  <c r="P127" i="17"/>
  <c r="S126" i="17"/>
  <c r="I124" i="17"/>
  <c r="U124" i="17"/>
  <c r="S125" i="17"/>
  <c r="Z142" i="17"/>
  <c r="Y142" i="17"/>
  <c r="AA123" i="17"/>
  <c r="Z123" i="17"/>
  <c r="AA124" i="17"/>
  <c r="AB124" i="17"/>
  <c r="AC125" i="17"/>
  <c r="AB125" i="17"/>
  <c r="AD126" i="17"/>
  <c r="AC126" i="17"/>
  <c r="AD127" i="17"/>
  <c r="AE128" i="17"/>
  <c r="AF128" i="17"/>
  <c r="AG129" i="17"/>
  <c r="AF129" i="17"/>
  <c r="AH130" i="17"/>
  <c r="AG130" i="17"/>
  <c r="AH131" i="17"/>
  <c r="AI131" i="17"/>
  <c r="AK134" i="17"/>
  <c r="AL134" i="17"/>
  <c r="AI132" i="17"/>
  <c r="AJ132" i="17"/>
  <c r="AJ133" i="17"/>
  <c r="AM136" i="17"/>
  <c r="AN136" i="17"/>
  <c r="Y126" i="17"/>
  <c r="AA127" i="17"/>
  <c r="AO137" i="17"/>
  <c r="AN137" i="17"/>
  <c r="AO138" i="17"/>
  <c r="AP139" i="17"/>
  <c r="AQ139" i="17"/>
  <c r="AS141" i="17"/>
  <c r="AR141" i="17"/>
  <c r="AQ140" i="17"/>
  <c r="X122" i="17"/>
  <c r="W122" i="17"/>
  <c r="V122" i="17"/>
  <c r="U122" i="17"/>
  <c r="T122" i="17"/>
  <c r="S122" i="17"/>
  <c r="R122" i="17"/>
  <c r="Q122" i="17"/>
  <c r="P122" i="17"/>
  <c r="O122" i="17"/>
  <c r="N122" i="17"/>
  <c r="M122" i="17"/>
  <c r="L122" i="17"/>
  <c r="K122" i="17"/>
  <c r="J122" i="17"/>
  <c r="H122" i="17"/>
  <c r="I122" i="17"/>
  <c r="Z122" i="17"/>
  <c r="Y122" i="17"/>
  <c r="AL135" i="17"/>
  <c r="AM135" i="17"/>
  <c r="Y123" i="17"/>
  <c r="X123" i="17"/>
  <c r="W123" i="17"/>
  <c r="V123" i="17"/>
  <c r="U123" i="17"/>
  <c r="T123" i="17"/>
  <c r="S123" i="17"/>
  <c r="R123" i="17"/>
  <c r="Q123" i="17"/>
  <c r="P123" i="17"/>
  <c r="O123" i="17"/>
  <c r="N123" i="17"/>
  <c r="M123" i="17"/>
  <c r="L123" i="17"/>
  <c r="K123" i="17"/>
  <c r="I123" i="17"/>
  <c r="G123" i="17"/>
  <c r="H123" i="17"/>
  <c r="J123" i="17"/>
  <c r="AE127" i="17"/>
  <c r="AE129" i="17"/>
  <c r="AD129" i="17"/>
  <c r="AC129" i="17"/>
  <c r="AB129" i="17"/>
  <c r="AA129" i="17"/>
  <c r="Z129" i="17"/>
  <c r="Y129" i="17"/>
  <c r="X129" i="17"/>
  <c r="W129" i="17"/>
  <c r="V129" i="17"/>
  <c r="U129" i="17"/>
  <c r="T129" i="17"/>
  <c r="S129" i="17"/>
  <c r="R129" i="17"/>
  <c r="Q129" i="17"/>
  <c r="P129" i="17"/>
  <c r="M129" i="17"/>
  <c r="L129" i="17"/>
  <c r="O129" i="17"/>
  <c r="N129" i="17"/>
  <c r="AF130" i="17"/>
  <c r="AE130" i="17"/>
  <c r="AD130" i="17"/>
  <c r="AC130" i="17"/>
  <c r="AB130" i="17"/>
  <c r="AA130" i="17"/>
  <c r="Z130" i="17"/>
  <c r="Y130" i="17"/>
  <c r="X130" i="17"/>
  <c r="W130" i="17"/>
  <c r="V130" i="17"/>
  <c r="U130" i="17"/>
  <c r="T130" i="17"/>
  <c r="S130" i="17"/>
  <c r="O130" i="17"/>
  <c r="N130" i="17"/>
  <c r="Q130" i="17"/>
  <c r="M130" i="17"/>
  <c r="P130" i="17"/>
  <c r="R130" i="17"/>
  <c r="AG131" i="17"/>
  <c r="AF131" i="17"/>
  <c r="AE131" i="17"/>
  <c r="AD131" i="17"/>
  <c r="AC131" i="17"/>
  <c r="AB131" i="17"/>
  <c r="AA131" i="17"/>
  <c r="Z131" i="17"/>
  <c r="Y131" i="17"/>
  <c r="X131" i="17"/>
  <c r="W131" i="17"/>
  <c r="V131" i="17"/>
  <c r="U131" i="17"/>
  <c r="N131" i="17"/>
  <c r="O131" i="17"/>
  <c r="P131" i="17"/>
  <c r="Q131" i="17"/>
  <c r="R131" i="17"/>
  <c r="T131" i="17"/>
  <c r="S131" i="17"/>
  <c r="AK133" i="17"/>
  <c r="AP138" i="17"/>
  <c r="AO139" i="17"/>
  <c r="AN139" i="17"/>
  <c r="AM139" i="17"/>
  <c r="AL139" i="17"/>
  <c r="AK139" i="17"/>
  <c r="AJ139" i="17"/>
  <c r="AI139" i="17"/>
  <c r="AH139" i="17"/>
  <c r="AG139" i="17"/>
  <c r="AF139" i="17"/>
  <c r="AE139" i="17"/>
  <c r="AD139" i="17"/>
  <c r="AC139" i="17"/>
  <c r="Z139" i="17"/>
  <c r="Y139" i="17"/>
  <c r="X139" i="17"/>
  <c r="W139" i="17"/>
  <c r="V139" i="17"/>
  <c r="AA139" i="17"/>
  <c r="AB139" i="17"/>
  <c r="AR140" i="17"/>
  <c r="AP140" i="17"/>
  <c r="AO140" i="17"/>
  <c r="AN140" i="17"/>
  <c r="AM140" i="17"/>
  <c r="AL140" i="17"/>
  <c r="AK140" i="17"/>
  <c r="AJ140" i="17"/>
  <c r="AI140" i="17"/>
  <c r="AH140" i="17"/>
  <c r="AG140" i="17"/>
  <c r="AF140" i="17"/>
  <c r="AE140" i="17"/>
  <c r="Z140" i="17"/>
  <c r="AD140" i="17"/>
  <c r="AB140" i="17"/>
  <c r="X140" i="17"/>
  <c r="AA140" i="17"/>
  <c r="W140" i="17"/>
  <c r="Y140" i="17"/>
  <c r="AQ141" i="17"/>
  <c r="AP141" i="17"/>
  <c r="AO141" i="17"/>
  <c r="AN141" i="17"/>
  <c r="AM141" i="17"/>
  <c r="AL141" i="17"/>
  <c r="AK141" i="17"/>
  <c r="AJ141" i="17"/>
  <c r="AI141" i="17"/>
  <c r="AH141" i="17"/>
  <c r="AG141" i="17"/>
  <c r="AF141" i="17"/>
  <c r="Z141" i="17"/>
  <c r="AE141" i="17"/>
  <c r="X141" i="17"/>
  <c r="Y141" i="17"/>
  <c r="AB141" i="17"/>
  <c r="AA141" i="17"/>
  <c r="AC141" i="17"/>
  <c r="AD141" i="17"/>
  <c r="AA144" i="17"/>
  <c r="AB144" i="17"/>
  <c r="AC146" i="17"/>
  <c r="AD146" i="17"/>
  <c r="AE142" i="17" l="1"/>
  <c r="AL148" i="22"/>
  <c r="AG148" i="22"/>
  <c r="AJ148" i="22"/>
  <c r="AH148" i="22"/>
  <c r="AI148" i="22"/>
  <c r="AK148" i="22"/>
  <c r="AM148" i="22"/>
  <c r="AN148" i="22"/>
  <c r="AQ142" i="17"/>
  <c r="AO148" i="22"/>
  <c r="AP148" i="22"/>
  <c r="AC142" i="17"/>
  <c r="AA142" i="17"/>
  <c r="AR142" i="17"/>
  <c r="AF142" i="17"/>
  <c r="AB142" i="17"/>
  <c r="AG142" i="17"/>
  <c r="AQ148" i="22"/>
  <c r="AP142" i="17"/>
  <c r="AO142" i="17"/>
  <c r="AN142" i="17"/>
  <c r="AM142" i="17"/>
  <c r="AL142" i="17"/>
  <c r="AK142" i="17"/>
  <c r="AJ142" i="17"/>
  <c r="AI142" i="17"/>
  <c r="AH142" i="17"/>
  <c r="AK116" i="22"/>
  <c r="AI45" i="22" a="1"/>
  <c r="AN96" i="22"/>
  <c r="AN129" i="22" s="1"/>
  <c r="AK96" i="22"/>
  <c r="AK129" i="22" s="1"/>
  <c r="AI116" i="22"/>
  <c r="AM116" i="22"/>
  <c r="AJ116" i="22"/>
  <c r="AL116" i="22"/>
  <c r="AH116" i="22"/>
  <c r="AH49" i="22"/>
  <c r="AH50" i="22" s="1"/>
  <c r="AM96" i="22"/>
  <c r="AM129" i="22" s="1"/>
  <c r="AJ96" i="22"/>
  <c r="AJ129" i="22" s="1"/>
  <c r="AL96" i="22"/>
  <c r="AL129" i="22" s="1"/>
  <c r="AH96" i="22"/>
  <c r="AH129" i="22" s="1"/>
  <c r="AI96" i="22"/>
  <c r="AI129" i="22" s="1"/>
  <c r="BK83" i="22"/>
  <c r="BJ83" i="22"/>
  <c r="BI83" i="22"/>
  <c r="BH83" i="22"/>
  <c r="AI35" i="22" a="1"/>
  <c r="BG83" i="22"/>
  <c r="AV148" i="22"/>
  <c r="AX148" i="22"/>
  <c r="AY148" i="22"/>
  <c r="AZ148" i="22"/>
  <c r="AN116" i="22"/>
  <c r="AO116" i="22"/>
  <c r="BA96" i="22"/>
  <c r="BA116" i="22"/>
  <c r="AZ96" i="22"/>
  <c r="AZ116" i="22"/>
  <c r="AY96" i="22"/>
  <c r="AY116" i="22"/>
  <c r="AX96" i="22"/>
  <c r="AX116" i="22"/>
  <c r="AW116" i="22"/>
  <c r="AW96" i="22"/>
  <c r="AV96" i="22"/>
  <c r="AV116" i="22"/>
  <c r="AU96" i="22"/>
  <c r="AU116" i="22"/>
  <c r="AT116" i="22"/>
  <c r="AT96" i="22"/>
  <c r="AS116" i="22"/>
  <c r="AS96" i="22"/>
  <c r="AR116" i="22"/>
  <c r="AR96" i="22"/>
  <c r="AQ96" i="22"/>
  <c r="AQ129" i="22" s="1"/>
  <c r="AQ116" i="22"/>
  <c r="AP96" i="22"/>
  <c r="AP129" i="22" s="1"/>
  <c r="AP116" i="22"/>
  <c r="AO96" i="22"/>
  <c r="AO129" i="22" s="1"/>
  <c r="AT83" i="22"/>
  <c r="BF83" i="22"/>
  <c r="AR148" i="22"/>
  <c r="AS148" i="22"/>
  <c r="AT148" i="22"/>
  <c r="AU148" i="22"/>
  <c r="AW148" i="22"/>
  <c r="AS83" i="22"/>
  <c r="AR83" i="22"/>
  <c r="AQ83" i="22"/>
  <c r="AP83" i="22"/>
  <c r="AO83" i="22"/>
  <c r="AN83" i="22"/>
  <c r="AM83" i="22"/>
  <c r="AL83" i="22"/>
  <c r="AK83" i="22"/>
  <c r="AJ83" i="22"/>
  <c r="AI83" i="22"/>
  <c r="AH83" i="22"/>
  <c r="AH39" i="22"/>
  <c r="AH40" i="22" s="1"/>
  <c r="BE83" i="22"/>
  <c r="BD83" i="22"/>
  <c r="BC83" i="22"/>
  <c r="BB83" i="22"/>
  <c r="BA83" i="22"/>
  <c r="AZ83" i="22"/>
  <c r="AY83" i="22"/>
  <c r="AX83" i="22"/>
  <c r="AW83" i="22"/>
  <c r="AV83" i="22"/>
  <c r="AU83" i="22"/>
  <c r="BD77" i="17"/>
  <c r="BE77" i="17"/>
  <c r="AB39" i="17"/>
  <c r="AB40" i="17" s="1"/>
  <c r="BB77" i="17"/>
  <c r="BC77" i="17"/>
  <c r="AC35" i="17" a="1"/>
  <c r="AD77" i="17"/>
  <c r="AD143" i="17" s="1"/>
  <c r="AC77" i="17"/>
  <c r="AC143" i="17" s="1"/>
  <c r="AB77" i="17"/>
  <c r="AB143" i="17" s="1"/>
  <c r="BA77" i="17"/>
  <c r="AE77" i="17"/>
  <c r="AE143" i="17" s="1"/>
  <c r="AF77" i="17"/>
  <c r="AF143" i="17" s="1"/>
  <c r="AG77" i="17"/>
  <c r="AG143" i="17" s="1"/>
  <c r="AH77" i="17"/>
  <c r="AH143" i="17" s="1"/>
  <c r="AI77" i="17"/>
  <c r="AI143" i="17" s="1"/>
  <c r="AJ77" i="17"/>
  <c r="AJ143" i="17" s="1"/>
  <c r="AK77" i="17"/>
  <c r="AK143" i="17" s="1"/>
  <c r="AL77" i="17"/>
  <c r="AL143" i="17" s="1"/>
  <c r="AM77" i="17"/>
  <c r="AM143" i="17" s="1"/>
  <c r="AN77" i="17"/>
  <c r="AN143" i="17" s="1"/>
  <c r="AO77" i="17"/>
  <c r="AO143" i="17" s="1"/>
  <c r="AP77" i="17"/>
  <c r="AP143" i="17" s="1"/>
  <c r="AQ77" i="17"/>
  <c r="AQ143" i="17" s="1"/>
  <c r="AR77" i="17"/>
  <c r="AR143" i="17" s="1"/>
  <c r="AS77" i="17"/>
  <c r="AS143" i="17" s="1"/>
  <c r="AT77" i="17"/>
  <c r="AT143" i="17" s="1"/>
  <c r="AU77" i="17"/>
  <c r="AU143" i="17" s="1"/>
  <c r="AV77" i="17"/>
  <c r="AW77" i="17"/>
  <c r="AX77" i="17"/>
  <c r="AY77" i="17"/>
  <c r="AZ77" i="17"/>
  <c r="AE45" i="17" a="1"/>
  <c r="AV91" i="17"/>
  <c r="AU91" i="17"/>
  <c r="AU111" i="17"/>
  <c r="AV111" i="17"/>
  <c r="AC49" i="17"/>
  <c r="AC50" i="17" s="1"/>
  <c r="AE91" i="17"/>
  <c r="AE124" i="17" s="1"/>
  <c r="AE111" i="17"/>
  <c r="AC111" i="17"/>
  <c r="AF111" i="17"/>
  <c r="AG111" i="17"/>
  <c r="AI91" i="17"/>
  <c r="AI124" i="17" s="1"/>
  <c r="AJ111" i="17"/>
  <c r="AK111" i="17"/>
  <c r="AM111" i="17"/>
  <c r="AN91" i="17"/>
  <c r="AN111" i="17"/>
  <c r="AO111" i="17"/>
  <c r="AP91" i="17"/>
  <c r="AP111" i="17"/>
  <c r="AQ91" i="17"/>
  <c r="AQ111" i="17"/>
  <c r="AR91" i="17"/>
  <c r="AR111" i="17"/>
  <c r="AS91" i="17"/>
  <c r="AS111" i="17"/>
  <c r="AT91" i="17"/>
  <c r="AT111" i="17"/>
  <c r="AD111" i="17"/>
  <c r="AG91" i="17"/>
  <c r="AG124" i="17" s="1"/>
  <c r="AH111" i="17"/>
  <c r="AI111" i="17"/>
  <c r="AK91" i="17"/>
  <c r="AK124" i="17" s="1"/>
  <c r="AL111" i="17"/>
  <c r="AM91" i="17"/>
  <c r="AO91" i="17"/>
  <c r="AC91" i="17"/>
  <c r="AC124" i="17" s="1"/>
  <c r="AD91" i="17"/>
  <c r="AD124" i="17" s="1"/>
  <c r="AF91" i="17"/>
  <c r="AF124" i="17" s="1"/>
  <c r="AH91" i="17"/>
  <c r="AH124" i="17" s="1"/>
  <c r="AJ91" i="17"/>
  <c r="AJ124" i="17" s="1"/>
  <c r="AL91" i="17"/>
  <c r="AL124" i="17" s="1"/>
  <c r="AD49" i="17"/>
  <c r="AD50" i="17" s="1"/>
  <c r="AF112" i="17"/>
  <c r="AF92" i="17"/>
  <c r="AF125" i="17" s="1"/>
  <c r="AD92" i="17"/>
  <c r="AD125" i="17" s="1"/>
  <c r="AD112" i="17"/>
  <c r="AE112" i="17"/>
  <c r="AE92" i="17"/>
  <c r="AE125" i="17" s="1"/>
  <c r="AG92" i="17"/>
  <c r="AG125" i="17" s="1"/>
  <c r="AG112" i="17"/>
  <c r="AH92" i="17"/>
  <c r="AH125" i="17" s="1"/>
  <c r="AH112" i="17"/>
  <c r="AI92" i="17"/>
  <c r="AI125" i="17" s="1"/>
  <c r="AI112" i="17"/>
  <c r="AJ92" i="17"/>
  <c r="AJ125" i="17" s="1"/>
  <c r="AJ112" i="17"/>
  <c r="AK112" i="17"/>
  <c r="AK92" i="17"/>
  <c r="AK125" i="17" s="1"/>
  <c r="AL92" i="17"/>
  <c r="AL125" i="17" s="1"/>
  <c r="AL112" i="17"/>
  <c r="AM112" i="17"/>
  <c r="AM92" i="17"/>
  <c r="AM125" i="17" s="1"/>
  <c r="AN92" i="17"/>
  <c r="AN112" i="17"/>
  <c r="AO92" i="17"/>
  <c r="AO112" i="17"/>
  <c r="AP92" i="17"/>
  <c r="AP112" i="17"/>
  <c r="AQ92" i="17"/>
  <c r="AQ112" i="17"/>
  <c r="AR92" i="17"/>
  <c r="AR112" i="17"/>
  <c r="AS92" i="17"/>
  <c r="AS112" i="17"/>
  <c r="AT92" i="17"/>
  <c r="AT112" i="17"/>
  <c r="AU112" i="17"/>
  <c r="AU92" i="17"/>
  <c r="AV92" i="17"/>
  <c r="AW112" i="17"/>
  <c r="AV112" i="17"/>
  <c r="AW92" i="17"/>
  <c r="I161" i="17" a="1"/>
  <c r="M165" i="17" a="1"/>
  <c r="K163" i="17" a="1"/>
  <c r="W175" i="17" a="1"/>
  <c r="J162" i="17" a="1"/>
  <c r="H160" i="17" a="1"/>
  <c r="AD182" i="17" a="1"/>
  <c r="G159" i="17" a="1"/>
  <c r="AA179" i="17" a="1"/>
  <c r="P168" i="17" a="1"/>
  <c r="N166" i="17" a="1"/>
  <c r="V174" i="17" a="1"/>
  <c r="O167" i="17" a="1"/>
  <c r="L164" i="17" a="1"/>
  <c r="AC181" i="17" a="1"/>
  <c r="AB180" i="17" a="1"/>
  <c r="AE183" i="17" a="1"/>
  <c r="X176" i="17" a="1"/>
  <c r="Z178" i="17" a="1"/>
  <c r="Y177" i="17" a="1"/>
  <c r="AK149" i="22" l="1"/>
  <c r="BB97" i="22"/>
  <c r="AW97" i="22"/>
  <c r="AT97" i="22"/>
  <c r="AP97" i="22"/>
  <c r="AP130" i="22" s="1"/>
  <c r="AM97" i="22"/>
  <c r="AM130" i="22" s="1"/>
  <c r="AJ149" i="22"/>
  <c r="AH149" i="22"/>
  <c r="AM149" i="22"/>
  <c r="AL149" i="22"/>
  <c r="AI149" i="22"/>
  <c r="AI97" i="22"/>
  <c r="AI130" i="22" s="1"/>
  <c r="BA97" i="22"/>
  <c r="AX97" i="22"/>
  <c r="AU97" i="22"/>
  <c r="AQ97" i="22"/>
  <c r="AQ130" i="22" s="1"/>
  <c r="AN97" i="22"/>
  <c r="AN130" i="22" s="1"/>
  <c r="AJ97" i="22"/>
  <c r="AJ130" i="22" s="1"/>
  <c r="AJ45" i="22" a="1"/>
  <c r="AY97" i="22"/>
  <c r="AV97" i="22"/>
  <c r="AR97" i="22"/>
  <c r="AR130" i="22" s="1"/>
  <c r="AO97" i="22"/>
  <c r="AO130" i="22" s="1"/>
  <c r="AL97" i="22"/>
  <c r="AL130" i="22" s="1"/>
  <c r="AI49" i="22"/>
  <c r="AI50" i="22" s="1"/>
  <c r="AZ97" i="22"/>
  <c r="AS97" i="22"/>
  <c r="AK97" i="22"/>
  <c r="AK130" i="22" s="1"/>
  <c r="BA149" i="22"/>
  <c r="AI39" i="22"/>
  <c r="AI40" i="22" s="1"/>
  <c r="AJ35" i="22" a="1"/>
  <c r="AO149" i="22"/>
  <c r="AN149" i="22"/>
  <c r="AT149" i="22"/>
  <c r="AZ149" i="22"/>
  <c r="AS149" i="22"/>
  <c r="AR149" i="22"/>
  <c r="AQ149" i="22"/>
  <c r="AP149" i="22"/>
  <c r="AY149" i="22"/>
  <c r="AX149" i="22"/>
  <c r="AW149" i="22"/>
  <c r="AV149" i="22"/>
  <c r="AU149" i="22"/>
  <c r="AP78" i="17"/>
  <c r="AP144" i="17" s="1"/>
  <c r="AK78" i="17"/>
  <c r="AK144" i="17" s="1"/>
  <c r="AL78" i="17"/>
  <c r="AL144" i="17" s="1"/>
  <c r="AM78" i="17"/>
  <c r="AM144" i="17" s="1"/>
  <c r="AN78" i="17"/>
  <c r="AN144" i="17" s="1"/>
  <c r="AO78" i="17"/>
  <c r="AO144" i="17" s="1"/>
  <c r="AQ78" i="17"/>
  <c r="AQ144" i="17" s="1"/>
  <c r="AJ78" i="17"/>
  <c r="AJ144" i="17" s="1"/>
  <c r="AT78" i="17"/>
  <c r="AT144" i="17" s="1"/>
  <c r="AS78" i="17"/>
  <c r="AS144" i="17" s="1"/>
  <c r="AE78" i="17"/>
  <c r="AE144" i="17" s="1"/>
  <c r="AC78" i="17"/>
  <c r="AC144" i="17" s="1"/>
  <c r="AD78" i="17"/>
  <c r="AD144" i="17" s="1"/>
  <c r="AF78" i="17"/>
  <c r="AF144" i="17" s="1"/>
  <c r="AG78" i="17"/>
  <c r="AG144" i="17" s="1"/>
  <c r="AH78" i="17"/>
  <c r="AH144" i="17" s="1"/>
  <c r="AI78" i="17"/>
  <c r="AI144" i="17" s="1"/>
  <c r="AU78" i="17"/>
  <c r="AU144" i="17" s="1"/>
  <c r="AV78" i="17"/>
  <c r="AV144" i="17" s="1"/>
  <c r="AW78" i="17"/>
  <c r="AX78" i="17"/>
  <c r="AY78" i="17"/>
  <c r="AZ78" i="17"/>
  <c r="BA78" i="17"/>
  <c r="BB78" i="17"/>
  <c r="BC78" i="17"/>
  <c r="BD78" i="17"/>
  <c r="AD35" i="17" a="1"/>
  <c r="AC39" i="17"/>
  <c r="AC40" i="17" s="1"/>
  <c r="BF78" i="17"/>
  <c r="BE78" i="17"/>
  <c r="AR78" i="17"/>
  <c r="AR144" i="17" s="1"/>
  <c r="AX93" i="17"/>
  <c r="AR113" i="17"/>
  <c r="AW93" i="17"/>
  <c r="AX113" i="17"/>
  <c r="AW113" i="17"/>
  <c r="AE49" i="17"/>
  <c r="AE50" i="17" s="1"/>
  <c r="AF113" i="17"/>
  <c r="AF93" i="17"/>
  <c r="AF126" i="17" s="1"/>
  <c r="AN113" i="17"/>
  <c r="AN93" i="17"/>
  <c r="AN126" i="17" s="1"/>
  <c r="AO113" i="17"/>
  <c r="AO93" i="17"/>
  <c r="AP113" i="17"/>
  <c r="AP93" i="17"/>
  <c r="AQ113" i="17"/>
  <c r="AQ93" i="17"/>
  <c r="AR93" i="17"/>
  <c r="AS93" i="17"/>
  <c r="AS113" i="17"/>
  <c r="AT93" i="17"/>
  <c r="AT113" i="17"/>
  <c r="AU113" i="17"/>
  <c r="AU93" i="17"/>
  <c r="AV93" i="17"/>
  <c r="AV113" i="17"/>
  <c r="AE113" i="17"/>
  <c r="AE93" i="17"/>
  <c r="AE126" i="17" s="1"/>
  <c r="AG93" i="17"/>
  <c r="AG126" i="17" s="1"/>
  <c r="AG113" i="17"/>
  <c r="AH93" i="17"/>
  <c r="AH126" i="17" s="1"/>
  <c r="AH113" i="17"/>
  <c r="AI93" i="17"/>
  <c r="AI126" i="17" s="1"/>
  <c r="AI113" i="17"/>
  <c r="AJ93" i="17"/>
  <c r="AJ126" i="17" s="1"/>
  <c r="AJ113" i="17"/>
  <c r="AK113" i="17"/>
  <c r="AK93" i="17"/>
  <c r="AK126" i="17" s="1"/>
  <c r="AL113" i="17"/>
  <c r="AL93" i="17"/>
  <c r="AL126" i="17" s="1"/>
  <c r="AM93" i="17"/>
  <c r="AM126" i="17" s="1"/>
  <c r="AM113" i="17"/>
  <c r="AF45" i="17" a="1"/>
  <c r="U173" i="17" a="1"/>
  <c r="Q169" i="17" a="1"/>
  <c r="T172" i="17" a="1"/>
  <c r="S171" i="17" a="1"/>
  <c r="R170" i="17" a="1"/>
  <c r="AJ98" i="22" l="1"/>
  <c r="AJ131" i="22" s="1"/>
  <c r="AO98" i="22"/>
  <c r="AO131" i="22" s="1"/>
  <c r="AR98" i="22"/>
  <c r="AR131" i="22" s="1"/>
  <c r="AX98" i="22"/>
  <c r="AV98" i="22"/>
  <c r="AY98" i="22"/>
  <c r="BA98" i="22"/>
  <c r="AL98" i="22"/>
  <c r="AL131" i="22" s="1"/>
  <c r="AK45" i="22"/>
  <c r="AJ49" i="22"/>
  <c r="AJ50" i="22" s="1"/>
  <c r="AK98" i="22"/>
  <c r="AK131" i="22" s="1"/>
  <c r="AM98" i="22"/>
  <c r="AM131" i="22" s="1"/>
  <c r="AU98" i="22"/>
  <c r="AW98" i="22"/>
  <c r="AZ98" i="22"/>
  <c r="BB98" i="22"/>
  <c r="AN98" i="22"/>
  <c r="AN131" i="22" s="1"/>
  <c r="AP98" i="22"/>
  <c r="AP131" i="22" s="1"/>
  <c r="AQ98" i="22"/>
  <c r="AQ131" i="22" s="1"/>
  <c r="AS98" i="22"/>
  <c r="AS131" i="22" s="1"/>
  <c r="AT98" i="22"/>
  <c r="BC98" i="22"/>
  <c r="AJ39" i="22"/>
  <c r="AJ40" i="22" s="1"/>
  <c r="AK35" i="22"/>
  <c r="BG79" i="17"/>
  <c r="BF79" i="17"/>
  <c r="AE35" i="17" a="1"/>
  <c r="AD39" i="17"/>
  <c r="AD40" i="17" s="1"/>
  <c r="AF79" i="17"/>
  <c r="AF145" i="17" s="1"/>
  <c r="AD79" i="17"/>
  <c r="AD145" i="17" s="1"/>
  <c r="AE79" i="17"/>
  <c r="AE145" i="17" s="1"/>
  <c r="AG79" i="17"/>
  <c r="AG145" i="17" s="1"/>
  <c r="AH79" i="17"/>
  <c r="AH145" i="17" s="1"/>
  <c r="AI79" i="17"/>
  <c r="AI145" i="17" s="1"/>
  <c r="AJ79" i="17"/>
  <c r="AJ145" i="17" s="1"/>
  <c r="AK79" i="17"/>
  <c r="AK145" i="17" s="1"/>
  <c r="AL79" i="17"/>
  <c r="AL145" i="17" s="1"/>
  <c r="AM79" i="17"/>
  <c r="AM145" i="17" s="1"/>
  <c r="AN79" i="17"/>
  <c r="AN145" i="17" s="1"/>
  <c r="AO79" i="17"/>
  <c r="AO145" i="17" s="1"/>
  <c r="AP79" i="17"/>
  <c r="AP145" i="17" s="1"/>
  <c r="AQ79" i="17"/>
  <c r="AQ145" i="17" s="1"/>
  <c r="AR79" i="17"/>
  <c r="AR145" i="17" s="1"/>
  <c r="AS79" i="17"/>
  <c r="AS145" i="17" s="1"/>
  <c r="AT79" i="17"/>
  <c r="AT145" i="17" s="1"/>
  <c r="AU79" i="17"/>
  <c r="AU145" i="17" s="1"/>
  <c r="AV79" i="17"/>
  <c r="AV145" i="17" s="1"/>
  <c r="AW79" i="17"/>
  <c r="AW145" i="17" s="1"/>
  <c r="AX79" i="17"/>
  <c r="AY79" i="17"/>
  <c r="AZ79" i="17"/>
  <c r="BA79" i="17"/>
  <c r="BB79" i="17"/>
  <c r="BC79" i="17"/>
  <c r="BD79" i="17"/>
  <c r="BE79" i="17"/>
  <c r="AY94" i="17"/>
  <c r="AX114" i="17"/>
  <c r="AX94" i="17"/>
  <c r="AY114" i="17"/>
  <c r="AN94" i="17"/>
  <c r="AN127" i="17" s="1"/>
  <c r="AU94" i="17"/>
  <c r="AV94" i="17"/>
  <c r="AV114" i="17"/>
  <c r="AW94" i="17"/>
  <c r="AW114" i="17"/>
  <c r="AG45" i="17" a="1"/>
  <c r="AJ94" i="17"/>
  <c r="AJ127" i="17" s="1"/>
  <c r="AU114" i="17"/>
  <c r="AT114" i="17"/>
  <c r="AT94" i="17"/>
  <c r="AS114" i="17"/>
  <c r="AS94" i="17"/>
  <c r="AR94" i="17"/>
  <c r="AR114" i="17"/>
  <c r="AQ114" i="17"/>
  <c r="AQ94" i="17"/>
  <c r="AP94" i="17"/>
  <c r="AP114" i="17"/>
  <c r="AO114" i="17"/>
  <c r="AO94" i="17"/>
  <c r="AO127" i="17" s="1"/>
  <c r="AN114" i="17"/>
  <c r="AM94" i="17"/>
  <c r="AM127" i="17" s="1"/>
  <c r="AM114" i="17"/>
  <c r="AL114" i="17"/>
  <c r="AL94" i="17"/>
  <c r="AL127" i="17" s="1"/>
  <c r="AK114" i="17"/>
  <c r="AK94" i="17"/>
  <c r="AK127" i="17" s="1"/>
  <c r="AJ114" i="17"/>
  <c r="AF49" i="17"/>
  <c r="AF50" i="17" s="1"/>
  <c r="AG94" i="17"/>
  <c r="AG127" i="17" s="1"/>
  <c r="AG114" i="17"/>
  <c r="AF114" i="17"/>
  <c r="AF94" i="17"/>
  <c r="AF127" i="17" s="1"/>
  <c r="AH94" i="17"/>
  <c r="AH127" i="17" s="1"/>
  <c r="AH114" i="17"/>
  <c r="AI114" i="17"/>
  <c r="AI94" i="17"/>
  <c r="AI127" i="17" s="1"/>
  <c r="AK99" i="22" l="1"/>
  <c r="AK132" i="22" s="1"/>
  <c r="AO99" i="22"/>
  <c r="AO132" i="22" s="1"/>
  <c r="AR99" i="22"/>
  <c r="AR132" i="22" s="1"/>
  <c r="AT99" i="22"/>
  <c r="AT132" i="22" s="1"/>
  <c r="AL45" i="22"/>
  <c r="AL99" i="22"/>
  <c r="AL132" i="22" s="1"/>
  <c r="AM99" i="22"/>
  <c r="AM132" i="22" s="1"/>
  <c r="AN99" i="22"/>
  <c r="AN132" i="22" s="1"/>
  <c r="AP99" i="22"/>
  <c r="AP132" i="22" s="1"/>
  <c r="AQ99" i="22"/>
  <c r="AQ132" i="22" s="1"/>
  <c r="AS99" i="22"/>
  <c r="AS132" i="22" s="1"/>
  <c r="AW99" i="22"/>
  <c r="AY99" i="22"/>
  <c r="AZ99" i="22"/>
  <c r="BA99" i="22"/>
  <c r="BB99" i="22"/>
  <c r="BD99" i="22"/>
  <c r="AU99" i="22"/>
  <c r="AV99" i="22"/>
  <c r="AX99" i="22"/>
  <c r="BC99" i="22"/>
  <c r="AK49" i="22"/>
  <c r="AK50" i="22" s="1"/>
  <c r="BN56" i="22"/>
  <c r="BC56" i="22"/>
  <c r="BB56" i="22"/>
  <c r="BM56" i="22"/>
  <c r="BH56" i="22"/>
  <c r="BG56" i="22"/>
  <c r="BF56" i="22"/>
  <c r="BE56" i="22"/>
  <c r="BD56" i="22"/>
  <c r="BL56" i="22"/>
  <c r="BK56" i="22"/>
  <c r="BJ56" i="22"/>
  <c r="BI56" i="22"/>
  <c r="BA56" i="22"/>
  <c r="AZ56" i="22"/>
  <c r="AY56" i="22"/>
  <c r="AX56" i="22"/>
  <c r="AW56" i="22"/>
  <c r="AV56" i="22"/>
  <c r="AU56" i="22"/>
  <c r="AT56" i="22"/>
  <c r="AT122" i="22" s="1"/>
  <c r="AS56" i="22"/>
  <c r="AS122" i="22" s="1"/>
  <c r="AR56" i="22"/>
  <c r="AR122" i="22" s="1"/>
  <c r="AQ56" i="22"/>
  <c r="AQ122" i="22" s="1"/>
  <c r="AP56" i="22"/>
  <c r="AP122" i="22" s="1"/>
  <c r="AO56" i="22"/>
  <c r="AO122" i="22" s="1"/>
  <c r="AN56" i="22"/>
  <c r="AN122" i="22" s="1"/>
  <c r="AM56" i="22"/>
  <c r="AM122" i="22" s="1"/>
  <c r="AL56" i="22"/>
  <c r="AL122" i="22" s="1"/>
  <c r="AK56" i="22"/>
  <c r="AK122" i="22" s="1"/>
  <c r="AL35" i="22"/>
  <c r="AK39" i="22"/>
  <c r="AK40" i="22" s="1"/>
  <c r="AF35" i="17" a="1"/>
  <c r="BF80" i="17"/>
  <c r="BE80" i="17"/>
  <c r="BD80" i="17"/>
  <c r="BC80" i="17"/>
  <c r="BB80" i="17"/>
  <c r="BA80" i="17"/>
  <c r="AZ80" i="17"/>
  <c r="AY80" i="17"/>
  <c r="AX80" i="17"/>
  <c r="AX146" i="17" s="1"/>
  <c r="AW80" i="17"/>
  <c r="AW146" i="17" s="1"/>
  <c r="AV80" i="17"/>
  <c r="AV146" i="17" s="1"/>
  <c r="AU80" i="17"/>
  <c r="AU146" i="17" s="1"/>
  <c r="AT80" i="17"/>
  <c r="AT146" i="17" s="1"/>
  <c r="AS80" i="17"/>
  <c r="AS146" i="17" s="1"/>
  <c r="AR80" i="17"/>
  <c r="AR146" i="17" s="1"/>
  <c r="AQ80" i="17"/>
  <c r="AQ146" i="17" s="1"/>
  <c r="AN80" i="17"/>
  <c r="AN146" i="17" s="1"/>
  <c r="AL80" i="17"/>
  <c r="AL146" i="17" s="1"/>
  <c r="AK80" i="17"/>
  <c r="AK146" i="17" s="1"/>
  <c r="AI80" i="17"/>
  <c r="AI146" i="17" s="1"/>
  <c r="AP80" i="17"/>
  <c r="AP146" i="17" s="1"/>
  <c r="AO80" i="17"/>
  <c r="AO146" i="17" s="1"/>
  <c r="AM80" i="17"/>
  <c r="AM146" i="17" s="1"/>
  <c r="AJ80" i="17"/>
  <c r="AJ146" i="17" s="1"/>
  <c r="AH80" i="17"/>
  <c r="AH146" i="17" s="1"/>
  <c r="AG80" i="17"/>
  <c r="AG146" i="17" s="1"/>
  <c r="AE80" i="17"/>
  <c r="AE146" i="17" s="1"/>
  <c r="AF80" i="17"/>
  <c r="AF146" i="17" s="1"/>
  <c r="AE39" i="17"/>
  <c r="AE40" i="17" s="1"/>
  <c r="BH80" i="17"/>
  <c r="BG80" i="17"/>
  <c r="AY115" i="17"/>
  <c r="AN95" i="17"/>
  <c r="AN128" i="17" s="1"/>
  <c r="AN115" i="17"/>
  <c r="AV115" i="17"/>
  <c r="AW95" i="17"/>
  <c r="AW115" i="17"/>
  <c r="AX95" i="17"/>
  <c r="AX115" i="17"/>
  <c r="AZ115" i="17"/>
  <c r="AY95" i="17"/>
  <c r="AZ95" i="17"/>
  <c r="AG49" i="17"/>
  <c r="AG50" i="17" s="1"/>
  <c r="AV95" i="17"/>
  <c r="AU115" i="17"/>
  <c r="AU95" i="17"/>
  <c r="AT115" i="17"/>
  <c r="AT95" i="17"/>
  <c r="AS115" i="17"/>
  <c r="AS95" i="17"/>
  <c r="AR115" i="17"/>
  <c r="AR95" i="17"/>
  <c r="AQ95" i="17"/>
  <c r="AQ115" i="17"/>
  <c r="AP115" i="17"/>
  <c r="AP95" i="17"/>
  <c r="AP128" i="17" s="1"/>
  <c r="AO115" i="17"/>
  <c r="AO95" i="17"/>
  <c r="AO128" i="17" s="1"/>
  <c r="AM95" i="17"/>
  <c r="AM128" i="17" s="1"/>
  <c r="AM115" i="17"/>
  <c r="AL115" i="17"/>
  <c r="AL95" i="17"/>
  <c r="AL128" i="17" s="1"/>
  <c r="AK115" i="17"/>
  <c r="AK95" i="17"/>
  <c r="AK128" i="17" s="1"/>
  <c r="AJ95" i="17"/>
  <c r="AJ128" i="17" s="1"/>
  <c r="AI115" i="17"/>
  <c r="AI95" i="17"/>
  <c r="AI128" i="17" s="1"/>
  <c r="AG95" i="17"/>
  <c r="AG128" i="17" s="1"/>
  <c r="AG115" i="17"/>
  <c r="AH115" i="17"/>
  <c r="AJ115" i="17"/>
  <c r="AH95" i="17"/>
  <c r="AH128" i="17" s="1"/>
  <c r="AH45" i="17" a="1"/>
  <c r="AM45" i="22" l="1"/>
  <c r="AN100" i="22"/>
  <c r="AN133" i="22" s="1"/>
  <c r="AR100" i="22"/>
  <c r="AR133" i="22" s="1"/>
  <c r="AT100" i="22"/>
  <c r="AT133" i="22" s="1"/>
  <c r="AX100" i="22"/>
  <c r="AZ100" i="22"/>
  <c r="AM100" i="22"/>
  <c r="AM133" i="22" s="1"/>
  <c r="AO100" i="22"/>
  <c r="AO133" i="22" s="1"/>
  <c r="AQ100" i="22"/>
  <c r="AQ133" i="22" s="1"/>
  <c r="AS100" i="22"/>
  <c r="AS133" i="22" s="1"/>
  <c r="AW100" i="22"/>
  <c r="AY100" i="22"/>
  <c r="BB100" i="22"/>
  <c r="AL49" i="22"/>
  <c r="AL50" i="22" s="1"/>
  <c r="AP100" i="22"/>
  <c r="AP133" i="22" s="1"/>
  <c r="AU100" i="22"/>
  <c r="AU133" i="22" s="1"/>
  <c r="AV100" i="22"/>
  <c r="AL100" i="22"/>
  <c r="AL133" i="22" s="1"/>
  <c r="BA100" i="22"/>
  <c r="BC100" i="22"/>
  <c r="BD100" i="22"/>
  <c r="BE100" i="22"/>
  <c r="AQ57" i="22"/>
  <c r="AQ123" i="22" s="1"/>
  <c r="AM57" i="22"/>
  <c r="AM123" i="22" s="1"/>
  <c r="AM35" i="22"/>
  <c r="BO57" i="22"/>
  <c r="BN57" i="22"/>
  <c r="BM57" i="22"/>
  <c r="BL57" i="22"/>
  <c r="BK57" i="22"/>
  <c r="BJ57" i="22"/>
  <c r="BI57" i="22"/>
  <c r="BH57" i="22"/>
  <c r="BG57" i="22"/>
  <c r="BF57" i="22"/>
  <c r="BE57" i="22"/>
  <c r="BD57" i="22"/>
  <c r="BC57" i="22"/>
  <c r="AU57" i="22"/>
  <c r="AU123" i="22" s="1"/>
  <c r="AT57" i="22"/>
  <c r="AT123" i="22" s="1"/>
  <c r="AR57" i="22"/>
  <c r="AR123" i="22" s="1"/>
  <c r="AP57" i="22"/>
  <c r="AP123" i="22" s="1"/>
  <c r="AN57" i="22"/>
  <c r="AN123" i="22" s="1"/>
  <c r="AL39" i="22"/>
  <c r="AL40" i="22" s="1"/>
  <c r="BB57" i="22"/>
  <c r="BA57" i="22"/>
  <c r="AZ57" i="22"/>
  <c r="AY57" i="22"/>
  <c r="AX57" i="22"/>
  <c r="AW57" i="22"/>
  <c r="AV57" i="22"/>
  <c r="AS57" i="22"/>
  <c r="AS123" i="22" s="1"/>
  <c r="AO57" i="22"/>
  <c r="AO123" i="22" s="1"/>
  <c r="AL57" i="22"/>
  <c r="AL123" i="22" s="1"/>
  <c r="BB81" i="17"/>
  <c r="AZ81" i="17"/>
  <c r="AO81" i="17"/>
  <c r="AO147" i="17" s="1"/>
  <c r="AG35" i="17" a="1"/>
  <c r="BG81" i="17"/>
  <c r="BF81" i="17"/>
  <c r="BE81" i="17"/>
  <c r="BD81" i="17"/>
  <c r="BC81" i="17"/>
  <c r="BA81" i="17"/>
  <c r="AY81" i="17"/>
  <c r="AY147" i="17" s="1"/>
  <c r="AX81" i="17"/>
  <c r="AX147" i="17" s="1"/>
  <c r="AW81" i="17"/>
  <c r="AW147" i="17" s="1"/>
  <c r="AV81" i="17"/>
  <c r="AV147" i="17" s="1"/>
  <c r="AU81" i="17"/>
  <c r="AU147" i="17" s="1"/>
  <c r="AT81" i="17"/>
  <c r="AT147" i="17" s="1"/>
  <c r="AS81" i="17"/>
  <c r="AS147" i="17" s="1"/>
  <c r="AR81" i="17"/>
  <c r="AR147" i="17" s="1"/>
  <c r="AQ81" i="17"/>
  <c r="AQ147" i="17" s="1"/>
  <c r="AP81" i="17"/>
  <c r="AP147" i="17" s="1"/>
  <c r="AN81" i="17"/>
  <c r="AN147" i="17" s="1"/>
  <c r="AM81" i="17"/>
  <c r="AM147" i="17" s="1"/>
  <c r="AL81" i="17"/>
  <c r="AL147" i="17" s="1"/>
  <c r="AK81" i="17"/>
  <c r="AK147" i="17" s="1"/>
  <c r="AJ81" i="17"/>
  <c r="AJ147" i="17" s="1"/>
  <c r="AI81" i="17"/>
  <c r="AI147" i="17" s="1"/>
  <c r="AH81" i="17"/>
  <c r="AH147" i="17" s="1"/>
  <c r="AF81" i="17"/>
  <c r="AF147" i="17" s="1"/>
  <c r="AG81" i="17"/>
  <c r="AG147" i="17" s="1"/>
  <c r="AF39" i="17"/>
  <c r="AF40" i="17" s="1"/>
  <c r="BI81" i="17"/>
  <c r="BH81" i="17"/>
  <c r="AZ96" i="17"/>
  <c r="AJ116" i="17"/>
  <c r="BA96" i="17"/>
  <c r="AL96" i="17"/>
  <c r="AL129" i="17" s="1"/>
  <c r="AI96" i="17"/>
  <c r="AI129" i="17" s="1"/>
  <c r="AM96" i="17"/>
  <c r="AM129" i="17" s="1"/>
  <c r="AL116" i="17"/>
  <c r="AH116" i="17"/>
  <c r="AY116" i="17"/>
  <c r="AH96" i="17"/>
  <c r="AH129" i="17" s="1"/>
  <c r="AM116" i="17"/>
  <c r="AH49" i="17"/>
  <c r="AH50" i="17" s="1"/>
  <c r="AI116" i="17"/>
  <c r="AN96" i="17"/>
  <c r="AN129" i="17" s="1"/>
  <c r="BA116" i="17"/>
  <c r="AK96" i="17"/>
  <c r="AK129" i="17" s="1"/>
  <c r="AN116" i="17"/>
  <c r="AZ116" i="17"/>
  <c r="AK116" i="17"/>
  <c r="AJ96" i="17"/>
  <c r="AJ129" i="17" s="1"/>
  <c r="AI45" i="17" a="1"/>
  <c r="AO116" i="17"/>
  <c r="AP116" i="17"/>
  <c r="AP96" i="17"/>
  <c r="AP129" i="17" s="1"/>
  <c r="AQ116" i="17"/>
  <c r="AQ96" i="17"/>
  <c r="AQ129" i="17" s="1"/>
  <c r="AR96" i="17"/>
  <c r="AR116" i="17"/>
  <c r="AS96" i="17"/>
  <c r="AS116" i="17"/>
  <c r="AT96" i="17"/>
  <c r="AT116" i="17"/>
  <c r="AU116" i="17"/>
  <c r="AU96" i="17"/>
  <c r="AV96" i="17"/>
  <c r="AV116" i="17"/>
  <c r="AW96" i="17"/>
  <c r="AW116" i="17"/>
  <c r="AX96" i="17"/>
  <c r="AX116" i="17"/>
  <c r="AY96" i="17"/>
  <c r="AO96" i="17"/>
  <c r="AO129" i="17" s="1"/>
  <c r="AY101" i="22" l="1"/>
  <c r="AS101" i="22"/>
  <c r="AS134" i="22" s="1"/>
  <c r="AU101" i="22"/>
  <c r="AU134" i="22" s="1"/>
  <c r="AW101" i="22"/>
  <c r="AZ101" i="22"/>
  <c r="BB101" i="22"/>
  <c r="BD101" i="22"/>
  <c r="BF101" i="22"/>
  <c r="AN45" i="22"/>
  <c r="AM49" i="22"/>
  <c r="AM50" i="22" s="1"/>
  <c r="BA101" i="22"/>
  <c r="AN101" i="22"/>
  <c r="AN134" i="22" s="1"/>
  <c r="AP101" i="22"/>
  <c r="AP134" i="22" s="1"/>
  <c r="AR101" i="22"/>
  <c r="AR134" i="22" s="1"/>
  <c r="AT101" i="22"/>
  <c r="AT134" i="22" s="1"/>
  <c r="AV101" i="22"/>
  <c r="AV134" i="22" s="1"/>
  <c r="AX101" i="22"/>
  <c r="BC101" i="22"/>
  <c r="BE101" i="22"/>
  <c r="AM101" i="22"/>
  <c r="AM134" i="22" s="1"/>
  <c r="AO101" i="22"/>
  <c r="AO134" i="22" s="1"/>
  <c r="AQ101" i="22"/>
  <c r="AQ134" i="22" s="1"/>
  <c r="BG58" i="22"/>
  <c r="BF58" i="22"/>
  <c r="BH58" i="22"/>
  <c r="BE58" i="22"/>
  <c r="BD58" i="22"/>
  <c r="BC58" i="22"/>
  <c r="BB58" i="22"/>
  <c r="BA58" i="22"/>
  <c r="AZ58" i="22"/>
  <c r="AY58" i="22"/>
  <c r="AX58" i="22"/>
  <c r="AW58" i="22"/>
  <c r="AV58" i="22"/>
  <c r="AV124" i="22" s="1"/>
  <c r="AU58" i="22"/>
  <c r="AU124" i="22" s="1"/>
  <c r="BJ58" i="22"/>
  <c r="BK58" i="22"/>
  <c r="BI58" i="22"/>
  <c r="AS58" i="22"/>
  <c r="AS124" i="22" s="1"/>
  <c r="BP58" i="22"/>
  <c r="BN58" i="22"/>
  <c r="BL58" i="22"/>
  <c r="BO58" i="22"/>
  <c r="BM58" i="22"/>
  <c r="AT58" i="22"/>
  <c r="AT124" i="22" s="1"/>
  <c r="AR58" i="22"/>
  <c r="AR124" i="22" s="1"/>
  <c r="AQ58" i="22"/>
  <c r="AQ124" i="22" s="1"/>
  <c r="AP58" i="22"/>
  <c r="AP124" i="22" s="1"/>
  <c r="AO58" i="22"/>
  <c r="AO124" i="22" s="1"/>
  <c r="AN58" i="22"/>
  <c r="AN124" i="22" s="1"/>
  <c r="AM58" i="22"/>
  <c r="AM124" i="22" s="1"/>
  <c r="AN35" i="22"/>
  <c r="AM39" i="22"/>
  <c r="AM40" i="22" s="1"/>
  <c r="AX82" i="17"/>
  <c r="AX148" i="17" s="1"/>
  <c r="AW82" i="17"/>
  <c r="AW148" i="17" s="1"/>
  <c r="AV82" i="17"/>
  <c r="AV148" i="17" s="1"/>
  <c r="AZ82" i="17"/>
  <c r="AZ148" i="17" s="1"/>
  <c r="AY82" i="17"/>
  <c r="AY148" i="17" s="1"/>
  <c r="AU82" i="17"/>
  <c r="AU148" i="17" s="1"/>
  <c r="AT82" i="17"/>
  <c r="AT148" i="17" s="1"/>
  <c r="AS82" i="17"/>
  <c r="AS148" i="17" s="1"/>
  <c r="AR82" i="17"/>
  <c r="AR148" i="17" s="1"/>
  <c r="AQ82" i="17"/>
  <c r="AQ148" i="17" s="1"/>
  <c r="AP82" i="17"/>
  <c r="AP148" i="17" s="1"/>
  <c r="AO82" i="17"/>
  <c r="AO148" i="17" s="1"/>
  <c r="AN82" i="17"/>
  <c r="AN148" i="17" s="1"/>
  <c r="AM82" i="17"/>
  <c r="AM148" i="17" s="1"/>
  <c r="BJ82" i="17"/>
  <c r="AL82" i="17"/>
  <c r="AL148" i="17" s="1"/>
  <c r="AK82" i="17"/>
  <c r="AK148" i="17" s="1"/>
  <c r="AJ82" i="17"/>
  <c r="AJ148" i="17" s="1"/>
  <c r="AI82" i="17"/>
  <c r="AI148" i="17" s="1"/>
  <c r="AG82" i="17"/>
  <c r="AG148" i="17" s="1"/>
  <c r="AH82" i="17"/>
  <c r="AH148" i="17" s="1"/>
  <c r="BI82" i="17"/>
  <c r="AH35" i="17" a="1"/>
  <c r="AI35" i="17" s="1" a="1"/>
  <c r="AG39" i="17"/>
  <c r="AG40" i="17" s="1"/>
  <c r="BH82" i="17"/>
  <c r="BG82" i="17"/>
  <c r="BF82" i="17"/>
  <c r="BE82" i="17"/>
  <c r="BD82" i="17"/>
  <c r="BC82" i="17"/>
  <c r="BB82" i="17"/>
  <c r="BA82" i="17"/>
  <c r="AZ97" i="17"/>
  <c r="AX97" i="17"/>
  <c r="AV97" i="17"/>
  <c r="AU97" i="17"/>
  <c r="AT97" i="17"/>
  <c r="AS97" i="17"/>
  <c r="AR97" i="17"/>
  <c r="AR130" i="17" s="1"/>
  <c r="AQ97" i="17"/>
  <c r="AQ130" i="17" s="1"/>
  <c r="AP97" i="17"/>
  <c r="AP130" i="17" s="1"/>
  <c r="AY97" i="17"/>
  <c r="AW97" i="17"/>
  <c r="AO97" i="17"/>
  <c r="AO130" i="17" s="1"/>
  <c r="AN97" i="17"/>
  <c r="AN130" i="17" s="1"/>
  <c r="AM97" i="17"/>
  <c r="AM130" i="17" s="1"/>
  <c r="AL97" i="17"/>
  <c r="AL130" i="17" s="1"/>
  <c r="AI97" i="17"/>
  <c r="AI130" i="17" s="1"/>
  <c r="AJ97" i="17"/>
  <c r="AJ130" i="17" s="1"/>
  <c r="AK97" i="17"/>
  <c r="AK130" i="17" s="1"/>
  <c r="AI49" i="17"/>
  <c r="AI50" i="17" s="1"/>
  <c r="BA97" i="17"/>
  <c r="BB97" i="17"/>
  <c r="AJ45" i="17" a="1"/>
  <c r="AO45" i="22" l="1"/>
  <c r="AN49" i="22"/>
  <c r="AN50" i="22" s="1"/>
  <c r="AO102" i="22"/>
  <c r="AO135" i="22" s="1"/>
  <c r="AQ102" i="22"/>
  <c r="AQ135" i="22" s="1"/>
  <c r="AR102" i="22"/>
  <c r="AR135" i="22" s="1"/>
  <c r="AT102" i="22"/>
  <c r="AT135" i="22" s="1"/>
  <c r="AX102" i="22"/>
  <c r="AP102" i="22"/>
  <c r="AP135" i="22" s="1"/>
  <c r="AV102" i="22"/>
  <c r="AV135" i="22" s="1"/>
  <c r="AZ102" i="22"/>
  <c r="BE102" i="22"/>
  <c r="AN102" i="22"/>
  <c r="AN135" i="22" s="1"/>
  <c r="AS102" i="22"/>
  <c r="AS135" i="22" s="1"/>
  <c r="AU102" i="22"/>
  <c r="AU135" i="22" s="1"/>
  <c r="AW102" i="22"/>
  <c r="AW135" i="22" s="1"/>
  <c r="AY102" i="22"/>
  <c r="BA102" i="22"/>
  <c r="BB102" i="22"/>
  <c r="BC102" i="22"/>
  <c r="BD102" i="22"/>
  <c r="BF102" i="22"/>
  <c r="BG102" i="22"/>
  <c r="BN59" i="22"/>
  <c r="AR59" i="22"/>
  <c r="AR125" i="22" s="1"/>
  <c r="AQ59" i="22"/>
  <c r="AQ125" i="22" s="1"/>
  <c r="AO59" i="22"/>
  <c r="AO125" i="22" s="1"/>
  <c r="AN59" i="22"/>
  <c r="AN125" i="22" s="1"/>
  <c r="AO35" i="22"/>
  <c r="AN39" i="22"/>
  <c r="AN40" i="22" s="1"/>
  <c r="AP59" i="22"/>
  <c r="AP125" i="22" s="1"/>
  <c r="BM59" i="22"/>
  <c r="BL59" i="22"/>
  <c r="BQ59" i="22"/>
  <c r="BP59" i="22"/>
  <c r="BO59" i="22"/>
  <c r="BK59" i="22"/>
  <c r="BJ59" i="22"/>
  <c r="BI59" i="22"/>
  <c r="BH59" i="22"/>
  <c r="BG59" i="22"/>
  <c r="BF59" i="22"/>
  <c r="BE59" i="22"/>
  <c r="BD59" i="22"/>
  <c r="BC59" i="22"/>
  <c r="BB59" i="22"/>
  <c r="BA59" i="22"/>
  <c r="AZ59" i="22"/>
  <c r="AY59" i="22"/>
  <c r="AX59" i="22"/>
  <c r="AW59" i="22"/>
  <c r="AW125" i="22" s="1"/>
  <c r="AV59" i="22"/>
  <c r="AV125" i="22" s="1"/>
  <c r="AU59" i="22"/>
  <c r="AU125" i="22" s="1"/>
  <c r="AT59" i="22"/>
  <c r="AT125" i="22" s="1"/>
  <c r="AS59" i="22"/>
  <c r="AS125" i="22" s="1"/>
  <c r="BJ83" i="17"/>
  <c r="BK83" i="17"/>
  <c r="AI83" i="17"/>
  <c r="AI149" i="17" s="1"/>
  <c r="AH83" i="17"/>
  <c r="AH149" i="17" s="1"/>
  <c r="AM83" i="17"/>
  <c r="AM149" i="17" s="1"/>
  <c r="AN83" i="17"/>
  <c r="AN149" i="17" s="1"/>
  <c r="AO83" i="17"/>
  <c r="AO149" i="17" s="1"/>
  <c r="AP83" i="17"/>
  <c r="AP149" i="17" s="1"/>
  <c r="AQ83" i="17"/>
  <c r="AQ149" i="17" s="1"/>
  <c r="AR83" i="17"/>
  <c r="AR149" i="17" s="1"/>
  <c r="AS83" i="17"/>
  <c r="AS149" i="17" s="1"/>
  <c r="AT83" i="17"/>
  <c r="AT149" i="17" s="1"/>
  <c r="AJ83" i="17"/>
  <c r="AJ149" i="17" s="1"/>
  <c r="AK83" i="17"/>
  <c r="AK149" i="17" s="1"/>
  <c r="AL83" i="17"/>
  <c r="AL149" i="17" s="1"/>
  <c r="AU83" i="17"/>
  <c r="AU149" i="17" s="1"/>
  <c r="AV83" i="17"/>
  <c r="AV149" i="17" s="1"/>
  <c r="AW83" i="17"/>
  <c r="AW149" i="17" s="1"/>
  <c r="AX83" i="17"/>
  <c r="AX149" i="17" s="1"/>
  <c r="AY83" i="17"/>
  <c r="AY149" i="17" s="1"/>
  <c r="AZ83" i="17"/>
  <c r="AZ149" i="17" s="1"/>
  <c r="BA83" i="17"/>
  <c r="BA149" i="17" s="1"/>
  <c r="BB83" i="17"/>
  <c r="BC83" i="17"/>
  <c r="BD83" i="17"/>
  <c r="BE83" i="17"/>
  <c r="BF83" i="17"/>
  <c r="BG83" i="17"/>
  <c r="BH83" i="17"/>
  <c r="BI83" i="17"/>
  <c r="AH39" i="17"/>
  <c r="AH40" i="17" s="1"/>
  <c r="AK45" i="17"/>
  <c r="BA98" i="17"/>
  <c r="AZ98" i="17"/>
  <c r="AY98" i="17"/>
  <c r="AX98" i="17"/>
  <c r="AW98" i="17"/>
  <c r="AV98" i="17"/>
  <c r="AU98" i="17"/>
  <c r="AT98" i="17"/>
  <c r="AS98" i="17"/>
  <c r="AS131" i="17" s="1"/>
  <c r="AR98" i="17"/>
  <c r="AR131" i="17" s="1"/>
  <c r="AQ98" i="17"/>
  <c r="AQ131" i="17" s="1"/>
  <c r="AO98" i="17"/>
  <c r="AO131" i="17" s="1"/>
  <c r="AL98" i="17"/>
  <c r="AL131" i="17" s="1"/>
  <c r="AJ49" i="17"/>
  <c r="AJ50" i="17" s="1"/>
  <c r="AP98" i="17"/>
  <c r="AP131" i="17" s="1"/>
  <c r="AN98" i="17"/>
  <c r="AN131" i="17" s="1"/>
  <c r="AM98" i="17"/>
  <c r="AM131" i="17" s="1"/>
  <c r="AK98" i="17"/>
  <c r="AK131" i="17" s="1"/>
  <c r="AJ98" i="17"/>
  <c r="AJ131" i="17" s="1"/>
  <c r="BC98" i="17"/>
  <c r="BB98" i="17"/>
  <c r="AJ35" i="17" a="1"/>
  <c r="AI39" i="17"/>
  <c r="AI40" i="17" s="1"/>
  <c r="AZ103" i="22" l="1"/>
  <c r="BH103" i="22"/>
  <c r="BD103" i="22"/>
  <c r="AO103" i="22"/>
  <c r="AO136" i="22" s="1"/>
  <c r="AR103" i="22"/>
  <c r="AR136" i="22" s="1"/>
  <c r="AV103" i="22"/>
  <c r="AV136" i="22" s="1"/>
  <c r="AO49" i="22"/>
  <c r="AO50" i="22" s="1"/>
  <c r="BE103" i="22"/>
  <c r="BG103" i="22"/>
  <c r="AP45" i="22"/>
  <c r="BF103" i="22"/>
  <c r="AP103" i="22"/>
  <c r="AP136" i="22" s="1"/>
  <c r="AQ103" i="22"/>
  <c r="AQ136" i="22" s="1"/>
  <c r="BC103" i="22"/>
  <c r="AS103" i="22"/>
  <c r="AS136" i="22" s="1"/>
  <c r="AW103" i="22"/>
  <c r="AW136" i="22" s="1"/>
  <c r="BA103" i="22"/>
  <c r="AT103" i="22"/>
  <c r="AT136" i="22" s="1"/>
  <c r="AU103" i="22"/>
  <c r="AU136" i="22" s="1"/>
  <c r="AX103" i="22"/>
  <c r="AX136" i="22" s="1"/>
  <c r="AY103" i="22"/>
  <c r="BB103" i="22"/>
  <c r="BR60" i="22"/>
  <c r="BQ60" i="22"/>
  <c r="BP60" i="22"/>
  <c r="BO60" i="22"/>
  <c r="BN60" i="22"/>
  <c r="BM60" i="22"/>
  <c r="BL60" i="22"/>
  <c r="BK60" i="22"/>
  <c r="BJ60" i="22"/>
  <c r="BI60" i="22"/>
  <c r="BH60" i="22"/>
  <c r="BG60" i="22"/>
  <c r="BF60" i="22"/>
  <c r="BE60" i="22"/>
  <c r="BD60" i="22"/>
  <c r="BC60" i="22"/>
  <c r="BB60" i="22"/>
  <c r="BA60" i="22"/>
  <c r="AZ60" i="22"/>
  <c r="AY60" i="22"/>
  <c r="AX60" i="22"/>
  <c r="AX126" i="22" s="1"/>
  <c r="AW60" i="22"/>
  <c r="AW126" i="22" s="1"/>
  <c r="AV60" i="22"/>
  <c r="AV126" i="22" s="1"/>
  <c r="AU60" i="22"/>
  <c r="AU126" i="22" s="1"/>
  <c r="AQ60" i="22"/>
  <c r="AQ126" i="22" s="1"/>
  <c r="AO60" i="22"/>
  <c r="AO126" i="22" s="1"/>
  <c r="AO39" i="22"/>
  <c r="AO40" i="22" s="1"/>
  <c r="AT60" i="22"/>
  <c r="AT126" i="22" s="1"/>
  <c r="AS60" i="22"/>
  <c r="AS126" i="22" s="1"/>
  <c r="AR60" i="22"/>
  <c r="AR126" i="22" s="1"/>
  <c r="AP60" i="22"/>
  <c r="AP126" i="22" s="1"/>
  <c r="AP35" i="22"/>
  <c r="BS61" i="22" s="1"/>
  <c r="BB99" i="17"/>
  <c r="BA99" i="17"/>
  <c r="AZ99" i="17"/>
  <c r="AY99" i="17"/>
  <c r="AX99" i="17"/>
  <c r="AW99" i="17"/>
  <c r="AV99" i="17"/>
  <c r="AL45" i="17"/>
  <c r="AU99" i="17"/>
  <c r="AS99" i="17"/>
  <c r="AS132" i="17" s="1"/>
  <c r="AQ99" i="17"/>
  <c r="AQ132" i="17" s="1"/>
  <c r="AP99" i="17"/>
  <c r="AP132" i="17" s="1"/>
  <c r="AO99" i="17"/>
  <c r="AO132" i="17" s="1"/>
  <c r="AL99" i="17"/>
  <c r="AL132" i="17" s="1"/>
  <c r="AK99" i="17"/>
  <c r="AK132" i="17" s="1"/>
  <c r="AK49" i="17"/>
  <c r="AK50" i="17" s="1"/>
  <c r="AT99" i="17"/>
  <c r="AT132" i="17" s="1"/>
  <c r="AR99" i="17"/>
  <c r="AR132" i="17" s="1"/>
  <c r="AM99" i="17"/>
  <c r="AM132" i="17" s="1"/>
  <c r="AN99" i="17"/>
  <c r="AN132" i="17" s="1"/>
  <c r="BC99" i="17"/>
  <c r="BD99" i="17"/>
  <c r="AJ39" i="17"/>
  <c r="AJ40" i="17" s="1"/>
  <c r="AK35" i="17"/>
  <c r="AX104" i="22" l="1"/>
  <c r="AX137" i="22" s="1"/>
  <c r="AV104" i="22"/>
  <c r="AV137" i="22" s="1"/>
  <c r="AW104" i="22"/>
  <c r="AW137" i="22" s="1"/>
  <c r="AY104" i="22"/>
  <c r="AY137" i="22" s="1"/>
  <c r="BB104" i="22"/>
  <c r="BC104" i="22"/>
  <c r="BH104" i="22"/>
  <c r="BI104" i="22"/>
  <c r="BD104" i="22"/>
  <c r="BE104" i="22"/>
  <c r="BF104" i="22"/>
  <c r="BG104" i="22"/>
  <c r="AP49" i="22"/>
  <c r="AP50" i="22" s="1"/>
  <c r="AQ45" i="22"/>
  <c r="AP104" i="22"/>
  <c r="AP137" i="22" s="1"/>
  <c r="AQ104" i="22"/>
  <c r="AQ137" i="22" s="1"/>
  <c r="AR104" i="22"/>
  <c r="AR137" i="22" s="1"/>
  <c r="AS104" i="22"/>
  <c r="AS137" i="22" s="1"/>
  <c r="AU104" i="22"/>
  <c r="AU137" i="22" s="1"/>
  <c r="AT104" i="22"/>
  <c r="AT137" i="22" s="1"/>
  <c r="AZ104" i="22"/>
  <c r="BA104" i="22"/>
  <c r="BO61" i="22"/>
  <c r="BN61" i="22"/>
  <c r="BM61" i="22"/>
  <c r="BL61" i="22"/>
  <c r="AW61" i="22"/>
  <c r="AW127" i="22" s="1"/>
  <c r="AV61" i="22"/>
  <c r="AV127" i="22" s="1"/>
  <c r="BJ61" i="22"/>
  <c r="BK61" i="22"/>
  <c r="BI61" i="22"/>
  <c r="BH61" i="22"/>
  <c r="BA61" i="22"/>
  <c r="AZ61" i="22"/>
  <c r="AY61" i="22"/>
  <c r="AY127" i="22" s="1"/>
  <c r="AX61" i="22"/>
  <c r="AX127" i="22" s="1"/>
  <c r="AT61" i="22"/>
  <c r="AT127" i="22" s="1"/>
  <c r="AS61" i="22"/>
  <c r="AS127" i="22" s="1"/>
  <c r="AR61" i="22"/>
  <c r="AR127" i="22" s="1"/>
  <c r="AQ61" i="22"/>
  <c r="AQ127" i="22" s="1"/>
  <c r="AP61" i="22"/>
  <c r="AP127" i="22" s="1"/>
  <c r="BG61" i="22"/>
  <c r="BF61" i="22"/>
  <c r="BE61" i="22"/>
  <c r="BD61" i="22"/>
  <c r="BC61" i="22"/>
  <c r="BB61" i="22"/>
  <c r="BR61" i="22"/>
  <c r="BQ61" i="22"/>
  <c r="BP61" i="22"/>
  <c r="AU61" i="22"/>
  <c r="AU127" i="22" s="1"/>
  <c r="AQ35" i="22"/>
  <c r="AP39" i="22"/>
  <c r="AP40" i="22" s="1"/>
  <c r="BD100" i="17"/>
  <c r="AS100" i="17"/>
  <c r="AS133" i="17" s="1"/>
  <c r="AQ100" i="17"/>
  <c r="AQ133" i="17" s="1"/>
  <c r="AM45" i="17"/>
  <c r="AL49" i="17"/>
  <c r="AL50" i="17" s="1"/>
  <c r="BC100" i="17"/>
  <c r="BB100" i="17"/>
  <c r="BA100" i="17"/>
  <c r="AZ100" i="17"/>
  <c r="AY100" i="17"/>
  <c r="AX100" i="17"/>
  <c r="AW100" i="17"/>
  <c r="AV100" i="17"/>
  <c r="AU100" i="17"/>
  <c r="AU133" i="17" s="1"/>
  <c r="AT100" i="17"/>
  <c r="AT133" i="17" s="1"/>
  <c r="AP100" i="17"/>
  <c r="AP133" i="17" s="1"/>
  <c r="AO100" i="17"/>
  <c r="AO133" i="17" s="1"/>
  <c r="AL100" i="17"/>
  <c r="AL133" i="17" s="1"/>
  <c r="AM100" i="17"/>
  <c r="AM133" i="17" s="1"/>
  <c r="AN100" i="17"/>
  <c r="AN133" i="17" s="1"/>
  <c r="BE100" i="17"/>
  <c r="AR100" i="17"/>
  <c r="AR133" i="17" s="1"/>
  <c r="BN56" i="17"/>
  <c r="BM56" i="17"/>
  <c r="AK56" i="17"/>
  <c r="AK122" i="17" s="1"/>
  <c r="AT56" i="17"/>
  <c r="AT122" i="17" s="1"/>
  <c r="BG56" i="17"/>
  <c r="AN56" i="17"/>
  <c r="AN122" i="17" s="1"/>
  <c r="AQ56" i="17"/>
  <c r="AQ122" i="17" s="1"/>
  <c r="AV56" i="17"/>
  <c r="AZ56" i="17"/>
  <c r="BD56" i="17"/>
  <c r="BI56" i="17"/>
  <c r="AP56" i="17"/>
  <c r="AP122" i="17" s="1"/>
  <c r="AU56" i="17"/>
  <c r="AY56" i="17"/>
  <c r="BC56" i="17"/>
  <c r="BH56" i="17"/>
  <c r="BL56" i="17"/>
  <c r="AK39" i="17"/>
  <c r="AK40" i="17" s="1"/>
  <c r="AO56" i="17"/>
  <c r="AO122" i="17" s="1"/>
  <c r="AS56" i="17"/>
  <c r="AS122" i="17" s="1"/>
  <c r="AX56" i="17"/>
  <c r="BB56" i="17"/>
  <c r="BF56" i="17"/>
  <c r="BK56" i="17"/>
  <c r="AM56" i="17"/>
  <c r="AM122" i="17" s="1"/>
  <c r="AL56" i="17"/>
  <c r="AL122" i="17" s="1"/>
  <c r="AR56" i="17"/>
  <c r="AR122" i="17" s="1"/>
  <c r="AW56" i="17"/>
  <c r="BA56" i="17"/>
  <c r="BE56" i="17"/>
  <c r="BJ56" i="17"/>
  <c r="AL35" i="17"/>
  <c r="AU105" i="22" l="1"/>
  <c r="AU138" i="22" s="1"/>
  <c r="AS105" i="22"/>
  <c r="AS138" i="22" s="1"/>
  <c r="BD105" i="22"/>
  <c r="AT105" i="22"/>
  <c r="AT138" i="22" s="1"/>
  <c r="BJ105" i="22"/>
  <c r="AR45" i="22"/>
  <c r="AQ49" i="22"/>
  <c r="AQ50" i="22" s="1"/>
  <c r="AR105" i="22"/>
  <c r="AR138" i="22" s="1"/>
  <c r="BE105" i="22"/>
  <c r="BH105" i="22"/>
  <c r="BG105" i="22"/>
  <c r="BC105" i="22"/>
  <c r="BI105" i="22"/>
  <c r="AQ105" i="22"/>
  <c r="AQ138" i="22" s="1"/>
  <c r="BA105" i="22"/>
  <c r="BF105" i="22"/>
  <c r="AV105" i="22"/>
  <c r="AV138" i="22" s="1"/>
  <c r="AW105" i="22"/>
  <c r="AW138" i="22" s="1"/>
  <c r="AX105" i="22"/>
  <c r="AX138" i="22" s="1"/>
  <c r="AY105" i="22"/>
  <c r="AY138" i="22" s="1"/>
  <c r="BB105" i="22"/>
  <c r="AZ105" i="22"/>
  <c r="AZ138" i="22" s="1"/>
  <c r="AV62" i="22"/>
  <c r="AV128" i="22" s="1"/>
  <c r="AZ62" i="22"/>
  <c r="AZ128" i="22" s="1"/>
  <c r="AT62" i="22"/>
  <c r="AT128" i="22" s="1"/>
  <c r="BT62" i="22"/>
  <c r="BS62" i="22"/>
  <c r="BR62" i="22"/>
  <c r="BQ62" i="22"/>
  <c r="BP62" i="22"/>
  <c r="BO62" i="22"/>
  <c r="BN62" i="22"/>
  <c r="AX62" i="22"/>
  <c r="AX128" i="22" s="1"/>
  <c r="AU62" i="22"/>
  <c r="AU128" i="22" s="1"/>
  <c r="AQ62" i="22"/>
  <c r="AQ128" i="22" s="1"/>
  <c r="BM62" i="22"/>
  <c r="BL62" i="22"/>
  <c r="BK62" i="22"/>
  <c r="BJ62" i="22"/>
  <c r="BI62" i="22"/>
  <c r="BH62" i="22"/>
  <c r="BG62" i="22"/>
  <c r="BF62" i="22"/>
  <c r="BE62" i="22"/>
  <c r="BD62" i="22"/>
  <c r="BC62" i="22"/>
  <c r="BB62" i="22"/>
  <c r="BA62" i="22"/>
  <c r="AY62" i="22"/>
  <c r="AY128" i="22" s="1"/>
  <c r="AW62" i="22"/>
  <c r="AW128" i="22" s="1"/>
  <c r="AR62" i="22"/>
  <c r="AR128" i="22" s="1"/>
  <c r="AS62" i="22"/>
  <c r="AS128" i="22" s="1"/>
  <c r="AR35" i="22"/>
  <c r="AQ39" i="22"/>
  <c r="AQ40" i="22" s="1"/>
  <c r="AN45" i="17"/>
  <c r="AM49" i="17"/>
  <c r="AM50" i="17" s="1"/>
  <c r="BD101" i="17"/>
  <c r="BC101" i="17"/>
  <c r="BB101" i="17"/>
  <c r="BA101" i="17"/>
  <c r="AZ101" i="17"/>
  <c r="AY101" i="17"/>
  <c r="AX101" i="17"/>
  <c r="AW101" i="17"/>
  <c r="AV101" i="17"/>
  <c r="AV134" i="17" s="1"/>
  <c r="AU101" i="17"/>
  <c r="AU134" i="17" s="1"/>
  <c r="AT101" i="17"/>
  <c r="AT134" i="17" s="1"/>
  <c r="AS101" i="17"/>
  <c r="AS134" i="17" s="1"/>
  <c r="AR101" i="17"/>
  <c r="AR134" i="17" s="1"/>
  <c r="AQ101" i="17"/>
  <c r="AQ134" i="17" s="1"/>
  <c r="AP101" i="17"/>
  <c r="AP134" i="17" s="1"/>
  <c r="AO101" i="17"/>
  <c r="AO134" i="17" s="1"/>
  <c r="AM101" i="17"/>
  <c r="AM134" i="17" s="1"/>
  <c r="AN101" i="17"/>
  <c r="AN134" i="17" s="1"/>
  <c r="BE101" i="17"/>
  <c r="BF101" i="17"/>
  <c r="BN57" i="17"/>
  <c r="BO57" i="17"/>
  <c r="AU57" i="17"/>
  <c r="AU123" i="17" s="1"/>
  <c r="BD57" i="17"/>
  <c r="BJ57" i="17"/>
  <c r="BL57" i="17"/>
  <c r="BM57" i="17"/>
  <c r="AN57" i="17"/>
  <c r="AN123" i="17" s="1"/>
  <c r="AO57" i="17"/>
  <c r="AO123" i="17" s="1"/>
  <c r="AR57" i="17"/>
  <c r="AR123" i="17" s="1"/>
  <c r="AW57" i="17"/>
  <c r="BA57" i="17"/>
  <c r="BF57" i="17"/>
  <c r="BI57" i="17"/>
  <c r="BK57" i="17"/>
  <c r="AL39" i="17"/>
  <c r="AL40" i="17" s="1"/>
  <c r="AS57" i="17"/>
  <c r="AS123" i="17" s="1"/>
  <c r="AX57" i="17"/>
  <c r="BB57" i="17"/>
  <c r="BE57" i="17"/>
  <c r="AL57" i="17"/>
  <c r="AL123" i="17" s="1"/>
  <c r="AQ57" i="17"/>
  <c r="AQ123" i="17" s="1"/>
  <c r="AV57" i="17"/>
  <c r="AZ57" i="17"/>
  <c r="BH57" i="17"/>
  <c r="AM57" i="17"/>
  <c r="AM123" i="17" s="1"/>
  <c r="AP57" i="17"/>
  <c r="AP123" i="17" s="1"/>
  <c r="AT57" i="17"/>
  <c r="AT123" i="17" s="1"/>
  <c r="AY57" i="17"/>
  <c r="BC57" i="17"/>
  <c r="BG57" i="17"/>
  <c r="AM35" i="17"/>
  <c r="BI106" i="22" l="1"/>
  <c r="BK106" i="22"/>
  <c r="BJ106" i="22"/>
  <c r="AR49" i="22"/>
  <c r="AR50" i="22" s="1"/>
  <c r="AS45" i="22"/>
  <c r="AR106" i="22"/>
  <c r="AR139" i="22" s="1"/>
  <c r="AS106" i="22"/>
  <c r="AS139" i="22" s="1"/>
  <c r="AT106" i="22"/>
  <c r="AT139" i="22" s="1"/>
  <c r="AU106" i="22"/>
  <c r="AU139" i="22" s="1"/>
  <c r="AV106" i="22"/>
  <c r="AV139" i="22" s="1"/>
  <c r="AW106" i="22"/>
  <c r="AW139" i="22" s="1"/>
  <c r="AX106" i="22"/>
  <c r="AX139" i="22" s="1"/>
  <c r="BE106" i="22"/>
  <c r="BG106" i="22"/>
  <c r="AY106" i="22"/>
  <c r="AY139" i="22" s="1"/>
  <c r="AZ106" i="22"/>
  <c r="AZ139" i="22" s="1"/>
  <c r="BA106" i="22"/>
  <c r="BA139" i="22" s="1"/>
  <c r="BB106" i="22"/>
  <c r="BC106" i="22"/>
  <c r="BD106" i="22"/>
  <c r="BF106" i="22"/>
  <c r="BH106" i="22"/>
  <c r="BT63" i="22"/>
  <c r="BU63" i="22"/>
  <c r="BS63" i="22"/>
  <c r="BR63" i="22"/>
  <c r="BO63" i="22"/>
  <c r="BN63" i="22"/>
  <c r="BQ63" i="22"/>
  <c r="BP63" i="22"/>
  <c r="BM63" i="22"/>
  <c r="BL63" i="22"/>
  <c r="BK63" i="22"/>
  <c r="BJ63" i="22"/>
  <c r="BI63" i="22"/>
  <c r="BH63" i="22"/>
  <c r="BG63" i="22"/>
  <c r="BF63" i="22"/>
  <c r="AT63" i="22"/>
  <c r="AT129" i="22" s="1"/>
  <c r="BE63" i="22"/>
  <c r="BD63" i="22"/>
  <c r="BC63" i="22"/>
  <c r="BB63" i="22"/>
  <c r="BA63" i="22"/>
  <c r="BA129" i="22" s="1"/>
  <c r="AZ63" i="22"/>
  <c r="AZ129" i="22" s="1"/>
  <c r="AY63" i="22"/>
  <c r="AY129" i="22" s="1"/>
  <c r="AX63" i="22"/>
  <c r="AX129" i="22" s="1"/>
  <c r="AW63" i="22"/>
  <c r="AW129" i="22" s="1"/>
  <c r="AV63" i="22"/>
  <c r="AV129" i="22" s="1"/>
  <c r="AU63" i="22"/>
  <c r="AU129" i="22" s="1"/>
  <c r="AR39" i="22"/>
  <c r="AR40" i="22" s="1"/>
  <c r="AS63" i="22"/>
  <c r="AS129" i="22" s="1"/>
  <c r="AR63" i="22"/>
  <c r="AR129" i="22" s="1"/>
  <c r="AS35" i="22"/>
  <c r="AQ102" i="17"/>
  <c r="AQ135" i="17" s="1"/>
  <c r="AN49" i="17"/>
  <c r="AN50" i="17" s="1"/>
  <c r="BE102" i="17"/>
  <c r="BB102" i="17"/>
  <c r="BA102" i="17"/>
  <c r="AZ102" i="17"/>
  <c r="AX102" i="17"/>
  <c r="AW102" i="17"/>
  <c r="AW135" i="17" s="1"/>
  <c r="AO45" i="17"/>
  <c r="BD102" i="17"/>
  <c r="AU102" i="17"/>
  <c r="AU135" i="17" s="1"/>
  <c r="AT102" i="17"/>
  <c r="AT135" i="17" s="1"/>
  <c r="AS102" i="17"/>
  <c r="AS135" i="17" s="1"/>
  <c r="AP102" i="17"/>
  <c r="AP135" i="17" s="1"/>
  <c r="AO102" i="17"/>
  <c r="AO135" i="17" s="1"/>
  <c r="AN102" i="17"/>
  <c r="AN135" i="17" s="1"/>
  <c r="BC102" i="17"/>
  <c r="AV102" i="17"/>
  <c r="AV135" i="17" s="1"/>
  <c r="BG102" i="17"/>
  <c r="BF102" i="17"/>
  <c r="AY102" i="17"/>
  <c r="AR102" i="17"/>
  <c r="AR135" i="17" s="1"/>
  <c r="BO58" i="17"/>
  <c r="BP58" i="17"/>
  <c r="AM39" i="17"/>
  <c r="AM40" i="17" s="1"/>
  <c r="AR58" i="17"/>
  <c r="AR124" i="17" s="1"/>
  <c r="BG58" i="17"/>
  <c r="AT58" i="17"/>
  <c r="AT124" i="17" s="1"/>
  <c r="AY58" i="17"/>
  <c r="BE58" i="17"/>
  <c r="BK58" i="17"/>
  <c r="AN58" i="17"/>
  <c r="AN124" i="17" s="1"/>
  <c r="AV58" i="17"/>
  <c r="AV124" i="17" s="1"/>
  <c r="BA58" i="17"/>
  <c r="BH58" i="17"/>
  <c r="BL58" i="17"/>
  <c r="AP58" i="17"/>
  <c r="AP124" i="17" s="1"/>
  <c r="AS58" i="17"/>
  <c r="AS124" i="17" s="1"/>
  <c r="AX58" i="17"/>
  <c r="BD58" i="17"/>
  <c r="BJ58" i="17"/>
  <c r="BN58" i="17"/>
  <c r="AO58" i="17"/>
  <c r="AO124" i="17" s="1"/>
  <c r="AQ58" i="17"/>
  <c r="AQ124" i="17" s="1"/>
  <c r="AW58" i="17"/>
  <c r="BC58" i="17"/>
  <c r="BI58" i="17"/>
  <c r="BM58" i="17"/>
  <c r="BB58" i="17"/>
  <c r="AM58" i="17"/>
  <c r="AM124" i="17" s="1"/>
  <c r="AU58" i="17"/>
  <c r="AU124" i="17" s="1"/>
  <c r="AZ58" i="17"/>
  <c r="BF58" i="17"/>
  <c r="AN35" i="17"/>
  <c r="AS49" i="22" l="1"/>
  <c r="AS50" i="22" s="1"/>
  <c r="AT45" i="22"/>
  <c r="AS107" i="22"/>
  <c r="AS140" i="22" s="1"/>
  <c r="AU107" i="22"/>
  <c r="AU140" i="22" s="1"/>
  <c r="AT107" i="22"/>
  <c r="AT140" i="22" s="1"/>
  <c r="AV107" i="22"/>
  <c r="AV140" i="22" s="1"/>
  <c r="AW107" i="22"/>
  <c r="AW140" i="22" s="1"/>
  <c r="AX107" i="22"/>
  <c r="AX140" i="22" s="1"/>
  <c r="AY107" i="22"/>
  <c r="AY140" i="22" s="1"/>
  <c r="AZ107" i="22"/>
  <c r="AZ140" i="22" s="1"/>
  <c r="BA107" i="22"/>
  <c r="BA140" i="22" s="1"/>
  <c r="BB107" i="22"/>
  <c r="BB140" i="22" s="1"/>
  <c r="BC107" i="22"/>
  <c r="BD107" i="22"/>
  <c r="BE107" i="22"/>
  <c r="BF107" i="22"/>
  <c r="BG107" i="22"/>
  <c r="BH107" i="22"/>
  <c r="BI107" i="22"/>
  <c r="BJ107" i="22"/>
  <c r="BK107" i="22"/>
  <c r="BL107" i="22"/>
  <c r="BG64" i="22"/>
  <c r="BF64" i="22"/>
  <c r="BE64" i="22"/>
  <c r="AX64" i="22"/>
  <c r="AX130" i="22" s="1"/>
  <c r="AW64" i="22"/>
  <c r="AW130" i="22" s="1"/>
  <c r="AV64" i="22"/>
  <c r="AV130" i="22" s="1"/>
  <c r="AU64" i="22"/>
  <c r="AU130" i="22" s="1"/>
  <c r="AT64" i="22"/>
  <c r="AT130" i="22" s="1"/>
  <c r="AS64" i="22"/>
  <c r="AS130" i="22" s="1"/>
  <c r="BN64" i="22"/>
  <c r="BM64" i="22"/>
  <c r="BL64" i="22"/>
  <c r="BK64" i="22"/>
  <c r="BJ64" i="22"/>
  <c r="BI64" i="22"/>
  <c r="BH64" i="22"/>
  <c r="BD64" i="22"/>
  <c r="BC64" i="22"/>
  <c r="BB64" i="22"/>
  <c r="BB130" i="22" s="1"/>
  <c r="BA64" i="22"/>
  <c r="BA130" i="22" s="1"/>
  <c r="AZ64" i="22"/>
  <c r="AZ130" i="22" s="1"/>
  <c r="AY64" i="22"/>
  <c r="AY130" i="22" s="1"/>
  <c r="BP64" i="22"/>
  <c r="BV64" i="22"/>
  <c r="BU64" i="22"/>
  <c r="BT64" i="22"/>
  <c r="BS64" i="22"/>
  <c r="BR64" i="22"/>
  <c r="BQ64" i="22"/>
  <c r="BO64" i="22"/>
  <c r="AT35" i="22"/>
  <c r="AU65" i="22" s="1"/>
  <c r="AU131" i="22" s="1"/>
  <c r="AS39" i="22"/>
  <c r="AS40" i="22" s="1"/>
  <c r="BG103" i="17"/>
  <c r="AY103" i="17"/>
  <c r="BD103" i="17"/>
  <c r="AO49" i="17"/>
  <c r="AO50" i="17" s="1"/>
  <c r="AT103" i="17"/>
  <c r="AT136" i="17" s="1"/>
  <c r="AR103" i="17"/>
  <c r="AR136" i="17" s="1"/>
  <c r="BF103" i="17"/>
  <c r="AU103" i="17"/>
  <c r="AU136" i="17" s="1"/>
  <c r="AS103" i="17"/>
  <c r="AS136" i="17" s="1"/>
  <c r="AP45" i="17"/>
  <c r="BA103" i="17"/>
  <c r="BE103" i="17"/>
  <c r="AZ103" i="17"/>
  <c r="BB103" i="17"/>
  <c r="AV103" i="17"/>
  <c r="AV136" i="17" s="1"/>
  <c r="AO103" i="17"/>
  <c r="AO136" i="17" s="1"/>
  <c r="BC103" i="17"/>
  <c r="AW103" i="17"/>
  <c r="AW136" i="17" s="1"/>
  <c r="AP103" i="17"/>
  <c r="AP136" i="17" s="1"/>
  <c r="AX103" i="17"/>
  <c r="AX136" i="17" s="1"/>
  <c r="AQ103" i="17"/>
  <c r="AQ136" i="17" s="1"/>
  <c r="BH103" i="17"/>
  <c r="BQ59" i="17"/>
  <c r="BP59" i="17"/>
  <c r="AP59" i="17"/>
  <c r="AP125" i="17" s="1"/>
  <c r="AN39" i="17"/>
  <c r="AN40" i="17" s="1"/>
  <c r="AV59" i="17"/>
  <c r="AV125" i="17" s="1"/>
  <c r="BJ59" i="17"/>
  <c r="AX59" i="17"/>
  <c r="BC59" i="17"/>
  <c r="BI59" i="17"/>
  <c r="BN59" i="17"/>
  <c r="AQ59" i="17"/>
  <c r="AQ125" i="17" s="1"/>
  <c r="AT59" i="17"/>
  <c r="AT125" i="17" s="1"/>
  <c r="BA59" i="17"/>
  <c r="BF59" i="17"/>
  <c r="BO59" i="17"/>
  <c r="AO59" i="17"/>
  <c r="AO125" i="17" s="1"/>
  <c r="AW59" i="17"/>
  <c r="AW125" i="17" s="1"/>
  <c r="BB59" i="17"/>
  <c r="BG59" i="17"/>
  <c r="BK59" i="17"/>
  <c r="AR59" i="17"/>
  <c r="AR125" i="17" s="1"/>
  <c r="AY59" i="17"/>
  <c r="BD59" i="17"/>
  <c r="BL59" i="17"/>
  <c r="AU59" i="17"/>
  <c r="AU125" i="17" s="1"/>
  <c r="BH59" i="17"/>
  <c r="AN59" i="17"/>
  <c r="AN125" i="17" s="1"/>
  <c r="AS59" i="17"/>
  <c r="AS125" i="17" s="1"/>
  <c r="AZ59" i="17"/>
  <c r="BE59" i="17"/>
  <c r="BM59" i="17"/>
  <c r="AO35" i="17"/>
  <c r="AU45" i="22" l="1"/>
  <c r="AT49" i="22"/>
  <c r="AT50" i="22" s="1"/>
  <c r="AT108" i="22"/>
  <c r="AT141" i="22" s="1"/>
  <c r="AU108" i="22"/>
  <c r="AU141" i="22" s="1"/>
  <c r="AV108" i="22"/>
  <c r="AV141" i="22" s="1"/>
  <c r="AW108" i="22"/>
  <c r="AW141" i="22" s="1"/>
  <c r="AX108" i="22"/>
  <c r="AX141" i="22" s="1"/>
  <c r="AY108" i="22"/>
  <c r="AY141" i="22" s="1"/>
  <c r="AZ108" i="22"/>
  <c r="AZ141" i="22" s="1"/>
  <c r="BA108" i="22"/>
  <c r="BA141" i="22" s="1"/>
  <c r="BB108" i="22"/>
  <c r="BB141" i="22" s="1"/>
  <c r="BC108" i="22"/>
  <c r="BC141" i="22" s="1"/>
  <c r="BD108" i="22"/>
  <c r="BE108" i="22"/>
  <c r="BF108" i="22"/>
  <c r="BG108" i="22"/>
  <c r="BH108" i="22"/>
  <c r="BI108" i="22"/>
  <c r="BJ108" i="22"/>
  <c r="BK108" i="22"/>
  <c r="BL108" i="22"/>
  <c r="BM108" i="22"/>
  <c r="BW65" i="22"/>
  <c r="BV65" i="22"/>
  <c r="BU65" i="22"/>
  <c r="BT65" i="22"/>
  <c r="BS65" i="22"/>
  <c r="BR65" i="22"/>
  <c r="BQ65" i="22"/>
  <c r="BP65" i="22"/>
  <c r="BO65" i="22"/>
  <c r="BN65" i="22"/>
  <c r="AY65" i="22"/>
  <c r="AY131" i="22" s="1"/>
  <c r="AW65" i="22"/>
  <c r="AW131" i="22" s="1"/>
  <c r="BM65" i="22"/>
  <c r="BL65" i="22"/>
  <c r="BK65" i="22"/>
  <c r="BJ65" i="22"/>
  <c r="BI65" i="22"/>
  <c r="BH65" i="22"/>
  <c r="BG65" i="22"/>
  <c r="BF65" i="22"/>
  <c r="BE65" i="22"/>
  <c r="BD65" i="22"/>
  <c r="BC65" i="22"/>
  <c r="BC131" i="22" s="1"/>
  <c r="BB65" i="22"/>
  <c r="BB131" i="22" s="1"/>
  <c r="AZ65" i="22"/>
  <c r="AZ131" i="22" s="1"/>
  <c r="AX65" i="22"/>
  <c r="AX131" i="22" s="1"/>
  <c r="AV65" i="22"/>
  <c r="AV131" i="22" s="1"/>
  <c r="BA65" i="22"/>
  <c r="BA131" i="22" s="1"/>
  <c r="AT65" i="22"/>
  <c r="AT131" i="22" s="1"/>
  <c r="AT39" i="22"/>
  <c r="AT40" i="22" s="1"/>
  <c r="AU35" i="22"/>
  <c r="AQ45" i="17"/>
  <c r="BB104" i="17"/>
  <c r="AU104" i="17"/>
  <c r="AU137" i="17" s="1"/>
  <c r="AS104" i="17"/>
  <c r="AS137" i="17" s="1"/>
  <c r="BF104" i="17"/>
  <c r="AZ104" i="17"/>
  <c r="BD104" i="17"/>
  <c r="AV104" i="17"/>
  <c r="AV137" i="17" s="1"/>
  <c r="BE104" i="17"/>
  <c r="AX104" i="17"/>
  <c r="AX137" i="17" s="1"/>
  <c r="AP104" i="17"/>
  <c r="AP137" i="17" s="1"/>
  <c r="AW104" i="17"/>
  <c r="AW137" i="17" s="1"/>
  <c r="AP49" i="17"/>
  <c r="AP50" i="17" s="1"/>
  <c r="BG104" i="17"/>
  <c r="BA104" i="17"/>
  <c r="AT104" i="17"/>
  <c r="AT137" i="17" s="1"/>
  <c r="BI104" i="17"/>
  <c r="BH104" i="17"/>
  <c r="BC104" i="17"/>
  <c r="AQ104" i="17"/>
  <c r="AQ137" i="17" s="1"/>
  <c r="AR104" i="17"/>
  <c r="AR137" i="17" s="1"/>
  <c r="AY104" i="17"/>
  <c r="AY137" i="17" s="1"/>
  <c r="AW60" i="17"/>
  <c r="AW126" i="17" s="1"/>
  <c r="BC60" i="17"/>
  <c r="BJ60" i="17"/>
  <c r="BO60" i="17"/>
  <c r="BQ60" i="17"/>
  <c r="BR60" i="17"/>
  <c r="AQ60" i="17"/>
  <c r="AQ126" i="17" s="1"/>
  <c r="AX60" i="17"/>
  <c r="AX126" i="17" s="1"/>
  <c r="BE60" i="17"/>
  <c r="BL60" i="17"/>
  <c r="AS60" i="17"/>
  <c r="AS126" i="17" s="1"/>
  <c r="BA60" i="17"/>
  <c r="BI60" i="17"/>
  <c r="AO39" i="17"/>
  <c r="AO40" i="17" s="1"/>
  <c r="AT60" i="17"/>
  <c r="AT126" i="17" s="1"/>
  <c r="BM60" i="17"/>
  <c r="AV60" i="17"/>
  <c r="AV126" i="17" s="1"/>
  <c r="BD60" i="17"/>
  <c r="AR60" i="17"/>
  <c r="AR126" i="17" s="1"/>
  <c r="AY60" i="17"/>
  <c r="BH60" i="17"/>
  <c r="BP60" i="17"/>
  <c r="AU60" i="17"/>
  <c r="AU126" i="17" s="1"/>
  <c r="BF60" i="17"/>
  <c r="AP60" i="17"/>
  <c r="AP126" i="17" s="1"/>
  <c r="BB60" i="17"/>
  <c r="BK60" i="17"/>
  <c r="AZ60" i="17"/>
  <c r="BN60" i="17"/>
  <c r="AO60" i="17"/>
  <c r="AO126" i="17" s="1"/>
  <c r="BG60" i="17"/>
  <c r="AP35" i="17"/>
  <c r="AW89" i="22" l="1"/>
  <c r="AW122" i="22" s="1"/>
  <c r="BN109" i="22"/>
  <c r="AU89" i="22"/>
  <c r="AU122" i="22" s="1"/>
  <c r="BL89" i="22"/>
  <c r="BL122" i="22" s="1"/>
  <c r="AV89" i="22"/>
  <c r="AV122" i="22" s="1"/>
  <c r="BI89" i="22"/>
  <c r="BI122" i="22" s="1"/>
  <c r="BK109" i="22"/>
  <c r="BM89" i="22"/>
  <c r="BM122" i="22" s="1"/>
  <c r="BJ89" i="22"/>
  <c r="BJ122" i="22" s="1"/>
  <c r="AX89" i="22"/>
  <c r="AX122" i="22" s="1"/>
  <c r="BD89" i="22"/>
  <c r="BD122" i="22" s="1"/>
  <c r="BF109" i="22"/>
  <c r="BG109" i="22"/>
  <c r="BI109" i="22"/>
  <c r="BK89" i="22"/>
  <c r="BK122" i="22" s="1"/>
  <c r="BN89" i="22"/>
  <c r="BN122" i="22" s="1"/>
  <c r="AV109" i="22"/>
  <c r="AV142" i="22" s="1"/>
  <c r="BJ109" i="22"/>
  <c r="BL109" i="22"/>
  <c r="AV45" i="22"/>
  <c r="AU49" i="22"/>
  <c r="AU50" i="22" s="1"/>
  <c r="AU109" i="22"/>
  <c r="AU142" i="22" s="1"/>
  <c r="AX109" i="22"/>
  <c r="AX142" i="22" s="1"/>
  <c r="BC109" i="22"/>
  <c r="BC142" i="22" s="1"/>
  <c r="BE109" i="22"/>
  <c r="BG89" i="22"/>
  <c r="BG122" i="22" s="1"/>
  <c r="BH89" i="22"/>
  <c r="BH122" i="22" s="1"/>
  <c r="AY109" i="22"/>
  <c r="AY142" i="22" s="1"/>
  <c r="AZ89" i="22"/>
  <c r="AZ122" i="22" s="1"/>
  <c r="BA109" i="22"/>
  <c r="BA142" i="22" s="1"/>
  <c r="BA89" i="22"/>
  <c r="BA122" i="22" s="1"/>
  <c r="BB109" i="22"/>
  <c r="BB142" i="22" s="1"/>
  <c r="BB89" i="22"/>
  <c r="BB122" i="22" s="1"/>
  <c r="BC89" i="22"/>
  <c r="BC122" i="22" s="1"/>
  <c r="BE89" i="22"/>
  <c r="BE122" i="22" s="1"/>
  <c r="BF89" i="22"/>
  <c r="BF122" i="22" s="1"/>
  <c r="BH109" i="22"/>
  <c r="AW109" i="22"/>
  <c r="AW142" i="22" s="1"/>
  <c r="BM109" i="22"/>
  <c r="AY89" i="22"/>
  <c r="AY122" i="22" s="1"/>
  <c r="AZ109" i="22"/>
  <c r="AZ142" i="22" s="1"/>
  <c r="BD109" i="22"/>
  <c r="BD142" i="22" s="1"/>
  <c r="BX66" i="22"/>
  <c r="BJ66" i="22"/>
  <c r="BH66" i="22"/>
  <c r="BF66" i="22"/>
  <c r="BW66" i="22"/>
  <c r="BV66" i="22"/>
  <c r="BU66" i="22"/>
  <c r="BT66" i="22"/>
  <c r="BS66" i="22"/>
  <c r="BR66" i="22"/>
  <c r="BQ66" i="22"/>
  <c r="BP66" i="22"/>
  <c r="BO66" i="22"/>
  <c r="BN66" i="22"/>
  <c r="BM66" i="22"/>
  <c r="BL66" i="22"/>
  <c r="BK66" i="22"/>
  <c r="BI66" i="22"/>
  <c r="BG66" i="22"/>
  <c r="BE66" i="22"/>
  <c r="BD66" i="22"/>
  <c r="BD132" i="22" s="1"/>
  <c r="BC66" i="22"/>
  <c r="BC132" i="22" s="1"/>
  <c r="BB66" i="22"/>
  <c r="BB132" i="22" s="1"/>
  <c r="BA66" i="22"/>
  <c r="BA132" i="22" s="1"/>
  <c r="AZ66" i="22"/>
  <c r="AZ132" i="22" s="1"/>
  <c r="AY66" i="22"/>
  <c r="AY132" i="22" s="1"/>
  <c r="AX66" i="22"/>
  <c r="AX132" i="22" s="1"/>
  <c r="AW66" i="22"/>
  <c r="AW132" i="22" s="1"/>
  <c r="AV66" i="22"/>
  <c r="AV132" i="22" s="1"/>
  <c r="AU66" i="22"/>
  <c r="AU132" i="22" s="1"/>
  <c r="AU39" i="22"/>
  <c r="AU40" i="22" s="1"/>
  <c r="AV35" i="22"/>
  <c r="AR45" i="17"/>
  <c r="AY105" i="17"/>
  <c r="AY138" i="17" s="1"/>
  <c r="BB105" i="17"/>
  <c r="BC105" i="17"/>
  <c r="AU105" i="17"/>
  <c r="AU138" i="17" s="1"/>
  <c r="BH105" i="17"/>
  <c r="BA105" i="17"/>
  <c r="AT105" i="17"/>
  <c r="AT138" i="17" s="1"/>
  <c r="BG105" i="17"/>
  <c r="AV105" i="17"/>
  <c r="AV138" i="17" s="1"/>
  <c r="AW105" i="17"/>
  <c r="AW138" i="17" s="1"/>
  <c r="BE105" i="17"/>
  <c r="BF105" i="17"/>
  <c r="AX105" i="17"/>
  <c r="AX138" i="17" s="1"/>
  <c r="AS105" i="17"/>
  <c r="AS138" i="17" s="1"/>
  <c r="BI105" i="17"/>
  <c r="AQ105" i="17"/>
  <c r="AQ138" i="17" s="1"/>
  <c r="AZ105" i="17"/>
  <c r="AZ138" i="17" s="1"/>
  <c r="AQ49" i="17"/>
  <c r="AQ50" i="17" s="1"/>
  <c r="BD105" i="17"/>
  <c r="AR105" i="17"/>
  <c r="AR138" i="17" s="1"/>
  <c r="BJ105" i="17"/>
  <c r="BR61" i="17"/>
  <c r="BS61" i="17"/>
  <c r="AP39" i="17"/>
  <c r="AP40" i="17" s="1"/>
  <c r="AS61" i="17"/>
  <c r="AS127" i="17" s="1"/>
  <c r="AR61" i="17"/>
  <c r="AR127" i="17" s="1"/>
  <c r="AP61" i="17"/>
  <c r="AP127" i="17" s="1"/>
  <c r="AQ61" i="17"/>
  <c r="AQ127" i="17" s="1"/>
  <c r="AT61" i="17"/>
  <c r="AT127" i="17" s="1"/>
  <c r="AU61" i="17"/>
  <c r="AU127" i="17" s="1"/>
  <c r="AV61" i="17"/>
  <c r="AV127" i="17" s="1"/>
  <c r="AW61" i="17"/>
  <c r="AW127" i="17" s="1"/>
  <c r="AX61" i="17"/>
  <c r="AX127" i="17" s="1"/>
  <c r="AY61" i="17"/>
  <c r="AY127" i="17" s="1"/>
  <c r="AZ61" i="17"/>
  <c r="BA61" i="17"/>
  <c r="BB61" i="17"/>
  <c r="BC61" i="17"/>
  <c r="BD61" i="17"/>
  <c r="BE61" i="17"/>
  <c r="BF61" i="17"/>
  <c r="BG61" i="17"/>
  <c r="BH61" i="17"/>
  <c r="BI61" i="17"/>
  <c r="BJ61" i="17"/>
  <c r="BK61" i="17"/>
  <c r="BL61" i="17"/>
  <c r="BM61" i="17"/>
  <c r="BN61" i="17"/>
  <c r="BO61" i="17"/>
  <c r="BP61" i="17"/>
  <c r="BQ61" i="17"/>
  <c r="AQ35" i="17"/>
  <c r="AX90" i="22" l="1"/>
  <c r="AX123" i="22" s="1"/>
  <c r="AY110" i="22"/>
  <c r="AY143" i="22" s="1"/>
  <c r="AV90" i="22"/>
  <c r="AV123" i="22" s="1"/>
  <c r="AW110" i="22"/>
  <c r="AW143" i="22" s="1"/>
  <c r="AW90" i="22"/>
  <c r="AW123" i="22" s="1"/>
  <c r="AX110" i="22"/>
  <c r="AX143" i="22" s="1"/>
  <c r="AY90" i="22"/>
  <c r="AY123" i="22" s="1"/>
  <c r="AZ110" i="22"/>
  <c r="AZ143" i="22" s="1"/>
  <c r="AZ90" i="22"/>
  <c r="AZ123" i="22" s="1"/>
  <c r="BA110" i="22"/>
  <c r="BA143" i="22" s="1"/>
  <c r="BI90" i="22"/>
  <c r="BI123" i="22" s="1"/>
  <c r="BJ110" i="22"/>
  <c r="BJ90" i="22"/>
  <c r="BJ123" i="22" s="1"/>
  <c r="BO90" i="22"/>
  <c r="BO123" i="22" s="1"/>
  <c r="BK110" i="22"/>
  <c r="BM110" i="22"/>
  <c r="BM90" i="22"/>
  <c r="BM123" i="22" s="1"/>
  <c r="BK90" i="22"/>
  <c r="BK123" i="22" s="1"/>
  <c r="BO110" i="22"/>
  <c r="BL110" i="22"/>
  <c r="BN110" i="22"/>
  <c r="AW45" i="22"/>
  <c r="AV49" i="22"/>
  <c r="AV50" i="22" s="1"/>
  <c r="AV110" i="22"/>
  <c r="AV143" i="22" s="1"/>
  <c r="BL90" i="22"/>
  <c r="BL123" i="22" s="1"/>
  <c r="BN90" i="22"/>
  <c r="BN123" i="22" s="1"/>
  <c r="BA90" i="22"/>
  <c r="BA123" i="22" s="1"/>
  <c r="BB110" i="22"/>
  <c r="BB143" i="22" s="1"/>
  <c r="BB90" i="22"/>
  <c r="BB123" i="22" s="1"/>
  <c r="BC90" i="22"/>
  <c r="BC123" i="22" s="1"/>
  <c r="BC110" i="22"/>
  <c r="BC143" i="22" s="1"/>
  <c r="BD110" i="22"/>
  <c r="BD143" i="22" s="1"/>
  <c r="BD90" i="22"/>
  <c r="BD123" i="22" s="1"/>
  <c r="BE90" i="22"/>
  <c r="BE123" i="22" s="1"/>
  <c r="BE110" i="22"/>
  <c r="BE143" i="22" s="1"/>
  <c r="BF110" i="22"/>
  <c r="BF90" i="22"/>
  <c r="BF123" i="22" s="1"/>
  <c r="BG110" i="22"/>
  <c r="BG90" i="22"/>
  <c r="BG123" i="22" s="1"/>
  <c r="BH90" i="22"/>
  <c r="BH123" i="22" s="1"/>
  <c r="BH110" i="22"/>
  <c r="BI110" i="22"/>
  <c r="BU67" i="22"/>
  <c r="BF67" i="22"/>
  <c r="BE67" i="22"/>
  <c r="BE133" i="22" s="1"/>
  <c r="BD67" i="22"/>
  <c r="BD133" i="22" s="1"/>
  <c r="BC67" i="22"/>
  <c r="BC133" i="22" s="1"/>
  <c r="BV67" i="22"/>
  <c r="BB67" i="22"/>
  <c r="BB133" i="22" s="1"/>
  <c r="BA67" i="22"/>
  <c r="BA133" i="22" s="1"/>
  <c r="AZ67" i="22"/>
  <c r="AZ133" i="22" s="1"/>
  <c r="AY67" i="22"/>
  <c r="AY133" i="22" s="1"/>
  <c r="AX67" i="22"/>
  <c r="AX133" i="22" s="1"/>
  <c r="AW67" i="22"/>
  <c r="AW133" i="22" s="1"/>
  <c r="BW67" i="22"/>
  <c r="BY67" i="22"/>
  <c r="BX67" i="22"/>
  <c r="BT67" i="22"/>
  <c r="BS67" i="22"/>
  <c r="BR67" i="22"/>
  <c r="BQ67" i="22"/>
  <c r="BP67" i="22"/>
  <c r="BO67" i="22"/>
  <c r="BN67" i="22"/>
  <c r="BM67" i="22"/>
  <c r="BL67" i="22"/>
  <c r="BK67" i="22"/>
  <c r="BJ67" i="22"/>
  <c r="BI67" i="22"/>
  <c r="BH67" i="22"/>
  <c r="BG67" i="22"/>
  <c r="AV67" i="22"/>
  <c r="AV133" i="22" s="1"/>
  <c r="AW35" i="22"/>
  <c r="AV39" i="22"/>
  <c r="AV40" i="22" s="1"/>
  <c r="AS45" i="17"/>
  <c r="BI106" i="17"/>
  <c r="BH106" i="17"/>
  <c r="BG106" i="17"/>
  <c r="BF106" i="17"/>
  <c r="BE106" i="17"/>
  <c r="BD106" i="17"/>
  <c r="BC106" i="17"/>
  <c r="BB106" i="17"/>
  <c r="BA106" i="17"/>
  <c r="BA139" i="17" s="1"/>
  <c r="AZ106" i="17"/>
  <c r="AZ139" i="17" s="1"/>
  <c r="AY106" i="17"/>
  <c r="AY139" i="17" s="1"/>
  <c r="AX106" i="17"/>
  <c r="AX139" i="17" s="1"/>
  <c r="AW106" i="17"/>
  <c r="AW139" i="17" s="1"/>
  <c r="AR106" i="17"/>
  <c r="AR139" i="17" s="1"/>
  <c r="BK106" i="17"/>
  <c r="AS106" i="17"/>
  <c r="AS139" i="17" s="1"/>
  <c r="AU106" i="17"/>
  <c r="AU139" i="17" s="1"/>
  <c r="AR49" i="17"/>
  <c r="AR50" i="17" s="1"/>
  <c r="AV106" i="17"/>
  <c r="AV139" i="17" s="1"/>
  <c r="AT106" i="17"/>
  <c r="AT139" i="17" s="1"/>
  <c r="BJ106" i="17"/>
  <c r="BT62" i="17"/>
  <c r="BS62" i="17"/>
  <c r="AQ39" i="17"/>
  <c r="AQ40" i="17" s="1"/>
  <c r="AS62" i="17"/>
  <c r="AS128" i="17" s="1"/>
  <c r="AR62" i="17"/>
  <c r="AR128" i="17" s="1"/>
  <c r="AQ62" i="17"/>
  <c r="AQ128" i="17" s="1"/>
  <c r="AT62" i="17"/>
  <c r="AT128" i="17" s="1"/>
  <c r="AU62" i="17"/>
  <c r="AU128" i="17" s="1"/>
  <c r="AV62" i="17"/>
  <c r="AV128" i="17" s="1"/>
  <c r="AW62" i="17"/>
  <c r="AW128" i="17" s="1"/>
  <c r="AX62" i="17"/>
  <c r="AX128" i="17" s="1"/>
  <c r="AY62" i="17"/>
  <c r="AY128" i="17" s="1"/>
  <c r="AZ62" i="17"/>
  <c r="AZ128" i="17" s="1"/>
  <c r="BA62" i="17"/>
  <c r="BB62" i="17"/>
  <c r="BC62" i="17"/>
  <c r="BD62" i="17"/>
  <c r="BE62" i="17"/>
  <c r="BF62" i="17"/>
  <c r="BG62" i="17"/>
  <c r="BH62" i="17"/>
  <c r="BI62" i="17"/>
  <c r="BJ62" i="17"/>
  <c r="BK62" i="17"/>
  <c r="BL62" i="17"/>
  <c r="BM62" i="17"/>
  <c r="BN62" i="17"/>
  <c r="BO62" i="17"/>
  <c r="BP62" i="17"/>
  <c r="BQ62" i="17"/>
  <c r="BR62" i="17"/>
  <c r="AR35" i="17"/>
  <c r="BP91" i="22" l="1"/>
  <c r="BP124" i="22" s="1"/>
  <c r="AW91" i="22"/>
  <c r="AW124" i="22" s="1"/>
  <c r="AX91" i="22"/>
  <c r="AX124" i="22" s="1"/>
  <c r="AZ91" i="22"/>
  <c r="AZ124" i="22" s="1"/>
  <c r="BA111" i="22"/>
  <c r="BA144" i="22" s="1"/>
  <c r="BA91" i="22"/>
  <c r="BA124" i="22" s="1"/>
  <c r="BE91" i="22"/>
  <c r="BE124" i="22" s="1"/>
  <c r="BF111" i="22"/>
  <c r="BF144" i="22" s="1"/>
  <c r="BG111" i="22"/>
  <c r="BH91" i="22"/>
  <c r="BH124" i="22" s="1"/>
  <c r="BI91" i="22"/>
  <c r="BI124" i="22" s="1"/>
  <c r="BO111" i="22"/>
  <c r="BJ91" i="22"/>
  <c r="BJ124" i="22" s="1"/>
  <c r="BK111" i="22"/>
  <c r="BL111" i="22"/>
  <c r="BM111" i="22"/>
  <c r="BN111" i="22"/>
  <c r="BP111" i="22"/>
  <c r="AW49" i="22"/>
  <c r="AW50" i="22" s="1"/>
  <c r="AX45" i="22"/>
  <c r="AY111" i="22"/>
  <c r="AY144" i="22" s="1"/>
  <c r="BB111" i="22"/>
  <c r="BB144" i="22" s="1"/>
  <c r="BB91" i="22"/>
  <c r="BB124" i="22" s="1"/>
  <c r="BC111" i="22"/>
  <c r="BC144" i="22" s="1"/>
  <c r="BC91" i="22"/>
  <c r="BC124" i="22" s="1"/>
  <c r="BD111" i="22"/>
  <c r="BD144" i="22" s="1"/>
  <c r="AW111" i="22"/>
  <c r="AW144" i="22" s="1"/>
  <c r="AX111" i="22"/>
  <c r="AX144" i="22" s="1"/>
  <c r="AY91" i="22"/>
  <c r="AY124" i="22" s="1"/>
  <c r="AZ111" i="22"/>
  <c r="AZ144" i="22" s="1"/>
  <c r="BD91" i="22"/>
  <c r="BD124" i="22" s="1"/>
  <c r="BE111" i="22"/>
  <c r="BE144" i="22" s="1"/>
  <c r="BF91" i="22"/>
  <c r="BF124" i="22" s="1"/>
  <c r="BG91" i="22"/>
  <c r="BG124" i="22" s="1"/>
  <c r="BH111" i="22"/>
  <c r="BI111" i="22"/>
  <c r="BJ111" i="22"/>
  <c r="BK91" i="22"/>
  <c r="BK124" i="22" s="1"/>
  <c r="BL91" i="22"/>
  <c r="BL124" i="22" s="1"/>
  <c r="BM91" i="22"/>
  <c r="BM124" i="22" s="1"/>
  <c r="BN91" i="22"/>
  <c r="BN124" i="22" s="1"/>
  <c r="BO91" i="22"/>
  <c r="BO124" i="22" s="1"/>
  <c r="AY68" i="22"/>
  <c r="AY134" i="22" s="1"/>
  <c r="BC68" i="22"/>
  <c r="BC134" i="22" s="1"/>
  <c r="AW68" i="22"/>
  <c r="AW134" i="22" s="1"/>
  <c r="AZ68" i="22"/>
  <c r="AZ134" i="22" s="1"/>
  <c r="AX35" i="22"/>
  <c r="BH68" i="22"/>
  <c r="BG68" i="22"/>
  <c r="BF68" i="22"/>
  <c r="BF134" i="22" s="1"/>
  <c r="BE68" i="22"/>
  <c r="BE134" i="22" s="1"/>
  <c r="BD68" i="22"/>
  <c r="BD134" i="22" s="1"/>
  <c r="BB68" i="22"/>
  <c r="BB134" i="22" s="1"/>
  <c r="AX68" i="22"/>
  <c r="AX134" i="22" s="1"/>
  <c r="AW39" i="22"/>
  <c r="AW40" i="22" s="1"/>
  <c r="BA68" i="22"/>
  <c r="BA134" i="22" s="1"/>
  <c r="BZ68" i="22"/>
  <c r="BY68" i="22"/>
  <c r="BX68" i="22"/>
  <c r="BJ68" i="22"/>
  <c r="BW68" i="22"/>
  <c r="BV68" i="22"/>
  <c r="BU68" i="22"/>
  <c r="BT68" i="22"/>
  <c r="BS68" i="22"/>
  <c r="BR68" i="22"/>
  <c r="BQ68" i="22"/>
  <c r="BP68" i="22"/>
  <c r="BO68" i="22"/>
  <c r="BN68" i="22"/>
  <c r="BM68" i="22"/>
  <c r="BL68" i="22"/>
  <c r="BK68" i="22"/>
  <c r="BI68" i="22"/>
  <c r="AW107" i="17"/>
  <c r="AW140" i="17" s="1"/>
  <c r="BD107" i="17"/>
  <c r="AV107" i="17"/>
  <c r="AV140" i="17" s="1"/>
  <c r="BK107" i="17"/>
  <c r="AT45" i="17"/>
  <c r="BH107" i="17"/>
  <c r="BA107" i="17"/>
  <c r="BA140" i="17" s="1"/>
  <c r="AS49" i="17"/>
  <c r="AS50" i="17" s="1"/>
  <c r="BF107" i="17"/>
  <c r="BC107" i="17"/>
  <c r="AS107" i="17"/>
  <c r="AS140" i="17" s="1"/>
  <c r="BB107" i="17"/>
  <c r="BB140" i="17" s="1"/>
  <c r="AT107" i="17"/>
  <c r="AT140" i="17" s="1"/>
  <c r="BG107" i="17"/>
  <c r="AX107" i="17"/>
  <c r="AX140" i="17" s="1"/>
  <c r="BL107" i="17"/>
  <c r="BJ107" i="17"/>
  <c r="AU107" i="17"/>
  <c r="AU140" i="17" s="1"/>
  <c r="BI107" i="17"/>
  <c r="AY107" i="17"/>
  <c r="AY140" i="17" s="1"/>
  <c r="AZ107" i="17"/>
  <c r="AZ140" i="17" s="1"/>
  <c r="BE107" i="17"/>
  <c r="BT63" i="17"/>
  <c r="BU63" i="17"/>
  <c r="AR39" i="17"/>
  <c r="AR40" i="17" s="1"/>
  <c r="AU63" i="17"/>
  <c r="AU129" i="17" s="1"/>
  <c r="AT63" i="17"/>
  <c r="AT129" i="17" s="1"/>
  <c r="AR63" i="17"/>
  <c r="AR129" i="17" s="1"/>
  <c r="AS63" i="17"/>
  <c r="AS129" i="17" s="1"/>
  <c r="AV63" i="17"/>
  <c r="AV129" i="17" s="1"/>
  <c r="AW63" i="17"/>
  <c r="AW129" i="17" s="1"/>
  <c r="AX63" i="17"/>
  <c r="AX129" i="17" s="1"/>
  <c r="AY63" i="17"/>
  <c r="AY129" i="17" s="1"/>
  <c r="AZ63" i="17"/>
  <c r="AZ129" i="17" s="1"/>
  <c r="BA63" i="17"/>
  <c r="BA129" i="17" s="1"/>
  <c r="BB63" i="17"/>
  <c r="BC63" i="17"/>
  <c r="BD63" i="17"/>
  <c r="BE63" i="17"/>
  <c r="BF63" i="17"/>
  <c r="BG63" i="17"/>
  <c r="BH63" i="17"/>
  <c r="BI63" i="17"/>
  <c r="BJ63" i="17"/>
  <c r="BK63" i="17"/>
  <c r="BL63" i="17"/>
  <c r="BM63" i="17"/>
  <c r="BN63" i="17"/>
  <c r="BO63" i="17"/>
  <c r="BP63" i="17"/>
  <c r="BQ63" i="17"/>
  <c r="BR63" i="17"/>
  <c r="BS63" i="17"/>
  <c r="AS35" i="17"/>
  <c r="BA92" i="22" l="1"/>
  <c r="BA125" i="22" s="1"/>
  <c r="BB92" i="22"/>
  <c r="BB125" i="22" s="1"/>
  <c r="BD92" i="22"/>
  <c r="BD125" i="22" s="1"/>
  <c r="BI112" i="22"/>
  <c r="BL92" i="22"/>
  <c r="BL125" i="22" s="1"/>
  <c r="BA112" i="22"/>
  <c r="BA145" i="22" s="1"/>
  <c r="BD112" i="22"/>
  <c r="BD145" i="22" s="1"/>
  <c r="BG92" i="22"/>
  <c r="BG125" i="22" s="1"/>
  <c r="BL112" i="22"/>
  <c r="BB112" i="22"/>
  <c r="BB145" i="22" s="1"/>
  <c r="BE92" i="22"/>
  <c r="BE125" i="22" s="1"/>
  <c r="BJ112" i="22"/>
  <c r="BM112" i="22"/>
  <c r="AY45" i="22"/>
  <c r="AX49" i="22"/>
  <c r="AX50" i="22" s="1"/>
  <c r="AY112" i="22"/>
  <c r="AY145" i="22" s="1"/>
  <c r="AZ92" i="22"/>
  <c r="AZ125" i="22" s="1"/>
  <c r="AZ112" i="22"/>
  <c r="AZ145" i="22" s="1"/>
  <c r="BC112" i="22"/>
  <c r="BC145" i="22" s="1"/>
  <c r="BF112" i="22"/>
  <c r="BF145" i="22" s="1"/>
  <c r="BK92" i="22"/>
  <c r="BK125" i="22" s="1"/>
  <c r="BC92" i="22"/>
  <c r="BC125" i="22" s="1"/>
  <c r="AX92" i="22"/>
  <c r="AX125" i="22" s="1"/>
  <c r="BM92" i="22"/>
  <c r="BM125" i="22" s="1"/>
  <c r="AX112" i="22"/>
  <c r="AX145" i="22" s="1"/>
  <c r="AY92" i="22"/>
  <c r="AY125" i="22" s="1"/>
  <c r="BE112" i="22"/>
  <c r="BE145" i="22" s="1"/>
  <c r="BF92" i="22"/>
  <c r="BF125" i="22" s="1"/>
  <c r="BG112" i="22"/>
  <c r="BG145" i="22" s="1"/>
  <c r="BH112" i="22"/>
  <c r="BH92" i="22"/>
  <c r="BH125" i="22" s="1"/>
  <c r="BI92" i="22"/>
  <c r="BI125" i="22" s="1"/>
  <c r="BJ92" i="22"/>
  <c r="BJ125" i="22" s="1"/>
  <c r="BK112" i="22"/>
  <c r="BN92" i="22"/>
  <c r="BN125" i="22" s="1"/>
  <c r="BQ92" i="22"/>
  <c r="BQ125" i="22" s="1"/>
  <c r="BN112" i="22"/>
  <c r="BO112" i="22"/>
  <c r="BO92" i="22"/>
  <c r="BO125" i="22" s="1"/>
  <c r="BP112" i="22"/>
  <c r="BP92" i="22"/>
  <c r="BP125" i="22" s="1"/>
  <c r="BQ112" i="22"/>
  <c r="BI69" i="22"/>
  <c r="BF69" i="22"/>
  <c r="BF135" i="22" s="1"/>
  <c r="BC69" i="22"/>
  <c r="BC135" i="22" s="1"/>
  <c r="AZ69" i="22"/>
  <c r="AZ135" i="22" s="1"/>
  <c r="AY35" i="22"/>
  <c r="CA69" i="22"/>
  <c r="BG69" i="22"/>
  <c r="BG135" i="22" s="1"/>
  <c r="BD69" i="22"/>
  <c r="BD135" i="22" s="1"/>
  <c r="BA69" i="22"/>
  <c r="BA135" i="22" s="1"/>
  <c r="AX39" i="22"/>
  <c r="AX40" i="22" s="1"/>
  <c r="BZ69" i="22"/>
  <c r="BY69" i="22"/>
  <c r="BX69" i="22"/>
  <c r="BW69" i="22"/>
  <c r="BV69" i="22"/>
  <c r="BU69" i="22"/>
  <c r="BT69" i="22"/>
  <c r="BS69" i="22"/>
  <c r="BR69" i="22"/>
  <c r="BQ69" i="22"/>
  <c r="BP69" i="22"/>
  <c r="BO69" i="22"/>
  <c r="BN69" i="22"/>
  <c r="BM69" i="22"/>
  <c r="BL69" i="22"/>
  <c r="BK69" i="22"/>
  <c r="BJ69" i="22"/>
  <c r="BH69" i="22"/>
  <c r="BE69" i="22"/>
  <c r="BE135" i="22" s="1"/>
  <c r="BB69" i="22"/>
  <c r="BB135" i="22" s="1"/>
  <c r="AY69" i="22"/>
  <c r="AY135" i="22" s="1"/>
  <c r="AX69" i="22"/>
  <c r="AX135" i="22" s="1"/>
  <c r="AV108" i="17"/>
  <c r="AV141" i="17" s="1"/>
  <c r="AT108" i="17"/>
  <c r="AT141" i="17" s="1"/>
  <c r="AU108" i="17"/>
  <c r="AU141" i="17" s="1"/>
  <c r="BL108" i="17"/>
  <c r="AU45" i="17"/>
  <c r="BK108" i="17"/>
  <c r="BJ108" i="17"/>
  <c r="BI108" i="17"/>
  <c r="BH108" i="17"/>
  <c r="BG108" i="17"/>
  <c r="BF108" i="17"/>
  <c r="BE108" i="17"/>
  <c r="BD108" i="17"/>
  <c r="BC108" i="17"/>
  <c r="BC141" i="17" s="1"/>
  <c r="BB108" i="17"/>
  <c r="BB141" i="17" s="1"/>
  <c r="BA108" i="17"/>
  <c r="BA141" i="17" s="1"/>
  <c r="AZ108" i="17"/>
  <c r="AZ141" i="17" s="1"/>
  <c r="AX108" i="17"/>
  <c r="AX141" i="17" s="1"/>
  <c r="BM108" i="17"/>
  <c r="AY108" i="17"/>
  <c r="AY141" i="17" s="1"/>
  <c r="AT49" i="17"/>
  <c r="AT50" i="17" s="1"/>
  <c r="AW108" i="17"/>
  <c r="AW141" i="17" s="1"/>
  <c r="AY64" i="17"/>
  <c r="AY130" i="17" s="1"/>
  <c r="BK64" i="17"/>
  <c r="BU64" i="17"/>
  <c r="BV64" i="17"/>
  <c r="AX64" i="17"/>
  <c r="AX130" i="17" s="1"/>
  <c r="AS64" i="17"/>
  <c r="AS130" i="17" s="1"/>
  <c r="BA64" i="17"/>
  <c r="BA130" i="17" s="1"/>
  <c r="BE64" i="17"/>
  <c r="BL64" i="17"/>
  <c r="BM64" i="17"/>
  <c r="BN64" i="17"/>
  <c r="BO64" i="17"/>
  <c r="BP64" i="17"/>
  <c r="BQ64" i="17"/>
  <c r="BR64" i="17"/>
  <c r="BS64" i="17"/>
  <c r="BT64" i="17"/>
  <c r="AT64" i="17"/>
  <c r="AT130" i="17" s="1"/>
  <c r="BG64" i="17"/>
  <c r="BC64" i="17"/>
  <c r="BB64" i="17"/>
  <c r="BB130" i="17" s="1"/>
  <c r="BH64" i="17"/>
  <c r="AZ64" i="17"/>
  <c r="AZ130" i="17" s="1"/>
  <c r="BI64" i="17"/>
  <c r="AV64" i="17"/>
  <c r="AV130" i="17" s="1"/>
  <c r="AW64" i="17"/>
  <c r="AW130" i="17" s="1"/>
  <c r="BF64" i="17"/>
  <c r="BD64" i="17"/>
  <c r="AS39" i="17"/>
  <c r="AS40" i="17" s="1"/>
  <c r="AU64" i="17"/>
  <c r="AU130" i="17" s="1"/>
  <c r="BJ64" i="17"/>
  <c r="AT35" i="17"/>
  <c r="AZ93" i="22" l="1"/>
  <c r="AZ126" i="22" s="1"/>
  <c r="BA93" i="22"/>
  <c r="BA126" i="22" s="1"/>
  <c r="BR113" i="22"/>
  <c r="AY93" i="22"/>
  <c r="AY126" i="22" s="1"/>
  <c r="AZ113" i="22"/>
  <c r="AZ146" i="22" s="1"/>
  <c r="BB113" i="22"/>
  <c r="BB146" i="22" s="1"/>
  <c r="BR93" i="22"/>
  <c r="BR126" i="22" s="1"/>
  <c r="AY49" i="22"/>
  <c r="AY50" i="22" s="1"/>
  <c r="AZ45" i="22"/>
  <c r="AY113" i="22"/>
  <c r="AY146" i="22" s="1"/>
  <c r="BA113" i="22"/>
  <c r="BA146" i="22" s="1"/>
  <c r="BQ93" i="22"/>
  <c r="BQ126" i="22" s="1"/>
  <c r="BB93" i="22"/>
  <c r="BB126" i="22" s="1"/>
  <c r="BC93" i="22"/>
  <c r="BC126" i="22" s="1"/>
  <c r="BE93" i="22"/>
  <c r="BE126" i="22" s="1"/>
  <c r="BG113" i="22"/>
  <c r="BG146" i="22" s="1"/>
  <c r="BH93" i="22"/>
  <c r="BH126" i="22" s="1"/>
  <c r="BH113" i="22"/>
  <c r="BH146" i="22" s="1"/>
  <c r="BI113" i="22"/>
  <c r="BI93" i="22"/>
  <c r="BI126" i="22" s="1"/>
  <c r="BJ113" i="22"/>
  <c r="BJ93" i="22"/>
  <c r="BJ126" i="22" s="1"/>
  <c r="BK93" i="22"/>
  <c r="BK126" i="22" s="1"/>
  <c r="BC113" i="22"/>
  <c r="BC146" i="22" s="1"/>
  <c r="BM93" i="22"/>
  <c r="BM126" i="22" s="1"/>
  <c r="BN93" i="22"/>
  <c r="BN126" i="22" s="1"/>
  <c r="BO113" i="22"/>
  <c r="BP93" i="22"/>
  <c r="BP126" i="22" s="1"/>
  <c r="BD113" i="22"/>
  <c r="BD146" i="22" s="1"/>
  <c r="BD93" i="22"/>
  <c r="BD126" i="22" s="1"/>
  <c r="BE113" i="22"/>
  <c r="BE146" i="22" s="1"/>
  <c r="BF113" i="22"/>
  <c r="BF146" i="22" s="1"/>
  <c r="BF93" i="22"/>
  <c r="BF126" i="22" s="1"/>
  <c r="BG93" i="22"/>
  <c r="BG126" i="22" s="1"/>
  <c r="BK113" i="22"/>
  <c r="BL113" i="22"/>
  <c r="BL93" i="22"/>
  <c r="BL126" i="22" s="1"/>
  <c r="BM113" i="22"/>
  <c r="BN113" i="22"/>
  <c r="BO93" i="22"/>
  <c r="BO126" i="22" s="1"/>
  <c r="BP113" i="22"/>
  <c r="BQ113" i="22"/>
  <c r="AY70" i="22"/>
  <c r="AY136" i="22" s="1"/>
  <c r="CB70" i="22"/>
  <c r="BV70" i="22"/>
  <c r="BU70" i="22"/>
  <c r="BT70" i="22"/>
  <c r="BS70" i="22"/>
  <c r="BR70" i="22"/>
  <c r="BQ70" i="22"/>
  <c r="BP70" i="22"/>
  <c r="BO70" i="22"/>
  <c r="BN70" i="22"/>
  <c r="BM70" i="22"/>
  <c r="BL70" i="22"/>
  <c r="BK70" i="22"/>
  <c r="BJ70" i="22"/>
  <c r="BI70" i="22"/>
  <c r="BH70" i="22"/>
  <c r="BH136" i="22" s="1"/>
  <c r="BG70" i="22"/>
  <c r="BG136" i="22" s="1"/>
  <c r="BB70" i="22"/>
  <c r="BB136" i="22" s="1"/>
  <c r="AZ70" i="22"/>
  <c r="AZ136" i="22" s="1"/>
  <c r="BF70" i="22"/>
  <c r="BF136" i="22" s="1"/>
  <c r="BE70" i="22"/>
  <c r="BE136" i="22" s="1"/>
  <c r="BD70" i="22"/>
  <c r="BD136" i="22" s="1"/>
  <c r="BC70" i="22"/>
  <c r="BC136" i="22" s="1"/>
  <c r="BA70" i="22"/>
  <c r="BA136" i="22" s="1"/>
  <c r="AY39" i="22"/>
  <c r="AY40" i="22" s="1"/>
  <c r="AZ35" i="22"/>
  <c r="CA70" i="22"/>
  <c r="BZ70" i="22"/>
  <c r="BY70" i="22"/>
  <c r="BX70" i="22"/>
  <c r="BW70" i="22"/>
  <c r="BD89" i="17"/>
  <c r="BD122" i="17" s="1"/>
  <c r="BC109" i="17"/>
  <c r="BC142" i="17" s="1"/>
  <c r="BI109" i="17"/>
  <c r="AZ89" i="17"/>
  <c r="AZ122" i="17" s="1"/>
  <c r="AU49" i="17"/>
  <c r="AU50" i="17" s="1"/>
  <c r="BM89" i="17"/>
  <c r="BM122" i="17" s="1"/>
  <c r="AU109" i="17"/>
  <c r="AU142" i="17" s="1"/>
  <c r="BC89" i="17"/>
  <c r="BC122" i="17" s="1"/>
  <c r="BF89" i="17"/>
  <c r="BF122" i="17" s="1"/>
  <c r="AX89" i="17"/>
  <c r="AX122" i="17" s="1"/>
  <c r="AW109" i="17"/>
  <c r="AW142" i="17" s="1"/>
  <c r="BJ89" i="17"/>
  <c r="BJ122" i="17" s="1"/>
  <c r="AV45" i="17"/>
  <c r="BK89" i="17"/>
  <c r="BK122" i="17" s="1"/>
  <c r="BG89" i="17"/>
  <c r="BG122" i="17" s="1"/>
  <c r="AY89" i="17"/>
  <c r="AY122" i="17" s="1"/>
  <c r="BL109" i="17"/>
  <c r="BF109" i="17"/>
  <c r="BA89" i="17"/>
  <c r="BA122" i="17" s="1"/>
  <c r="BK109" i="17"/>
  <c r="BH109" i="17"/>
  <c r="BE89" i="17"/>
  <c r="BE122" i="17" s="1"/>
  <c r="BA109" i="17"/>
  <c r="BA142" i="17" s="1"/>
  <c r="AV109" i="17"/>
  <c r="AV142" i="17" s="1"/>
  <c r="BL89" i="17"/>
  <c r="BL122" i="17" s="1"/>
  <c r="BH89" i="17"/>
  <c r="BH122" i="17" s="1"/>
  <c r="BB109" i="17"/>
  <c r="BB142" i="17" s="1"/>
  <c r="AV89" i="17"/>
  <c r="AV122" i="17" s="1"/>
  <c r="BM109" i="17"/>
  <c r="BD109" i="17"/>
  <c r="BD142" i="17" s="1"/>
  <c r="AZ109" i="17"/>
  <c r="AZ142" i="17" s="1"/>
  <c r="AU89" i="17"/>
  <c r="AU122" i="17" s="1"/>
  <c r="AW89" i="17"/>
  <c r="AW122" i="17" s="1"/>
  <c r="BG109" i="17"/>
  <c r="BB89" i="17"/>
  <c r="BB122" i="17" s="1"/>
  <c r="AX109" i="17"/>
  <c r="AX142" i="17" s="1"/>
  <c r="AY109" i="17"/>
  <c r="AY142" i="17" s="1"/>
  <c r="BI89" i="17"/>
  <c r="BI122" i="17" s="1"/>
  <c r="BJ109" i="17"/>
  <c r="BN109" i="17"/>
  <c r="BE109" i="17"/>
  <c r="BN89" i="17"/>
  <c r="BN122" i="17" s="1"/>
  <c r="BC65" i="17"/>
  <c r="BC131" i="17" s="1"/>
  <c r="BM65" i="17"/>
  <c r="BV65" i="17"/>
  <c r="BW65" i="17"/>
  <c r="AZ65" i="17"/>
  <c r="AZ131" i="17" s="1"/>
  <c r="BE65" i="17"/>
  <c r="BN65" i="17"/>
  <c r="AT65" i="17"/>
  <c r="AT131" i="17" s="1"/>
  <c r="BT65" i="17"/>
  <c r="BA65" i="17"/>
  <c r="BA131" i="17" s="1"/>
  <c r="BJ65" i="17"/>
  <c r="BU65" i="17"/>
  <c r="AU65" i="17"/>
  <c r="AU131" i="17" s="1"/>
  <c r="BF65" i="17"/>
  <c r="BP65" i="17"/>
  <c r="BD65" i="17"/>
  <c r="BQ65" i="17"/>
  <c r="BB65" i="17"/>
  <c r="BB131" i="17" s="1"/>
  <c r="BH65" i="17"/>
  <c r="BO65" i="17"/>
  <c r="AV65" i="17"/>
  <c r="AV131" i="17" s="1"/>
  <c r="AW65" i="17"/>
  <c r="AW131" i="17" s="1"/>
  <c r="BG65" i="17"/>
  <c r="BR65" i="17"/>
  <c r="BK65" i="17"/>
  <c r="AX65" i="17"/>
  <c r="AX131" i="17" s="1"/>
  <c r="BI65" i="17"/>
  <c r="AT39" i="17"/>
  <c r="AT40" i="17" s="1"/>
  <c r="AY65" i="17"/>
  <c r="AY131" i="17" s="1"/>
  <c r="BL65" i="17"/>
  <c r="BS65" i="17"/>
  <c r="AU35" i="17"/>
  <c r="BH94" i="22" l="1"/>
  <c r="BH127" i="22" s="1"/>
  <c r="BG114" i="22"/>
  <c r="BG147" i="22" s="1"/>
  <c r="BG94" i="22"/>
  <c r="BG127" i="22" s="1"/>
  <c r="BA45" i="22"/>
  <c r="BT115" i="22" s="1"/>
  <c r="AZ49" i="22"/>
  <c r="AZ50" i="22" s="1"/>
  <c r="AZ114" i="22"/>
  <c r="AZ147" i="22" s="1"/>
  <c r="AZ94" i="22"/>
  <c r="AZ127" i="22" s="1"/>
  <c r="BA114" i="22"/>
  <c r="BA147" i="22" s="1"/>
  <c r="BA94" i="22"/>
  <c r="BA127" i="22" s="1"/>
  <c r="BB114" i="22"/>
  <c r="BB147" i="22" s="1"/>
  <c r="BB94" i="22"/>
  <c r="BB127" i="22" s="1"/>
  <c r="BC114" i="22"/>
  <c r="BC147" i="22" s="1"/>
  <c r="BC94" i="22"/>
  <c r="BC127" i="22" s="1"/>
  <c r="BD94" i="22"/>
  <c r="BD127" i="22" s="1"/>
  <c r="BD114" i="22"/>
  <c r="BD147" i="22" s="1"/>
  <c r="BE94" i="22"/>
  <c r="BE127" i="22" s="1"/>
  <c r="BE114" i="22"/>
  <c r="BE147" i="22" s="1"/>
  <c r="BF114" i="22"/>
  <c r="BF147" i="22" s="1"/>
  <c r="BF94" i="22"/>
  <c r="BF127" i="22" s="1"/>
  <c r="BH114" i="22"/>
  <c r="BH147" i="22" s="1"/>
  <c r="BI94" i="22"/>
  <c r="BI127" i="22" s="1"/>
  <c r="BI114" i="22"/>
  <c r="BI147" i="22" s="1"/>
  <c r="BJ94" i="22"/>
  <c r="BJ127" i="22" s="1"/>
  <c r="BJ114" i="22"/>
  <c r="BK114" i="22"/>
  <c r="BK94" i="22"/>
  <c r="BK127" i="22" s="1"/>
  <c r="BL114" i="22"/>
  <c r="BM94" i="22"/>
  <c r="BM127" i="22" s="1"/>
  <c r="BN94" i="22"/>
  <c r="BN127" i="22" s="1"/>
  <c r="BO94" i="22"/>
  <c r="BO127" i="22" s="1"/>
  <c r="BO114" i="22"/>
  <c r="BP114" i="22"/>
  <c r="BP94" i="22"/>
  <c r="BP127" i="22" s="1"/>
  <c r="BQ114" i="22"/>
  <c r="BQ94" i="22"/>
  <c r="BQ127" i="22" s="1"/>
  <c r="BR114" i="22"/>
  <c r="BR94" i="22"/>
  <c r="BR127" i="22" s="1"/>
  <c r="BS94" i="22"/>
  <c r="BS127" i="22" s="1"/>
  <c r="BS114" i="22"/>
  <c r="BL94" i="22"/>
  <c r="BL127" i="22" s="1"/>
  <c r="BM114" i="22"/>
  <c r="BN114" i="22"/>
  <c r="BQ71" i="22"/>
  <c r="BR71" i="22"/>
  <c r="BP71" i="22"/>
  <c r="BO71" i="22"/>
  <c r="BN71" i="22"/>
  <c r="BJ71" i="22"/>
  <c r="BI71" i="22"/>
  <c r="BI137" i="22" s="1"/>
  <c r="BM71" i="22"/>
  <c r="BL71" i="22"/>
  <c r="BK71" i="22"/>
  <c r="CC71" i="22"/>
  <c r="CB71" i="22"/>
  <c r="CA71" i="22"/>
  <c r="BZ71" i="22"/>
  <c r="BY71" i="22"/>
  <c r="BX71" i="22"/>
  <c r="BW71" i="22"/>
  <c r="BV71" i="22"/>
  <c r="BU71" i="22"/>
  <c r="BT71" i="22"/>
  <c r="BS71" i="22"/>
  <c r="BH71" i="22"/>
  <c r="BH137" i="22" s="1"/>
  <c r="BG71" i="22"/>
  <c r="BG137" i="22" s="1"/>
  <c r="BF71" i="22"/>
  <c r="BF137" i="22" s="1"/>
  <c r="BE71" i="22"/>
  <c r="BE137" i="22" s="1"/>
  <c r="BD71" i="22"/>
  <c r="BD137" i="22" s="1"/>
  <c r="BC71" i="22"/>
  <c r="BC137" i="22" s="1"/>
  <c r="BB71" i="22"/>
  <c r="BB137" i="22" s="1"/>
  <c r="BA71" i="22"/>
  <c r="BA137" i="22" s="1"/>
  <c r="AZ71" i="22"/>
  <c r="AZ137" i="22" s="1"/>
  <c r="BA35" i="22"/>
  <c r="AZ39" i="22"/>
  <c r="AZ40" i="22" s="1"/>
  <c r="AW45" i="17"/>
  <c r="BH110" i="17"/>
  <c r="BH90" i="17"/>
  <c r="BH123" i="17" s="1"/>
  <c r="BG90" i="17"/>
  <c r="BG123" i="17" s="1"/>
  <c r="BI90" i="17"/>
  <c r="BI123" i="17" s="1"/>
  <c r="BJ90" i="17"/>
  <c r="BJ123" i="17" s="1"/>
  <c r="BL90" i="17"/>
  <c r="BL123" i="17" s="1"/>
  <c r="BL110" i="17"/>
  <c r="BK110" i="17"/>
  <c r="BM110" i="17"/>
  <c r="BM90" i="17"/>
  <c r="BM123" i="17" s="1"/>
  <c r="AV49" i="17"/>
  <c r="AV50" i="17" s="1"/>
  <c r="BF110" i="17"/>
  <c r="BE110" i="17"/>
  <c r="BE143" i="17" s="1"/>
  <c r="BE90" i="17"/>
  <c r="BE123" i="17" s="1"/>
  <c r="BD90" i="17"/>
  <c r="BD123" i="17" s="1"/>
  <c r="BD110" i="17"/>
  <c r="BD143" i="17" s="1"/>
  <c r="BC110" i="17"/>
  <c r="BC143" i="17" s="1"/>
  <c r="BC90" i="17"/>
  <c r="BC123" i="17" s="1"/>
  <c r="BB110" i="17"/>
  <c r="BB143" i="17" s="1"/>
  <c r="BB90" i="17"/>
  <c r="BB123" i="17" s="1"/>
  <c r="BA110" i="17"/>
  <c r="BA143" i="17" s="1"/>
  <c r="BA90" i="17"/>
  <c r="BA123" i="17" s="1"/>
  <c r="AZ90" i="17"/>
  <c r="AZ123" i="17" s="1"/>
  <c r="AY90" i="17"/>
  <c r="AY123" i="17" s="1"/>
  <c r="AX90" i="17"/>
  <c r="AX123" i="17" s="1"/>
  <c r="AW110" i="17"/>
  <c r="AW143" i="17" s="1"/>
  <c r="AZ110" i="17"/>
  <c r="AZ143" i="17" s="1"/>
  <c r="AY110" i="17"/>
  <c r="AY143" i="17" s="1"/>
  <c r="AX110" i="17"/>
  <c r="AX143" i="17" s="1"/>
  <c r="AV110" i="17"/>
  <c r="AV143" i="17" s="1"/>
  <c r="AV90" i="17"/>
  <c r="AV123" i="17" s="1"/>
  <c r="AW90" i="17"/>
  <c r="AW123" i="17" s="1"/>
  <c r="BJ110" i="17"/>
  <c r="BF90" i="17"/>
  <c r="BF123" i="17" s="1"/>
  <c r="BO90" i="17"/>
  <c r="BO123" i="17" s="1"/>
  <c r="BO110" i="17"/>
  <c r="BK90" i="17"/>
  <c r="BK123" i="17" s="1"/>
  <c r="BG110" i="17"/>
  <c r="BN90" i="17"/>
  <c r="BN123" i="17" s="1"/>
  <c r="BN110" i="17"/>
  <c r="BI110" i="17"/>
  <c r="AW66" i="17"/>
  <c r="AW132" i="17" s="1"/>
  <c r="AV66" i="17"/>
  <c r="AV132" i="17" s="1"/>
  <c r="BD66" i="17"/>
  <c r="BD132" i="17" s="1"/>
  <c r="BL66" i="17"/>
  <c r="BW66" i="17"/>
  <c r="BX66" i="17"/>
  <c r="AY66" i="17"/>
  <c r="AY132" i="17" s="1"/>
  <c r="BJ66" i="17"/>
  <c r="BF66" i="17"/>
  <c r="BN66" i="17"/>
  <c r="BS66" i="17"/>
  <c r="AU39" i="17"/>
  <c r="AU40" i="17" s="1"/>
  <c r="BE66" i="17"/>
  <c r="BT66" i="17"/>
  <c r="AZ66" i="17"/>
  <c r="AZ132" i="17" s="1"/>
  <c r="BI66" i="17"/>
  <c r="AU66" i="17"/>
  <c r="AU132" i="17" s="1"/>
  <c r="BB66" i="17"/>
  <c r="BB132" i="17" s="1"/>
  <c r="BM66" i="17"/>
  <c r="BA66" i="17"/>
  <c r="BA132" i="17" s="1"/>
  <c r="BH66" i="17"/>
  <c r="BP66" i="17"/>
  <c r="BV66" i="17"/>
  <c r="AX66" i="17"/>
  <c r="AX132" i="17" s="1"/>
  <c r="BG66" i="17"/>
  <c r="BO66" i="17"/>
  <c r="BU66" i="17"/>
  <c r="BQ66" i="17"/>
  <c r="BC66" i="17"/>
  <c r="BC132" i="17" s="1"/>
  <c r="BK66" i="17"/>
  <c r="BR66" i="17"/>
  <c r="AV35" i="17"/>
  <c r="BL95" i="22" l="1"/>
  <c r="BL128" i="22" s="1"/>
  <c r="BM95" i="22"/>
  <c r="BM128" i="22" s="1"/>
  <c r="BO115" i="22"/>
  <c r="BP95" i="22"/>
  <c r="BP128" i="22" s="1"/>
  <c r="BQ95" i="22"/>
  <c r="BQ128" i="22" s="1"/>
  <c r="BR95" i="22"/>
  <c r="BR128" i="22" s="1"/>
  <c r="BJ95" i="22"/>
  <c r="BJ128" i="22" s="1"/>
  <c r="BK95" i="22"/>
  <c r="BK128" i="22" s="1"/>
  <c r="BK115" i="22"/>
  <c r="BL115" i="22"/>
  <c r="BM115" i="22"/>
  <c r="BN95" i="22"/>
  <c r="BN128" i="22" s="1"/>
  <c r="BI115" i="22"/>
  <c r="BI148" i="22" s="1"/>
  <c r="BJ115" i="22"/>
  <c r="BJ148" i="22" s="1"/>
  <c r="BN115" i="22"/>
  <c r="BO95" i="22"/>
  <c r="BO128" i="22" s="1"/>
  <c r="BP115" i="22"/>
  <c r="BQ115" i="22"/>
  <c r="BR115" i="22"/>
  <c r="BS115" i="22"/>
  <c r="BS95" i="22"/>
  <c r="BS128" i="22" s="1"/>
  <c r="BT95" i="22"/>
  <c r="BT128" i="22" s="1"/>
  <c r="BB45" i="22"/>
  <c r="BA49" i="22"/>
  <c r="BA50" i="22" s="1"/>
  <c r="BC95" i="22"/>
  <c r="BC128" i="22" s="1"/>
  <c r="BD95" i="22"/>
  <c r="BD128" i="22" s="1"/>
  <c r="BE95" i="22"/>
  <c r="BE128" i="22" s="1"/>
  <c r="BF115" i="22"/>
  <c r="BF148" i="22" s="1"/>
  <c r="BG115" i="22"/>
  <c r="BG148" i="22" s="1"/>
  <c r="BG95" i="22"/>
  <c r="BG128" i="22" s="1"/>
  <c r="BH115" i="22"/>
  <c r="BH148" i="22" s="1"/>
  <c r="BI95" i="22"/>
  <c r="BI128" i="22" s="1"/>
  <c r="BA115" i="22"/>
  <c r="BA148" i="22" s="1"/>
  <c r="BA95" i="22"/>
  <c r="BA128" i="22" s="1"/>
  <c r="BB115" i="22"/>
  <c r="BB148" i="22" s="1"/>
  <c r="BB95" i="22"/>
  <c r="BB128" i="22" s="1"/>
  <c r="BC115" i="22"/>
  <c r="BC148" i="22" s="1"/>
  <c r="BD115" i="22"/>
  <c r="BD148" i="22" s="1"/>
  <c r="BE115" i="22"/>
  <c r="BE148" i="22" s="1"/>
  <c r="BF95" i="22"/>
  <c r="BF128" i="22" s="1"/>
  <c r="BH95" i="22"/>
  <c r="BH128" i="22" s="1"/>
  <c r="BL72" i="22"/>
  <c r="BJ72" i="22"/>
  <c r="BJ138" i="22" s="1"/>
  <c r="CC72" i="22"/>
  <c r="CB72" i="22"/>
  <c r="CA72" i="22"/>
  <c r="BZ72" i="22"/>
  <c r="BP72" i="22"/>
  <c r="BO72" i="22"/>
  <c r="BN72" i="22"/>
  <c r="BM72" i="22"/>
  <c r="BK72" i="22"/>
  <c r="BI72" i="22"/>
  <c r="BI138" i="22" s="1"/>
  <c r="BH72" i="22"/>
  <c r="BH138" i="22" s="1"/>
  <c r="BG72" i="22"/>
  <c r="BG138" i="22" s="1"/>
  <c r="BY72" i="22"/>
  <c r="BX72" i="22"/>
  <c r="BW72" i="22"/>
  <c r="BV72" i="22"/>
  <c r="BU72" i="22"/>
  <c r="BT72" i="22"/>
  <c r="BS72" i="22"/>
  <c r="BR72" i="22"/>
  <c r="BQ72" i="22"/>
  <c r="BF72" i="22"/>
  <c r="BF138" i="22" s="1"/>
  <c r="BE72" i="22"/>
  <c r="BE138" i="22" s="1"/>
  <c r="BD72" i="22"/>
  <c r="BD138" i="22" s="1"/>
  <c r="BC72" i="22"/>
  <c r="BC138" i="22" s="1"/>
  <c r="BB72" i="22"/>
  <c r="BB138" i="22" s="1"/>
  <c r="BA72" i="22"/>
  <c r="BA138" i="22" s="1"/>
  <c r="BB35" i="22"/>
  <c r="BA39" i="22"/>
  <c r="BA40" i="22" s="1"/>
  <c r="AX45" i="17"/>
  <c r="AW49" i="17"/>
  <c r="AW50" i="17" s="1"/>
  <c r="BN111" i="17"/>
  <c r="BN91" i="17"/>
  <c r="BN124" i="17" s="1"/>
  <c r="BM111" i="17"/>
  <c r="BM91" i="17"/>
  <c r="BM124" i="17" s="1"/>
  <c r="BL111" i="17"/>
  <c r="BL91" i="17"/>
  <c r="BL124" i="17" s="1"/>
  <c r="BK111" i="17"/>
  <c r="BK91" i="17"/>
  <c r="BK124" i="17" s="1"/>
  <c r="BJ111" i="17"/>
  <c r="BJ91" i="17"/>
  <c r="BJ124" i="17" s="1"/>
  <c r="BI111" i="17"/>
  <c r="BI91" i="17"/>
  <c r="BI124" i="17" s="1"/>
  <c r="BH91" i="17"/>
  <c r="BH124" i="17" s="1"/>
  <c r="BH111" i="17"/>
  <c r="BG91" i="17"/>
  <c r="BG124" i="17" s="1"/>
  <c r="BG111" i="17"/>
  <c r="BF91" i="17"/>
  <c r="BF124" i="17" s="1"/>
  <c r="BF111" i="17"/>
  <c r="BF144" i="17" s="1"/>
  <c r="BE91" i="17"/>
  <c r="BE124" i="17" s="1"/>
  <c r="BE111" i="17"/>
  <c r="BE144" i="17" s="1"/>
  <c r="BD91" i="17"/>
  <c r="BD124" i="17" s="1"/>
  <c r="BD111" i="17"/>
  <c r="BD144" i="17" s="1"/>
  <c r="BC111" i="17"/>
  <c r="BC144" i="17" s="1"/>
  <c r="BC91" i="17"/>
  <c r="BC124" i="17" s="1"/>
  <c r="BB111" i="17"/>
  <c r="BB144" i="17" s="1"/>
  <c r="BB91" i="17"/>
  <c r="BB124" i="17" s="1"/>
  <c r="BA111" i="17"/>
  <c r="BA144" i="17" s="1"/>
  <c r="BA91" i="17"/>
  <c r="BA124" i="17" s="1"/>
  <c r="AZ91" i="17"/>
  <c r="AZ124" i="17" s="1"/>
  <c r="AZ111" i="17"/>
  <c r="AZ144" i="17" s="1"/>
  <c r="AY91" i="17"/>
  <c r="AY124" i="17" s="1"/>
  <c r="AY111" i="17"/>
  <c r="AY144" i="17" s="1"/>
  <c r="AW91" i="17"/>
  <c r="AW124" i="17" s="1"/>
  <c r="AW111" i="17"/>
  <c r="AW144" i="17" s="1"/>
  <c r="AX91" i="17"/>
  <c r="AX124" i="17" s="1"/>
  <c r="AX111" i="17"/>
  <c r="AX144" i="17" s="1"/>
  <c r="BP91" i="17"/>
  <c r="BP124" i="17" s="1"/>
  <c r="BO111" i="17"/>
  <c r="BO91" i="17"/>
  <c r="BO124" i="17" s="1"/>
  <c r="BP111" i="17"/>
  <c r="AV39" i="17"/>
  <c r="AV40" i="17" s="1"/>
  <c r="BB67" i="17"/>
  <c r="BB133" i="17" s="1"/>
  <c r="BJ67" i="17"/>
  <c r="BS67" i="17"/>
  <c r="BW67" i="17"/>
  <c r="BX67" i="17"/>
  <c r="BY67" i="17"/>
  <c r="BA67" i="17"/>
  <c r="BA133" i="17" s="1"/>
  <c r="BH67" i="17"/>
  <c r="BT67" i="17"/>
  <c r="BD67" i="17"/>
  <c r="BD133" i="17" s="1"/>
  <c r="BL67" i="17"/>
  <c r="BP67" i="17"/>
  <c r="BC67" i="17"/>
  <c r="BC133" i="17" s="1"/>
  <c r="BR67" i="17"/>
  <c r="AX67" i="17"/>
  <c r="AX133" i="17" s="1"/>
  <c r="BG67" i="17"/>
  <c r="BV67" i="17"/>
  <c r="AY67" i="17"/>
  <c r="AY133" i="17" s="1"/>
  <c r="BI67" i="17"/>
  <c r="BQ67" i="17"/>
  <c r="AZ67" i="17"/>
  <c r="AZ133" i="17" s="1"/>
  <c r="BK67" i="17"/>
  <c r="BU67" i="17"/>
  <c r="BF67" i="17"/>
  <c r="BO67" i="17"/>
  <c r="AV67" i="17"/>
  <c r="AV133" i="17" s="1"/>
  <c r="BN67" i="17"/>
  <c r="AW67" i="17"/>
  <c r="AW133" i="17" s="1"/>
  <c r="BE67" i="17"/>
  <c r="BE133" i="17" s="1"/>
  <c r="BM67" i="17"/>
  <c r="AW35" i="17"/>
  <c r="BB96" i="22" l="1"/>
  <c r="BB129" i="22" s="1"/>
  <c r="BG96" i="22"/>
  <c r="BG129" i="22" s="1"/>
  <c r="BS96" i="22"/>
  <c r="BS129" i="22" s="1"/>
  <c r="BT96" i="22"/>
  <c r="BT129" i="22" s="1"/>
  <c r="BC45" i="22"/>
  <c r="BB49" i="22"/>
  <c r="BB50" i="22" s="1"/>
  <c r="BB116" i="22"/>
  <c r="BB149" i="22" s="1"/>
  <c r="BC116" i="22"/>
  <c r="BC149" i="22" s="1"/>
  <c r="BM116" i="22"/>
  <c r="BS116" i="22"/>
  <c r="BU96" i="22"/>
  <c r="BU129" i="22" s="1"/>
  <c r="BC96" i="22"/>
  <c r="BC129" i="22" s="1"/>
  <c r="BD96" i="22"/>
  <c r="BD129" i="22" s="1"/>
  <c r="BD116" i="22"/>
  <c r="BD149" i="22" s="1"/>
  <c r="BE96" i="22"/>
  <c r="BE129" i="22" s="1"/>
  <c r="BE116" i="22"/>
  <c r="BE149" i="22" s="1"/>
  <c r="BF116" i="22"/>
  <c r="BF149" i="22" s="1"/>
  <c r="BF96" i="22"/>
  <c r="BF129" i="22" s="1"/>
  <c r="BG116" i="22"/>
  <c r="BG149" i="22" s="1"/>
  <c r="BR96" i="22"/>
  <c r="BR129" i="22" s="1"/>
  <c r="BT116" i="22"/>
  <c r="BU116" i="22"/>
  <c r="BH96" i="22"/>
  <c r="BH129" i="22" s="1"/>
  <c r="BH116" i="22"/>
  <c r="BH149" i="22" s="1"/>
  <c r="BI96" i="22"/>
  <c r="BI129" i="22" s="1"/>
  <c r="BI116" i="22"/>
  <c r="BI149" i="22" s="1"/>
  <c r="BJ96" i="22"/>
  <c r="BJ129" i="22" s="1"/>
  <c r="BJ116" i="22"/>
  <c r="BJ149" i="22" s="1"/>
  <c r="BK96" i="22"/>
  <c r="BK129" i="22" s="1"/>
  <c r="BK116" i="22"/>
  <c r="BK149" i="22" s="1"/>
  <c r="BL116" i="22"/>
  <c r="BL96" i="22"/>
  <c r="BL129" i="22" s="1"/>
  <c r="BM96" i="22"/>
  <c r="BM129" i="22" s="1"/>
  <c r="BN116" i="22"/>
  <c r="BN96" i="22"/>
  <c r="BN129" i="22" s="1"/>
  <c r="BO96" i="22"/>
  <c r="BO129" i="22" s="1"/>
  <c r="BO116" i="22"/>
  <c r="BP116" i="22"/>
  <c r="BP96" i="22"/>
  <c r="BP129" i="22" s="1"/>
  <c r="BQ116" i="22"/>
  <c r="BQ96" i="22"/>
  <c r="BQ129" i="22" s="1"/>
  <c r="BR116" i="22"/>
  <c r="BT73" i="22"/>
  <c r="BV73" i="22"/>
  <c r="BS73" i="22"/>
  <c r="BR73" i="22"/>
  <c r="BQ73" i="22"/>
  <c r="BP73" i="22"/>
  <c r="BO73" i="22"/>
  <c r="CC73" i="22"/>
  <c r="CB73" i="22"/>
  <c r="CA73" i="22"/>
  <c r="BZ73" i="22"/>
  <c r="BY73" i="22"/>
  <c r="BX73" i="22"/>
  <c r="BW73" i="22"/>
  <c r="BN73" i="22"/>
  <c r="BM73" i="22"/>
  <c r="BL73" i="22"/>
  <c r="BK73" i="22"/>
  <c r="BK139" i="22" s="1"/>
  <c r="BJ73" i="22"/>
  <c r="BJ139" i="22" s="1"/>
  <c r="BI73" i="22"/>
  <c r="BI139" i="22" s="1"/>
  <c r="BH73" i="22"/>
  <c r="BH139" i="22" s="1"/>
  <c r="BG73" i="22"/>
  <c r="BG139" i="22" s="1"/>
  <c r="BU73" i="22"/>
  <c r="BF73" i="22"/>
  <c r="BF139" i="22" s="1"/>
  <c r="BE73" i="22"/>
  <c r="BE139" i="22" s="1"/>
  <c r="BD73" i="22"/>
  <c r="BD139" i="22" s="1"/>
  <c r="BC73" i="22"/>
  <c r="BC139" i="22" s="1"/>
  <c r="BB73" i="22"/>
  <c r="BB139" i="22" s="1"/>
  <c r="BB39" i="22"/>
  <c r="BB40" i="22" s="1"/>
  <c r="BC35" i="22"/>
  <c r="AY45" i="17"/>
  <c r="BB112" i="17"/>
  <c r="BB145" i="17" s="1"/>
  <c r="AZ92" i="17"/>
  <c r="AZ125" i="17" s="1"/>
  <c r="BC112" i="17"/>
  <c r="BC145" i="17" s="1"/>
  <c r="BC92" i="17"/>
  <c r="BC125" i="17" s="1"/>
  <c r="AX92" i="17"/>
  <c r="AX125" i="17" s="1"/>
  <c r="AY112" i="17"/>
  <c r="AY145" i="17" s="1"/>
  <c r="BE92" i="17"/>
  <c r="BE125" i="17" s="1"/>
  <c r="BD112" i="17"/>
  <c r="BD145" i="17" s="1"/>
  <c r="BN112" i="17"/>
  <c r="BK112" i="17"/>
  <c r="BK92" i="17"/>
  <c r="BK125" i="17" s="1"/>
  <c r="BJ112" i="17"/>
  <c r="BJ92" i="17"/>
  <c r="BJ125" i="17" s="1"/>
  <c r="BA112" i="17"/>
  <c r="BA145" i="17" s="1"/>
  <c r="BO112" i="17"/>
  <c r="BN92" i="17"/>
  <c r="BN125" i="17" s="1"/>
  <c r="BM92" i="17"/>
  <c r="BM125" i="17" s="1"/>
  <c r="BL92" i="17"/>
  <c r="BL125" i="17" s="1"/>
  <c r="BI112" i="17"/>
  <c r="BI92" i="17"/>
  <c r="BI125" i="17" s="1"/>
  <c r="BH112" i="17"/>
  <c r="BH92" i="17"/>
  <c r="BH125" i="17" s="1"/>
  <c r="BG112" i="17"/>
  <c r="BG145" i="17" s="1"/>
  <c r="BG92" i="17"/>
  <c r="BG125" i="17" s="1"/>
  <c r="BF92" i="17"/>
  <c r="BF125" i="17" s="1"/>
  <c r="BF112" i="17"/>
  <c r="BF145" i="17" s="1"/>
  <c r="AX49" i="17"/>
  <c r="AX50" i="17" s="1"/>
  <c r="BB92" i="17"/>
  <c r="BB125" i="17" s="1"/>
  <c r="AY92" i="17"/>
  <c r="AY125" i="17" s="1"/>
  <c r="BD92" i="17"/>
  <c r="BD125" i="17" s="1"/>
  <c r="AZ112" i="17"/>
  <c r="AZ145" i="17" s="1"/>
  <c r="BO92" i="17"/>
  <c r="BO125" i="17" s="1"/>
  <c r="BM112" i="17"/>
  <c r="BL112" i="17"/>
  <c r="AX112" i="17"/>
  <c r="AX145" i="17" s="1"/>
  <c r="BQ92" i="17"/>
  <c r="BQ125" i="17" s="1"/>
  <c r="BP112" i="17"/>
  <c r="BP92" i="17"/>
  <c r="BP125" i="17" s="1"/>
  <c r="BQ112" i="17"/>
  <c r="BE112" i="17"/>
  <c r="BE145" i="17" s="1"/>
  <c r="BA92" i="17"/>
  <c r="BA125" i="17" s="1"/>
  <c r="AW39" i="17"/>
  <c r="AW40" i="17" s="1"/>
  <c r="AX68" i="17"/>
  <c r="AX134" i="17" s="1"/>
  <c r="AW68" i="17"/>
  <c r="AW134" i="17" s="1"/>
  <c r="AY68" i="17"/>
  <c r="AY134" i="17" s="1"/>
  <c r="AZ68" i="17"/>
  <c r="AZ134" i="17" s="1"/>
  <c r="BA68" i="17"/>
  <c r="BA134" i="17" s="1"/>
  <c r="BB68" i="17"/>
  <c r="BB134" i="17" s="1"/>
  <c r="BC68" i="17"/>
  <c r="BC134" i="17" s="1"/>
  <c r="BD68" i="17"/>
  <c r="BD134" i="17" s="1"/>
  <c r="BE68" i="17"/>
  <c r="BE134" i="17" s="1"/>
  <c r="BF68" i="17"/>
  <c r="BF134" i="17" s="1"/>
  <c r="BG68" i="17"/>
  <c r="BH68" i="17"/>
  <c r="BI68" i="17"/>
  <c r="BJ68" i="17"/>
  <c r="BK68" i="17"/>
  <c r="BL68" i="17"/>
  <c r="BM68" i="17"/>
  <c r="BN68" i="17"/>
  <c r="BO68" i="17"/>
  <c r="BP68" i="17"/>
  <c r="BQ68" i="17"/>
  <c r="BR68" i="17"/>
  <c r="BS68" i="17"/>
  <c r="BT68" i="17"/>
  <c r="BU68" i="17"/>
  <c r="BV68" i="17"/>
  <c r="BW68" i="17"/>
  <c r="BX68" i="17"/>
  <c r="BY68" i="17"/>
  <c r="BZ68" i="17"/>
  <c r="AX35" i="17"/>
  <c r="BD45" i="22" l="1"/>
  <c r="BC49" i="22"/>
  <c r="BC50" i="22" s="1"/>
  <c r="BC97" i="22"/>
  <c r="BC130" i="22" s="1"/>
  <c r="BD97" i="22"/>
  <c r="BD130" i="22" s="1"/>
  <c r="BE97" i="22"/>
  <c r="BE130" i="22" s="1"/>
  <c r="BF97" i="22"/>
  <c r="BF130" i="22" s="1"/>
  <c r="BG97" i="22"/>
  <c r="BG130" i="22" s="1"/>
  <c r="BH97" i="22"/>
  <c r="BH130" i="22" s="1"/>
  <c r="BI97" i="22"/>
  <c r="BI130" i="22" s="1"/>
  <c r="BJ97" i="22"/>
  <c r="BJ130" i="22" s="1"/>
  <c r="BK97" i="22"/>
  <c r="BK130" i="22" s="1"/>
  <c r="BL97" i="22"/>
  <c r="BL130" i="22" s="1"/>
  <c r="BM97" i="22"/>
  <c r="BM130" i="22" s="1"/>
  <c r="BN97" i="22"/>
  <c r="BN130" i="22" s="1"/>
  <c r="BO97" i="22"/>
  <c r="BO130" i="22" s="1"/>
  <c r="BP97" i="22"/>
  <c r="BP130" i="22" s="1"/>
  <c r="BQ97" i="22"/>
  <c r="BQ130" i="22" s="1"/>
  <c r="BR97" i="22"/>
  <c r="BR130" i="22" s="1"/>
  <c r="BS97" i="22"/>
  <c r="BS130" i="22" s="1"/>
  <c r="BT97" i="22"/>
  <c r="BT130" i="22" s="1"/>
  <c r="BU97" i="22"/>
  <c r="BU130" i="22" s="1"/>
  <c r="BV97" i="22"/>
  <c r="BV130" i="22" s="1"/>
  <c r="BS74" i="22"/>
  <c r="BH74" i="22"/>
  <c r="BH140" i="22" s="1"/>
  <c r="BC39" i="22"/>
  <c r="BC40" i="22" s="1"/>
  <c r="BV74" i="22"/>
  <c r="BT74" i="22"/>
  <c r="BQ74" i="22"/>
  <c r="BG74" i="22"/>
  <c r="BG140" i="22" s="1"/>
  <c r="BD35" i="22"/>
  <c r="BU74" i="22"/>
  <c r="BR74" i="22"/>
  <c r="BP74" i="22"/>
  <c r="BF74" i="22"/>
  <c r="BF140" i="22" s="1"/>
  <c r="BE74" i="22"/>
  <c r="BE140" i="22" s="1"/>
  <c r="BD74" i="22"/>
  <c r="BD140" i="22" s="1"/>
  <c r="BC74" i="22"/>
  <c r="BC140" i="22" s="1"/>
  <c r="BX74" i="22"/>
  <c r="BW74" i="22"/>
  <c r="CC74" i="22"/>
  <c r="CB74" i="22"/>
  <c r="CA74" i="22"/>
  <c r="BZ74" i="22"/>
  <c r="BY74" i="22"/>
  <c r="BO74" i="22"/>
  <c r="BN74" i="22"/>
  <c r="BM74" i="22"/>
  <c r="BL74" i="22"/>
  <c r="BL140" i="22" s="1"/>
  <c r="BK74" i="22"/>
  <c r="BK140" i="22" s="1"/>
  <c r="BJ74" i="22"/>
  <c r="BJ140" i="22" s="1"/>
  <c r="BI74" i="22"/>
  <c r="BI140" i="22" s="1"/>
  <c r="BH113" i="17"/>
  <c r="BH146" i="17" s="1"/>
  <c r="BC113" i="17"/>
  <c r="BC146" i="17" s="1"/>
  <c r="BM113" i="17"/>
  <c r="BL113" i="17"/>
  <c r="BL93" i="17"/>
  <c r="BL126" i="17" s="1"/>
  <c r="BC93" i="17"/>
  <c r="BC126" i="17" s="1"/>
  <c r="BK93" i="17"/>
  <c r="BK126" i="17" s="1"/>
  <c r="AY93" i="17"/>
  <c r="AY126" i="17" s="1"/>
  <c r="BJ93" i="17"/>
  <c r="BJ126" i="17" s="1"/>
  <c r="BD113" i="17"/>
  <c r="BD146" i="17" s="1"/>
  <c r="AY113" i="17"/>
  <c r="AY146" i="17" s="1"/>
  <c r="BP113" i="17"/>
  <c r="BF113" i="17"/>
  <c r="BF146" i="17" s="1"/>
  <c r="AZ45" i="17"/>
  <c r="BD93" i="17"/>
  <c r="BD126" i="17" s="1"/>
  <c r="BG93" i="17"/>
  <c r="BG126" i="17" s="1"/>
  <c r="BH93" i="17"/>
  <c r="BH126" i="17" s="1"/>
  <c r="BO113" i="17"/>
  <c r="BF93" i="17"/>
  <c r="BF126" i="17" s="1"/>
  <c r="BN113" i="17"/>
  <c r="AY49" i="17"/>
  <c r="AY50" i="17" s="1"/>
  <c r="BJ113" i="17"/>
  <c r="BM93" i="17"/>
  <c r="BM126" i="17" s="1"/>
  <c r="BE93" i="17"/>
  <c r="BE126" i="17" s="1"/>
  <c r="BA113" i="17"/>
  <c r="BA146" i="17" s="1"/>
  <c r="BK113" i="17"/>
  <c r="BB113" i="17"/>
  <c r="BB146" i="17" s="1"/>
  <c r="BR93" i="17"/>
  <c r="BR126" i="17" s="1"/>
  <c r="BQ113" i="17"/>
  <c r="BA93" i="17"/>
  <c r="BA126" i="17" s="1"/>
  <c r="BB93" i="17"/>
  <c r="BB126" i="17" s="1"/>
  <c r="BI93" i="17"/>
  <c r="BI126" i="17" s="1"/>
  <c r="AZ113" i="17"/>
  <c r="AZ146" i="17" s="1"/>
  <c r="BO93" i="17"/>
  <c r="BO126" i="17" s="1"/>
  <c r="BG113" i="17"/>
  <c r="BG146" i="17" s="1"/>
  <c r="BQ93" i="17"/>
  <c r="BQ126" i="17" s="1"/>
  <c r="BR113" i="17"/>
  <c r="BP93" i="17"/>
  <c r="BP126" i="17" s="1"/>
  <c r="BN93" i="17"/>
  <c r="BN126" i="17" s="1"/>
  <c r="BI113" i="17"/>
  <c r="BE113" i="17"/>
  <c r="BE146" i="17" s="1"/>
  <c r="AZ93" i="17"/>
  <c r="AZ126" i="17" s="1"/>
  <c r="BD69" i="17"/>
  <c r="BD135" i="17" s="1"/>
  <c r="BL69" i="17"/>
  <c r="BS69" i="17"/>
  <c r="BY69" i="17"/>
  <c r="BC69" i="17"/>
  <c r="BC135" i="17" s="1"/>
  <c r="BK69" i="17"/>
  <c r="BT69" i="17"/>
  <c r="BE69" i="17"/>
  <c r="BE135" i="17" s="1"/>
  <c r="BN69" i="17"/>
  <c r="BW69" i="17"/>
  <c r="AY69" i="17"/>
  <c r="AY135" i="17" s="1"/>
  <c r="BV69" i="17"/>
  <c r="AX39" i="17"/>
  <c r="AX40" i="17" s="1"/>
  <c r="BX69" i="17"/>
  <c r="AZ69" i="17"/>
  <c r="AZ135" i="17" s="1"/>
  <c r="BF69" i="17"/>
  <c r="BF135" i="17" s="1"/>
  <c r="BM69" i="17"/>
  <c r="BU69" i="17"/>
  <c r="BB69" i="17"/>
  <c r="BB135" i="17" s="1"/>
  <c r="BJ69" i="17"/>
  <c r="BR69" i="17"/>
  <c r="BA69" i="17"/>
  <c r="BA135" i="17" s="1"/>
  <c r="BH69" i="17"/>
  <c r="BP69" i="17"/>
  <c r="AX69" i="17"/>
  <c r="AX135" i="17" s="1"/>
  <c r="BG69" i="17"/>
  <c r="BG135" i="17" s="1"/>
  <c r="BO69" i="17"/>
  <c r="CA69" i="17"/>
  <c r="BI69" i="17"/>
  <c r="BQ69" i="17"/>
  <c r="BZ69" i="17"/>
  <c r="AY35" i="17"/>
  <c r="BN98" i="22" l="1"/>
  <c r="BN131" i="22" s="1"/>
  <c r="BL98" i="22"/>
  <c r="BL131" i="22" s="1"/>
  <c r="BG98" i="22"/>
  <c r="BG131" i="22" s="1"/>
  <c r="BH98" i="22"/>
  <c r="BH131" i="22" s="1"/>
  <c r="BJ98" i="22"/>
  <c r="BJ131" i="22" s="1"/>
  <c r="BT98" i="22"/>
  <c r="BT131" i="22" s="1"/>
  <c r="BQ98" i="22"/>
  <c r="BQ131" i="22" s="1"/>
  <c r="BO98" i="22"/>
  <c r="BO131" i="22" s="1"/>
  <c r="BR98" i="22"/>
  <c r="BR131" i="22" s="1"/>
  <c r="BS98" i="22"/>
  <c r="BS131" i="22" s="1"/>
  <c r="BW98" i="22"/>
  <c r="BW131" i="22" s="1"/>
  <c r="BP98" i="22"/>
  <c r="BP131" i="22" s="1"/>
  <c r="BU98" i="22"/>
  <c r="BU131" i="22" s="1"/>
  <c r="BM98" i="22"/>
  <c r="BM131" i="22" s="1"/>
  <c r="BV98" i="22"/>
  <c r="BV131" i="22" s="1"/>
  <c r="BE45" i="22"/>
  <c r="BD49" i="22"/>
  <c r="BD50" i="22" s="1"/>
  <c r="BD98" i="22"/>
  <c r="BD131" i="22" s="1"/>
  <c r="BE98" i="22"/>
  <c r="BE131" i="22" s="1"/>
  <c r="BF98" i="22"/>
  <c r="BF131" i="22" s="1"/>
  <c r="BI98" i="22"/>
  <c r="BI131" i="22" s="1"/>
  <c r="BK98" i="22"/>
  <c r="BK131" i="22" s="1"/>
  <c r="BR75" i="22"/>
  <c r="BO75" i="22"/>
  <c r="BD75" i="22"/>
  <c r="BD141" i="22" s="1"/>
  <c r="BT75" i="22"/>
  <c r="BQ75" i="22"/>
  <c r="BN75" i="22"/>
  <c r="CC75" i="22"/>
  <c r="CB75" i="22"/>
  <c r="CA75" i="22"/>
  <c r="BZ75" i="22"/>
  <c r="BY75" i="22"/>
  <c r="BX75" i="22"/>
  <c r="BW75" i="22"/>
  <c r="BV75" i="22"/>
  <c r="BU75" i="22"/>
  <c r="BS75" i="22"/>
  <c r="BP75" i="22"/>
  <c r="BE75" i="22"/>
  <c r="BE141" i="22" s="1"/>
  <c r="BM75" i="22"/>
  <c r="BM141" i="22" s="1"/>
  <c r="BL75" i="22"/>
  <c r="BL141" i="22" s="1"/>
  <c r="BK75" i="22"/>
  <c r="BK141" i="22" s="1"/>
  <c r="BJ75" i="22"/>
  <c r="BJ141" i="22" s="1"/>
  <c r="BI75" i="22"/>
  <c r="BI141" i="22" s="1"/>
  <c r="BH75" i="22"/>
  <c r="BH141" i="22" s="1"/>
  <c r="BG75" i="22"/>
  <c r="BG141" i="22" s="1"/>
  <c r="BF75" i="22"/>
  <c r="BF141" i="22" s="1"/>
  <c r="BE35" i="22"/>
  <c r="BD39" i="22"/>
  <c r="BD40" i="22" s="1"/>
  <c r="BA45" i="17"/>
  <c r="AZ49" i="17"/>
  <c r="AZ50" i="17" s="1"/>
  <c r="BQ114" i="17"/>
  <c r="BQ94" i="17"/>
  <c r="BQ127" i="17" s="1"/>
  <c r="BP114" i="17"/>
  <c r="BP94" i="17"/>
  <c r="BP127" i="17" s="1"/>
  <c r="BO114" i="17"/>
  <c r="BO94" i="17"/>
  <c r="BO127" i="17" s="1"/>
  <c r="BN114" i="17"/>
  <c r="BN94" i="17"/>
  <c r="BN127" i="17" s="1"/>
  <c r="BM114" i="17"/>
  <c r="BM94" i="17"/>
  <c r="BM127" i="17" s="1"/>
  <c r="BL114" i="17"/>
  <c r="BL94" i="17"/>
  <c r="BL127" i="17" s="1"/>
  <c r="BK114" i="17"/>
  <c r="BK94" i="17"/>
  <c r="BK127" i="17" s="1"/>
  <c r="BJ114" i="17"/>
  <c r="BJ94" i="17"/>
  <c r="BJ127" i="17" s="1"/>
  <c r="BI114" i="17"/>
  <c r="BI147" i="17" s="1"/>
  <c r="BI94" i="17"/>
  <c r="BI127" i="17" s="1"/>
  <c r="BH114" i="17"/>
  <c r="BH147" i="17" s="1"/>
  <c r="BH94" i="17"/>
  <c r="BH127" i="17" s="1"/>
  <c r="BG94" i="17"/>
  <c r="BG127" i="17" s="1"/>
  <c r="BG114" i="17"/>
  <c r="BG147" i="17" s="1"/>
  <c r="BF94" i="17"/>
  <c r="BF127" i="17" s="1"/>
  <c r="BF114" i="17"/>
  <c r="BF147" i="17" s="1"/>
  <c r="BE114" i="17"/>
  <c r="BE147" i="17" s="1"/>
  <c r="BE94" i="17"/>
  <c r="BE127" i="17" s="1"/>
  <c r="BD114" i="17"/>
  <c r="BD147" i="17" s="1"/>
  <c r="BD94" i="17"/>
  <c r="BD127" i="17" s="1"/>
  <c r="BA114" i="17"/>
  <c r="BA147" i="17" s="1"/>
  <c r="BA94" i="17"/>
  <c r="BA127" i="17" s="1"/>
  <c r="AZ114" i="17"/>
  <c r="AZ147" i="17" s="1"/>
  <c r="AZ94" i="17"/>
  <c r="AZ127" i="17" s="1"/>
  <c r="BB94" i="17"/>
  <c r="BB127" i="17" s="1"/>
  <c r="BB114" i="17"/>
  <c r="BB147" i="17" s="1"/>
  <c r="BC114" i="17"/>
  <c r="BC147" i="17" s="1"/>
  <c r="BC94" i="17"/>
  <c r="BC127" i="17" s="1"/>
  <c r="BS94" i="17"/>
  <c r="BS127" i="17" s="1"/>
  <c r="BR114" i="17"/>
  <c r="BR94" i="17"/>
  <c r="BR127" i="17" s="1"/>
  <c r="BS114" i="17"/>
  <c r="CA70" i="17"/>
  <c r="CB70" i="17"/>
  <c r="BG70" i="17"/>
  <c r="BG136" i="17" s="1"/>
  <c r="BS70" i="17"/>
  <c r="BF70" i="17"/>
  <c r="BF136" i="17" s="1"/>
  <c r="BV70" i="17"/>
  <c r="BA70" i="17"/>
  <c r="BA136" i="17" s="1"/>
  <c r="BC70" i="17"/>
  <c r="BC136" i="17" s="1"/>
  <c r="BM70" i="17"/>
  <c r="BT70" i="17"/>
  <c r="BJ70" i="17"/>
  <c r="BY70" i="17"/>
  <c r="BD70" i="17"/>
  <c r="BD136" i="17" s="1"/>
  <c r="BP70" i="17"/>
  <c r="AZ70" i="17"/>
  <c r="AZ136" i="17" s="1"/>
  <c r="BH70" i="17"/>
  <c r="BH136" i="17" s="1"/>
  <c r="BN70" i="17"/>
  <c r="BX70" i="17"/>
  <c r="BE70" i="17"/>
  <c r="BE136" i="17" s="1"/>
  <c r="BK70" i="17"/>
  <c r="BQ70" i="17"/>
  <c r="BL70" i="17"/>
  <c r="BU70" i="17"/>
  <c r="AY39" i="17"/>
  <c r="AY40" i="17" s="1"/>
  <c r="BB70" i="17"/>
  <c r="BB136" i="17" s="1"/>
  <c r="BO70" i="17"/>
  <c r="BW70" i="17"/>
  <c r="AY70" i="17"/>
  <c r="AY136" i="17" s="1"/>
  <c r="BI70" i="17"/>
  <c r="BR70" i="17"/>
  <c r="BZ70" i="17"/>
  <c r="AZ35" i="17"/>
  <c r="BE99" i="22" l="1"/>
  <c r="BE132" i="22" s="1"/>
  <c r="BV99" i="22"/>
  <c r="BV132" i="22" s="1"/>
  <c r="BX99" i="22"/>
  <c r="BX132" i="22" s="1"/>
  <c r="BJ99" i="22"/>
  <c r="BJ132" i="22" s="1"/>
  <c r="BM99" i="22"/>
  <c r="BM132" i="22" s="1"/>
  <c r="BG99" i="22"/>
  <c r="BG132" i="22" s="1"/>
  <c r="BN99" i="22"/>
  <c r="BN132" i="22" s="1"/>
  <c r="BU99" i="22"/>
  <c r="BU132" i="22" s="1"/>
  <c r="BI99" i="22"/>
  <c r="BI132" i="22" s="1"/>
  <c r="BK99" i="22"/>
  <c r="BK132" i="22" s="1"/>
  <c r="BL99" i="22"/>
  <c r="BL132" i="22" s="1"/>
  <c r="BO99" i="22"/>
  <c r="BO132" i="22" s="1"/>
  <c r="BP99" i="22"/>
  <c r="BP132" i="22" s="1"/>
  <c r="BR99" i="22"/>
  <c r="BR132" i="22" s="1"/>
  <c r="BT99" i="22"/>
  <c r="BT132" i="22" s="1"/>
  <c r="BW99" i="22"/>
  <c r="BW132" i="22" s="1"/>
  <c r="BE49" i="22"/>
  <c r="BE50" i="22" s="1"/>
  <c r="BF45" i="22"/>
  <c r="BF99" i="22"/>
  <c r="BF132" i="22" s="1"/>
  <c r="BS99" i="22"/>
  <c r="BS132" i="22" s="1"/>
  <c r="BQ99" i="22"/>
  <c r="BQ132" i="22" s="1"/>
  <c r="BH99" i="22"/>
  <c r="BH132" i="22" s="1"/>
  <c r="BL76" i="22"/>
  <c r="BL142" i="22" s="1"/>
  <c r="BI76" i="22"/>
  <c r="BI142" i="22" s="1"/>
  <c r="BF76" i="22"/>
  <c r="BF142" i="22" s="1"/>
  <c r="BS76" i="22"/>
  <c r="BQ76" i="22"/>
  <c r="BO76" i="22"/>
  <c r="BM76" i="22"/>
  <c r="BM142" i="22" s="1"/>
  <c r="BJ76" i="22"/>
  <c r="BJ142" i="22" s="1"/>
  <c r="BG76" i="22"/>
  <c r="BG142" i="22" s="1"/>
  <c r="BE39" i="22"/>
  <c r="BE40" i="22" s="1"/>
  <c r="CC76" i="22"/>
  <c r="CB76" i="22"/>
  <c r="CA76" i="22"/>
  <c r="BZ76" i="22"/>
  <c r="BY76" i="22"/>
  <c r="BX76" i="22"/>
  <c r="BW76" i="22"/>
  <c r="BV76" i="22"/>
  <c r="BU76" i="22"/>
  <c r="BT76" i="22"/>
  <c r="BR76" i="22"/>
  <c r="BP76" i="22"/>
  <c r="BN76" i="22"/>
  <c r="BN142" i="22" s="1"/>
  <c r="BK76" i="22"/>
  <c r="BK142" i="22" s="1"/>
  <c r="BH76" i="22"/>
  <c r="BH142" i="22" s="1"/>
  <c r="BE76" i="22"/>
  <c r="BE142" i="22" s="1"/>
  <c r="BF35" i="22"/>
  <c r="BJ115" i="17"/>
  <c r="BJ148" i="17" s="1"/>
  <c r="BG115" i="17"/>
  <c r="BG148" i="17" s="1"/>
  <c r="BQ115" i="17"/>
  <c r="BN115" i="17"/>
  <c r="BR95" i="17"/>
  <c r="BR128" i="17" s="1"/>
  <c r="BJ95" i="17"/>
  <c r="BJ128" i="17" s="1"/>
  <c r="BE95" i="17"/>
  <c r="BE128" i="17" s="1"/>
  <c r="BA115" i="17"/>
  <c r="BA148" i="17" s="1"/>
  <c r="BN95" i="17"/>
  <c r="BN128" i="17" s="1"/>
  <c r="BK115" i="17"/>
  <c r="BF115" i="17"/>
  <c r="BF148" i="17" s="1"/>
  <c r="BA95" i="17"/>
  <c r="BA128" i="17" s="1"/>
  <c r="BO115" i="17"/>
  <c r="BL115" i="17"/>
  <c r="BI95" i="17"/>
  <c r="BI128" i="17" s="1"/>
  <c r="BD115" i="17"/>
  <c r="BD148" i="17" s="1"/>
  <c r="BP95" i="17"/>
  <c r="BP128" i="17" s="1"/>
  <c r="BI115" i="17"/>
  <c r="BI148" i="17" s="1"/>
  <c r="BR115" i="17"/>
  <c r="BM95" i="17"/>
  <c r="BM128" i="17" s="1"/>
  <c r="BE115" i="17"/>
  <c r="BE148" i="17" s="1"/>
  <c r="BB95" i="17"/>
  <c r="BB128" i="17" s="1"/>
  <c r="BA49" i="17"/>
  <c r="BA50" i="17" s="1"/>
  <c r="BP115" i="17"/>
  <c r="BH115" i="17"/>
  <c r="BH148" i="17" s="1"/>
  <c r="BC115" i="17"/>
  <c r="BC148" i="17" s="1"/>
  <c r="BB115" i="17"/>
  <c r="BB148" i="17" s="1"/>
  <c r="BM115" i="17"/>
  <c r="BK95" i="17"/>
  <c r="BK128" i="17" s="1"/>
  <c r="BG95" i="17"/>
  <c r="BG128" i="17" s="1"/>
  <c r="BD95" i="17"/>
  <c r="BD128" i="17" s="1"/>
  <c r="BB45" i="17"/>
  <c r="BC95" i="17"/>
  <c r="BC128" i="17" s="1"/>
  <c r="BS115" i="17"/>
  <c r="BF95" i="17"/>
  <c r="BF128" i="17" s="1"/>
  <c r="BT95" i="17"/>
  <c r="BT128" i="17" s="1"/>
  <c r="BQ95" i="17"/>
  <c r="BQ128" i="17" s="1"/>
  <c r="BO95" i="17"/>
  <c r="BO128" i="17" s="1"/>
  <c r="BT115" i="17"/>
  <c r="BL95" i="17"/>
  <c r="BL128" i="17" s="1"/>
  <c r="BH95" i="17"/>
  <c r="BH128" i="17" s="1"/>
  <c r="BS95" i="17"/>
  <c r="BS128" i="17" s="1"/>
  <c r="CB71" i="17"/>
  <c r="CC71" i="17"/>
  <c r="BA71" i="17"/>
  <c r="BA137" i="17" s="1"/>
  <c r="BJ71" i="17"/>
  <c r="BQ71" i="17"/>
  <c r="BX71" i="17"/>
  <c r="BE71" i="17"/>
  <c r="BE137" i="17" s="1"/>
  <c r="BM71" i="17"/>
  <c r="BT71" i="17"/>
  <c r="BG71" i="17"/>
  <c r="BG137" i="17" s="1"/>
  <c r="BP71" i="17"/>
  <c r="AZ39" i="17"/>
  <c r="AZ40" i="17" s="1"/>
  <c r="BB71" i="17"/>
  <c r="BB137" i="17" s="1"/>
  <c r="BC71" i="17"/>
  <c r="BC137" i="17" s="1"/>
  <c r="BZ71" i="17"/>
  <c r="BV71" i="17"/>
  <c r="AZ71" i="17"/>
  <c r="AZ137" i="17" s="1"/>
  <c r="BK71" i="17"/>
  <c r="BS71" i="17"/>
  <c r="CA71" i="17"/>
  <c r="BF71" i="17"/>
  <c r="BF137" i="17" s="1"/>
  <c r="BN71" i="17"/>
  <c r="BW71" i="17"/>
  <c r="BD71" i="17"/>
  <c r="BD137" i="17" s="1"/>
  <c r="BL71" i="17"/>
  <c r="BU71" i="17"/>
  <c r="BI71" i="17"/>
  <c r="BI137" i="17" s="1"/>
  <c r="BR71" i="17"/>
  <c r="BY71" i="17"/>
  <c r="BH71" i="17"/>
  <c r="BH137" i="17" s="1"/>
  <c r="BO71" i="17"/>
  <c r="BA35" i="17"/>
  <c r="BG100" i="22" l="1"/>
  <c r="BG133" i="22" s="1"/>
  <c r="BM100" i="22"/>
  <c r="BM133" i="22" s="1"/>
  <c r="BJ100" i="22"/>
  <c r="BJ133" i="22" s="1"/>
  <c r="BN100" i="22"/>
  <c r="BN133" i="22" s="1"/>
  <c r="BO100" i="22"/>
  <c r="BO133" i="22" s="1"/>
  <c r="BP100" i="22"/>
  <c r="BP133" i="22" s="1"/>
  <c r="BQ100" i="22"/>
  <c r="BQ133" i="22" s="1"/>
  <c r="BG45" i="22"/>
  <c r="BW100" i="22"/>
  <c r="BW133" i="22" s="1"/>
  <c r="BF49" i="22"/>
  <c r="BF50" i="22" s="1"/>
  <c r="BF100" i="22"/>
  <c r="BF133" i="22" s="1"/>
  <c r="BH100" i="22"/>
  <c r="BH133" i="22" s="1"/>
  <c r="BI100" i="22"/>
  <c r="BI133" i="22" s="1"/>
  <c r="BK100" i="22"/>
  <c r="BK133" i="22" s="1"/>
  <c r="BL100" i="22"/>
  <c r="BL133" i="22" s="1"/>
  <c r="BR100" i="22"/>
  <c r="BR133" i="22" s="1"/>
  <c r="BS100" i="22"/>
  <c r="BS133" i="22" s="1"/>
  <c r="BT100" i="22"/>
  <c r="BT133" i="22" s="1"/>
  <c r="BU100" i="22"/>
  <c r="BU133" i="22" s="1"/>
  <c r="BV100" i="22"/>
  <c r="BV133" i="22" s="1"/>
  <c r="BX100" i="22"/>
  <c r="BX133" i="22" s="1"/>
  <c r="BY100" i="22"/>
  <c r="BY133" i="22" s="1"/>
  <c r="BT77" i="22"/>
  <c r="BS77" i="22"/>
  <c r="BR77" i="22"/>
  <c r="BQ77" i="22"/>
  <c r="BP77" i="22"/>
  <c r="BO77" i="22"/>
  <c r="BO143" i="22" s="1"/>
  <c r="BF39" i="22"/>
  <c r="BF40" i="22" s="1"/>
  <c r="BH77" i="22"/>
  <c r="BH143" i="22" s="1"/>
  <c r="BG77" i="22"/>
  <c r="BG143" i="22" s="1"/>
  <c r="BF77" i="22"/>
  <c r="BF143" i="22" s="1"/>
  <c r="CC77" i="22"/>
  <c r="CB77" i="22"/>
  <c r="CA77" i="22"/>
  <c r="BZ77" i="22"/>
  <c r="BY77" i="22"/>
  <c r="BX77" i="22"/>
  <c r="BW77" i="22"/>
  <c r="BV77" i="22"/>
  <c r="BU77" i="22"/>
  <c r="BN77" i="22"/>
  <c r="BN143" i="22" s="1"/>
  <c r="BM77" i="22"/>
  <c r="BM143" i="22" s="1"/>
  <c r="BL77" i="22"/>
  <c r="BL143" i="22" s="1"/>
  <c r="BK77" i="22"/>
  <c r="BK143" i="22" s="1"/>
  <c r="BJ77" i="22"/>
  <c r="BJ143" i="22" s="1"/>
  <c r="BI77" i="22"/>
  <c r="BI143" i="22" s="1"/>
  <c r="BG35" i="22"/>
  <c r="BM78" i="22" s="1"/>
  <c r="BM144" i="22" s="1"/>
  <c r="BC45" i="17"/>
  <c r="BS116" i="17"/>
  <c r="BS96" i="17"/>
  <c r="BS129" i="17" s="1"/>
  <c r="BR116" i="17"/>
  <c r="BR96" i="17"/>
  <c r="BR129" i="17" s="1"/>
  <c r="BQ116" i="17"/>
  <c r="BQ96" i="17"/>
  <c r="BQ129" i="17" s="1"/>
  <c r="BP116" i="17"/>
  <c r="BP96" i="17"/>
  <c r="BP129" i="17" s="1"/>
  <c r="BO116" i="17"/>
  <c r="BN116" i="17"/>
  <c r="BM116" i="17"/>
  <c r="BM96" i="17"/>
  <c r="BM129" i="17" s="1"/>
  <c r="BL116" i="17"/>
  <c r="BL96" i="17"/>
  <c r="BL129" i="17" s="1"/>
  <c r="BK116" i="17"/>
  <c r="BK149" i="17" s="1"/>
  <c r="BK96" i="17"/>
  <c r="BK129" i="17" s="1"/>
  <c r="BJ116" i="17"/>
  <c r="BJ149" i="17" s="1"/>
  <c r="BJ96" i="17"/>
  <c r="BJ129" i="17" s="1"/>
  <c r="BI116" i="17"/>
  <c r="BI149" i="17" s="1"/>
  <c r="BI96" i="17"/>
  <c r="BI129" i="17" s="1"/>
  <c r="BH116" i="17"/>
  <c r="BH149" i="17" s="1"/>
  <c r="BH96" i="17"/>
  <c r="BH129" i="17" s="1"/>
  <c r="BG96" i="17"/>
  <c r="BG129" i="17" s="1"/>
  <c r="BG116" i="17"/>
  <c r="BG149" i="17" s="1"/>
  <c r="BF116" i="17"/>
  <c r="BF149" i="17" s="1"/>
  <c r="BF96" i="17"/>
  <c r="BF129" i="17" s="1"/>
  <c r="BE116" i="17"/>
  <c r="BE149" i="17" s="1"/>
  <c r="BE96" i="17"/>
  <c r="BE129" i="17" s="1"/>
  <c r="BD116" i="17"/>
  <c r="BD149" i="17" s="1"/>
  <c r="BD96" i="17"/>
  <c r="BD129" i="17" s="1"/>
  <c r="BB116" i="17"/>
  <c r="BB149" i="17" s="1"/>
  <c r="BB96" i="17"/>
  <c r="BB129" i="17" s="1"/>
  <c r="BC116" i="17"/>
  <c r="BC149" i="17" s="1"/>
  <c r="BO96" i="17"/>
  <c r="BO129" i="17" s="1"/>
  <c r="BN96" i="17"/>
  <c r="BN129" i="17" s="1"/>
  <c r="BC96" i="17"/>
  <c r="BC129" i="17" s="1"/>
  <c r="BB49" i="17"/>
  <c r="BB50" i="17" s="1"/>
  <c r="BU96" i="17"/>
  <c r="BU129" i="17" s="1"/>
  <c r="BT116" i="17"/>
  <c r="BT96" i="17"/>
  <c r="BT129" i="17" s="1"/>
  <c r="BU116" i="17"/>
  <c r="CC72" i="17"/>
  <c r="BE72" i="17"/>
  <c r="BE138" i="17" s="1"/>
  <c r="BN72" i="17"/>
  <c r="BY72" i="17"/>
  <c r="BB72" i="17"/>
  <c r="BB138" i="17" s="1"/>
  <c r="BF72" i="17"/>
  <c r="BF138" i="17" s="1"/>
  <c r="BQ72" i="17"/>
  <c r="BW72" i="17"/>
  <c r="BA72" i="17"/>
  <c r="BA138" i="17" s="1"/>
  <c r="BL72" i="17"/>
  <c r="BV72" i="17"/>
  <c r="BA39" i="17"/>
  <c r="BA40" i="17" s="1"/>
  <c r="BJ72" i="17"/>
  <c r="BJ138" i="17" s="1"/>
  <c r="BU72" i="17"/>
  <c r="BG72" i="17"/>
  <c r="BG138" i="17" s="1"/>
  <c r="BX72" i="17"/>
  <c r="BH72" i="17"/>
  <c r="BH138" i="17" s="1"/>
  <c r="BO72" i="17"/>
  <c r="CB72" i="17"/>
  <c r="BD72" i="17"/>
  <c r="BD138" i="17" s="1"/>
  <c r="BS72" i="17"/>
  <c r="CA72" i="17"/>
  <c r="BK72" i="17"/>
  <c r="BM72" i="17"/>
  <c r="BT72" i="17"/>
  <c r="BZ72" i="17"/>
  <c r="BR72" i="17"/>
  <c r="BC72" i="17"/>
  <c r="BC138" i="17" s="1"/>
  <c r="BI72" i="17"/>
  <c r="BI138" i="17" s="1"/>
  <c r="BP72" i="17"/>
  <c r="BB35" i="17"/>
  <c r="BX101" i="22" l="1"/>
  <c r="BX134" i="22" s="1"/>
  <c r="BV101" i="22"/>
  <c r="BV134" i="22" s="1"/>
  <c r="BW101" i="22"/>
  <c r="BW134" i="22" s="1"/>
  <c r="BQ101" i="22"/>
  <c r="BQ134" i="22" s="1"/>
  <c r="BY101" i="22"/>
  <c r="BY134" i="22" s="1"/>
  <c r="BZ101" i="22"/>
  <c r="BZ134" i="22" s="1"/>
  <c r="BH45" i="22"/>
  <c r="BW102" i="22" s="1"/>
  <c r="BW135" i="22" s="1"/>
  <c r="BG49" i="22"/>
  <c r="BG50" i="22" s="1"/>
  <c r="BS101" i="22"/>
  <c r="BS134" i="22" s="1"/>
  <c r="BT101" i="22"/>
  <c r="BT134" i="22" s="1"/>
  <c r="BU101" i="22"/>
  <c r="BU134" i="22" s="1"/>
  <c r="BH101" i="22"/>
  <c r="BH134" i="22" s="1"/>
  <c r="BI101" i="22"/>
  <c r="BI134" i="22" s="1"/>
  <c r="BK101" i="22"/>
  <c r="BK134" i="22" s="1"/>
  <c r="BL101" i="22"/>
  <c r="BL134" i="22" s="1"/>
  <c r="BN101" i="22"/>
  <c r="BN134" i="22" s="1"/>
  <c r="BO101" i="22"/>
  <c r="BO134" i="22" s="1"/>
  <c r="BG101" i="22"/>
  <c r="BG134" i="22" s="1"/>
  <c r="BJ101" i="22"/>
  <c r="BJ134" i="22" s="1"/>
  <c r="BM101" i="22"/>
  <c r="BM134" i="22" s="1"/>
  <c r="BP101" i="22"/>
  <c r="BP134" i="22" s="1"/>
  <c r="BR101" i="22"/>
  <c r="BR134" i="22" s="1"/>
  <c r="BV78" i="22"/>
  <c r="BU78" i="22"/>
  <c r="BT78" i="22"/>
  <c r="BS78" i="22"/>
  <c r="BR78" i="22"/>
  <c r="BQ78" i="22"/>
  <c r="BP78" i="22"/>
  <c r="BP144" i="22" s="1"/>
  <c r="BO78" i="22"/>
  <c r="BO144" i="22" s="1"/>
  <c r="BN78" i="22"/>
  <c r="BN144" i="22" s="1"/>
  <c r="BL78" i="22"/>
  <c r="BL144" i="22" s="1"/>
  <c r="BK78" i="22"/>
  <c r="BK144" i="22" s="1"/>
  <c r="CC78" i="22"/>
  <c r="CB78" i="22"/>
  <c r="CA78" i="22"/>
  <c r="BZ78" i="22"/>
  <c r="BY78" i="22"/>
  <c r="BX78" i="22"/>
  <c r="BW78" i="22"/>
  <c r="BJ78" i="22"/>
  <c r="BJ144" i="22" s="1"/>
  <c r="BI78" i="22"/>
  <c r="BI144" i="22" s="1"/>
  <c r="BH78" i="22"/>
  <c r="BH144" i="22" s="1"/>
  <c r="BG78" i="22"/>
  <c r="BG144" i="22" s="1"/>
  <c r="BG39" i="22"/>
  <c r="BG40" i="22" s="1"/>
  <c r="BH35" i="22"/>
  <c r="BD45" i="17"/>
  <c r="BT97" i="17"/>
  <c r="BT130" i="17" s="1"/>
  <c r="BS97" i="17"/>
  <c r="BS130" i="17" s="1"/>
  <c r="BR97" i="17"/>
  <c r="BR130" i="17" s="1"/>
  <c r="BQ97" i="17"/>
  <c r="BQ130" i="17" s="1"/>
  <c r="BP97" i="17"/>
  <c r="BP130" i="17" s="1"/>
  <c r="BO97" i="17"/>
  <c r="BO130" i="17" s="1"/>
  <c r="BN97" i="17"/>
  <c r="BN130" i="17" s="1"/>
  <c r="BM97" i="17"/>
  <c r="BM130" i="17" s="1"/>
  <c r="BL97" i="17"/>
  <c r="BL130" i="17" s="1"/>
  <c r="BK97" i="17"/>
  <c r="BK130" i="17" s="1"/>
  <c r="BJ97" i="17"/>
  <c r="BJ130" i="17" s="1"/>
  <c r="BG97" i="17"/>
  <c r="BG130" i="17" s="1"/>
  <c r="BC49" i="17"/>
  <c r="BC50" i="17" s="1"/>
  <c r="BV97" i="17"/>
  <c r="BV130" i="17" s="1"/>
  <c r="BU97" i="17"/>
  <c r="BU130" i="17" s="1"/>
  <c r="BH97" i="17"/>
  <c r="BH130" i="17" s="1"/>
  <c r="BE97" i="17"/>
  <c r="BE130" i="17" s="1"/>
  <c r="BI97" i="17"/>
  <c r="BI130" i="17" s="1"/>
  <c r="BD97" i="17"/>
  <c r="BD130" i="17" s="1"/>
  <c r="BC97" i="17"/>
  <c r="BC130" i="17" s="1"/>
  <c r="BF97" i="17"/>
  <c r="BF130" i="17" s="1"/>
  <c r="BB39" i="17"/>
  <c r="BB40" i="17" s="1"/>
  <c r="BC73" i="17"/>
  <c r="BC139" i="17" s="1"/>
  <c r="BB73" i="17"/>
  <c r="BB139" i="17" s="1"/>
  <c r="BD73" i="17"/>
  <c r="BD139" i="17" s="1"/>
  <c r="BE73" i="17"/>
  <c r="BE139" i="17" s="1"/>
  <c r="BF73" i="17"/>
  <c r="BF139" i="17" s="1"/>
  <c r="BG73" i="17"/>
  <c r="BG139" i="17" s="1"/>
  <c r="BH73" i="17"/>
  <c r="BH139" i="17" s="1"/>
  <c r="BI73" i="17"/>
  <c r="BI139" i="17" s="1"/>
  <c r="BJ73" i="17"/>
  <c r="BJ139" i="17" s="1"/>
  <c r="BK73" i="17"/>
  <c r="BK139" i="17" s="1"/>
  <c r="BL73" i="17"/>
  <c r="BM73" i="17"/>
  <c r="BN73" i="17"/>
  <c r="BO73" i="17"/>
  <c r="BP73" i="17"/>
  <c r="BQ73" i="17"/>
  <c r="BR73" i="17"/>
  <c r="BS73" i="17"/>
  <c r="BT73" i="17"/>
  <c r="BU73" i="17"/>
  <c r="BV73" i="17"/>
  <c r="BW73" i="17"/>
  <c r="BX73" i="17"/>
  <c r="BY73" i="17"/>
  <c r="BZ73" i="17"/>
  <c r="CA73" i="17"/>
  <c r="CB73" i="17"/>
  <c r="CC73" i="17"/>
  <c r="BC35" i="17"/>
  <c r="BM102" i="22" l="1"/>
  <c r="BM135" i="22" s="1"/>
  <c r="BO102" i="22"/>
  <c r="BO135" i="22" s="1"/>
  <c r="BP102" i="22"/>
  <c r="BP135" i="22" s="1"/>
  <c r="BR102" i="22"/>
  <c r="BR135" i="22" s="1"/>
  <c r="BS102" i="22"/>
  <c r="BS135" i="22" s="1"/>
  <c r="BU102" i="22"/>
  <c r="BU135" i="22" s="1"/>
  <c r="BN102" i="22"/>
  <c r="BN135" i="22" s="1"/>
  <c r="BK102" i="22"/>
  <c r="BK135" i="22" s="1"/>
  <c r="BJ102" i="22"/>
  <c r="BJ135" i="22" s="1"/>
  <c r="BT102" i="22"/>
  <c r="BT135" i="22" s="1"/>
  <c r="BH49" i="22"/>
  <c r="BH50" i="22" s="1"/>
  <c r="BI45" i="22"/>
  <c r="BH102" i="22"/>
  <c r="BH135" i="22" s="1"/>
  <c r="BQ102" i="22"/>
  <c r="BQ135" i="22" s="1"/>
  <c r="BL102" i="22"/>
  <c r="BL135" i="22" s="1"/>
  <c r="BX102" i="22"/>
  <c r="BX135" i="22" s="1"/>
  <c r="BY102" i="22"/>
  <c r="BY135" i="22" s="1"/>
  <c r="BZ102" i="22"/>
  <c r="BZ135" i="22" s="1"/>
  <c r="CA102" i="22"/>
  <c r="CA135" i="22" s="1"/>
  <c r="BV102" i="22"/>
  <c r="BV135" i="22" s="1"/>
  <c r="BI102" i="22"/>
  <c r="BI135" i="22" s="1"/>
  <c r="BO79" i="22"/>
  <c r="BO145" i="22" s="1"/>
  <c r="BN79" i="22"/>
  <c r="BN145" i="22" s="1"/>
  <c r="BM79" i="22"/>
  <c r="BM145" i="22" s="1"/>
  <c r="BL79" i="22"/>
  <c r="BL145" i="22" s="1"/>
  <c r="BQ79" i="22"/>
  <c r="BQ145" i="22" s="1"/>
  <c r="BZ79" i="22"/>
  <c r="BV79" i="22"/>
  <c r="BU79" i="22"/>
  <c r="BT79" i="22"/>
  <c r="BS79" i="22"/>
  <c r="BR79" i="22"/>
  <c r="BP79" i="22"/>
  <c r="BP145" i="22" s="1"/>
  <c r="BK79" i="22"/>
  <c r="BK145" i="22" s="1"/>
  <c r="BJ79" i="22"/>
  <c r="BJ145" i="22" s="1"/>
  <c r="BI79" i="22"/>
  <c r="BI145" i="22" s="1"/>
  <c r="BH79" i="22"/>
  <c r="BH145" i="22" s="1"/>
  <c r="BH39" i="22"/>
  <c r="BH40" i="22" s="1"/>
  <c r="BI35" i="22"/>
  <c r="CC79" i="22"/>
  <c r="CB79" i="22"/>
  <c r="CA79" i="22"/>
  <c r="BY79" i="22"/>
  <c r="BX79" i="22"/>
  <c r="BW79" i="22"/>
  <c r="BW98" i="17"/>
  <c r="BW131" i="17" s="1"/>
  <c r="BE45" i="17"/>
  <c r="BU98" i="17"/>
  <c r="BU131" i="17" s="1"/>
  <c r="BT98" i="17"/>
  <c r="BT131" i="17" s="1"/>
  <c r="BS98" i="17"/>
  <c r="BS131" i="17" s="1"/>
  <c r="BR98" i="17"/>
  <c r="BR131" i="17" s="1"/>
  <c r="BQ98" i="17"/>
  <c r="BQ131" i="17" s="1"/>
  <c r="BP98" i="17"/>
  <c r="BP131" i="17" s="1"/>
  <c r="BO98" i="17"/>
  <c r="BO131" i="17" s="1"/>
  <c r="BN98" i="17"/>
  <c r="BN131" i="17" s="1"/>
  <c r="BM98" i="17"/>
  <c r="BM131" i="17" s="1"/>
  <c r="BL98" i="17"/>
  <c r="BL131" i="17" s="1"/>
  <c r="BK98" i="17"/>
  <c r="BK131" i="17" s="1"/>
  <c r="BJ98" i="17"/>
  <c r="BJ131" i="17" s="1"/>
  <c r="BI98" i="17"/>
  <c r="BI131" i="17" s="1"/>
  <c r="BH98" i="17"/>
  <c r="BH131" i="17" s="1"/>
  <c r="BG98" i="17"/>
  <c r="BG131" i="17" s="1"/>
  <c r="BF98" i="17"/>
  <c r="BF131" i="17" s="1"/>
  <c r="BD98" i="17"/>
  <c r="BD131" i="17" s="1"/>
  <c r="BE98" i="17"/>
  <c r="BE131" i="17" s="1"/>
  <c r="BD49" i="17"/>
  <c r="BD50" i="17" s="1"/>
  <c r="BV98" i="17"/>
  <c r="BV131" i="17" s="1"/>
  <c r="BC39" i="17"/>
  <c r="BC40" i="17" s="1"/>
  <c r="BE74" i="17"/>
  <c r="BE140" i="17" s="1"/>
  <c r="BC74" i="17"/>
  <c r="BC140" i="17" s="1"/>
  <c r="BD74" i="17"/>
  <c r="BD140" i="17" s="1"/>
  <c r="BF74" i="17"/>
  <c r="BF140" i="17" s="1"/>
  <c r="BG74" i="17"/>
  <c r="BG140" i="17" s="1"/>
  <c r="BH74" i="17"/>
  <c r="BH140" i="17" s="1"/>
  <c r="BI74" i="17"/>
  <c r="BI140" i="17" s="1"/>
  <c r="BJ74" i="17"/>
  <c r="BJ140" i="17" s="1"/>
  <c r="BK74" i="17"/>
  <c r="BK140" i="17" s="1"/>
  <c r="BL74" i="17"/>
  <c r="BL140" i="17" s="1"/>
  <c r="BM74" i="17"/>
  <c r="BN74" i="17"/>
  <c r="BO74" i="17"/>
  <c r="BP74" i="17"/>
  <c r="BQ74" i="17"/>
  <c r="BR74" i="17"/>
  <c r="BS74" i="17"/>
  <c r="BT74" i="17"/>
  <c r="BU74" i="17"/>
  <c r="BV74" i="17"/>
  <c r="BW74" i="17"/>
  <c r="BX74" i="17"/>
  <c r="BY74" i="17"/>
  <c r="BZ74" i="17"/>
  <c r="CA74" i="17"/>
  <c r="CB74" i="17"/>
  <c r="CC74" i="17"/>
  <c r="BD35" i="17"/>
  <c r="BO103" i="22" l="1"/>
  <c r="BO136" i="22" s="1"/>
  <c r="CA103" i="22"/>
  <c r="CA136" i="22" s="1"/>
  <c r="BP103" i="22"/>
  <c r="BP136" i="22" s="1"/>
  <c r="CB103" i="22"/>
  <c r="CB136" i="22" s="1"/>
  <c r="BU103" i="22"/>
  <c r="BU136" i="22" s="1"/>
  <c r="BY103" i="22"/>
  <c r="BY136" i="22" s="1"/>
  <c r="BV103" i="22"/>
  <c r="BV136" i="22" s="1"/>
  <c r="BW103" i="22"/>
  <c r="BW136" i="22" s="1"/>
  <c r="BK103" i="22"/>
  <c r="BK136" i="22" s="1"/>
  <c r="BX103" i="22"/>
  <c r="BX136" i="22" s="1"/>
  <c r="BZ103" i="22"/>
  <c r="BZ136" i="22" s="1"/>
  <c r="BJ45" i="22"/>
  <c r="BI49" i="22"/>
  <c r="BI50" i="22" s="1"/>
  <c r="BI103" i="22"/>
  <c r="BI136" i="22" s="1"/>
  <c r="BJ103" i="22"/>
  <c r="BJ136" i="22" s="1"/>
  <c r="BL103" i="22"/>
  <c r="BL136" i="22" s="1"/>
  <c r="BM103" i="22"/>
  <c r="BM136" i="22" s="1"/>
  <c r="BN103" i="22"/>
  <c r="BN136" i="22" s="1"/>
  <c r="BQ103" i="22"/>
  <c r="BQ136" i="22" s="1"/>
  <c r="BR103" i="22"/>
  <c r="BR136" i="22" s="1"/>
  <c r="BS103" i="22"/>
  <c r="BS136" i="22" s="1"/>
  <c r="BT103" i="22"/>
  <c r="BT136" i="22" s="1"/>
  <c r="CC80" i="22"/>
  <c r="CB80" i="22"/>
  <c r="CA80" i="22"/>
  <c r="BZ80" i="22"/>
  <c r="BY80" i="22"/>
  <c r="BX80" i="22"/>
  <c r="BW80" i="22"/>
  <c r="BV80" i="22"/>
  <c r="BU80" i="22"/>
  <c r="BT80" i="22"/>
  <c r="BS80" i="22"/>
  <c r="BR80" i="22"/>
  <c r="BR146" i="22" s="1"/>
  <c r="BQ80" i="22"/>
  <c r="BQ146" i="22" s="1"/>
  <c r="BP80" i="22"/>
  <c r="BP146" i="22" s="1"/>
  <c r="BO80" i="22"/>
  <c r="BO146" i="22" s="1"/>
  <c r="BN80" i="22"/>
  <c r="BN146" i="22" s="1"/>
  <c r="BM80" i="22"/>
  <c r="BM146" i="22" s="1"/>
  <c r="BL80" i="22"/>
  <c r="BL146" i="22" s="1"/>
  <c r="BK80" i="22"/>
  <c r="BK146" i="22" s="1"/>
  <c r="BJ80" i="22"/>
  <c r="BJ146" i="22" s="1"/>
  <c r="BI80" i="22"/>
  <c r="BI146" i="22" s="1"/>
  <c r="BI39" i="22"/>
  <c r="BI40" i="22" s="1"/>
  <c r="BJ35" i="22"/>
  <c r="BF45" i="17"/>
  <c r="BV99" i="17"/>
  <c r="BV132" i="17" s="1"/>
  <c r="BU99" i="17"/>
  <c r="BU132" i="17" s="1"/>
  <c r="BT99" i="17"/>
  <c r="BT132" i="17" s="1"/>
  <c r="BS99" i="17"/>
  <c r="BS132" i="17" s="1"/>
  <c r="BR99" i="17"/>
  <c r="BR132" i="17" s="1"/>
  <c r="BQ99" i="17"/>
  <c r="BQ132" i="17" s="1"/>
  <c r="BP99" i="17"/>
  <c r="BP132" i="17" s="1"/>
  <c r="BO99" i="17"/>
  <c r="BO132" i="17" s="1"/>
  <c r="BN99" i="17"/>
  <c r="BN132" i="17" s="1"/>
  <c r="BK99" i="17"/>
  <c r="BK132" i="17" s="1"/>
  <c r="BG99" i="17"/>
  <c r="BG132" i="17" s="1"/>
  <c r="BW99" i="17"/>
  <c r="BW132" i="17" s="1"/>
  <c r="BI99" i="17"/>
  <c r="BI132" i="17" s="1"/>
  <c r="BH99" i="17"/>
  <c r="BH132" i="17" s="1"/>
  <c r="BJ99" i="17"/>
  <c r="BJ132" i="17" s="1"/>
  <c r="BX99" i="17"/>
  <c r="BX132" i="17" s="1"/>
  <c r="BM99" i="17"/>
  <c r="BM132" i="17" s="1"/>
  <c r="BF99" i="17"/>
  <c r="BF132" i="17" s="1"/>
  <c r="BE49" i="17"/>
  <c r="BE50" i="17" s="1"/>
  <c r="BL99" i="17"/>
  <c r="BL132" i="17" s="1"/>
  <c r="BE99" i="17"/>
  <c r="BE132" i="17" s="1"/>
  <c r="BD39" i="17"/>
  <c r="BD40" i="17" s="1"/>
  <c r="BE75" i="17"/>
  <c r="BE141" i="17" s="1"/>
  <c r="BD75" i="17"/>
  <c r="BD141" i="17" s="1"/>
  <c r="BF75" i="17"/>
  <c r="BF141" i="17" s="1"/>
  <c r="BG75" i="17"/>
  <c r="BG141" i="17" s="1"/>
  <c r="BH75" i="17"/>
  <c r="BH141" i="17" s="1"/>
  <c r="BI75" i="17"/>
  <c r="BI141" i="17" s="1"/>
  <c r="BJ75" i="17"/>
  <c r="BJ141" i="17" s="1"/>
  <c r="BK75" i="17"/>
  <c r="BK141" i="17" s="1"/>
  <c r="BL75" i="17"/>
  <c r="BL141" i="17" s="1"/>
  <c r="BM75" i="17"/>
  <c r="BM141" i="17" s="1"/>
  <c r="BN75" i="17"/>
  <c r="BO75" i="17"/>
  <c r="BP75" i="17"/>
  <c r="BQ75" i="17"/>
  <c r="BR75" i="17"/>
  <c r="BS75" i="17"/>
  <c r="BT75" i="17"/>
  <c r="BU75" i="17"/>
  <c r="BV75" i="17"/>
  <c r="BW75" i="17"/>
  <c r="BX75" i="17"/>
  <c r="BY75" i="17"/>
  <c r="BZ75" i="17"/>
  <c r="CA75" i="17"/>
  <c r="CB75" i="17"/>
  <c r="CC75" i="17"/>
  <c r="BE35" i="17"/>
  <c r="BP104" i="22" l="1"/>
  <c r="BP137" i="22" s="1"/>
  <c r="CC104" i="22"/>
  <c r="CC137" i="22" s="1"/>
  <c r="BJ49" i="22"/>
  <c r="BJ50" i="22" s="1"/>
  <c r="BK45" i="22"/>
  <c r="BK104" i="22"/>
  <c r="BK137" i="22" s="1"/>
  <c r="BV104" i="22"/>
  <c r="BV137" i="22" s="1"/>
  <c r="BX104" i="22"/>
  <c r="BX137" i="22" s="1"/>
  <c r="BZ104" i="22"/>
  <c r="BZ137" i="22" s="1"/>
  <c r="BJ104" i="22"/>
  <c r="BJ137" i="22" s="1"/>
  <c r="BO104" i="22"/>
  <c r="BO137" i="22" s="1"/>
  <c r="BQ104" i="22"/>
  <c r="BQ137" i="22" s="1"/>
  <c r="BR104" i="22"/>
  <c r="BR137" i="22" s="1"/>
  <c r="BS104" i="22"/>
  <c r="BS137" i="22" s="1"/>
  <c r="BT104" i="22"/>
  <c r="BT137" i="22" s="1"/>
  <c r="BU104" i="22"/>
  <c r="BU137" i="22" s="1"/>
  <c r="BW104" i="22"/>
  <c r="BW137" i="22" s="1"/>
  <c r="BY104" i="22"/>
  <c r="BY137" i="22" s="1"/>
  <c r="CA104" i="22"/>
  <c r="CA137" i="22" s="1"/>
  <c r="CB104" i="22"/>
  <c r="CB137" i="22" s="1"/>
  <c r="BL104" i="22"/>
  <c r="BL137" i="22" s="1"/>
  <c r="BM104" i="22"/>
  <c r="BM137" i="22" s="1"/>
  <c r="BN104" i="22"/>
  <c r="BN137" i="22" s="1"/>
  <c r="BM81" i="22"/>
  <c r="BM147" i="22" s="1"/>
  <c r="CB81" i="22"/>
  <c r="BU81" i="22"/>
  <c r="BS81" i="22"/>
  <c r="BS147" i="22" s="1"/>
  <c r="BQ81" i="22"/>
  <c r="BQ147" i="22" s="1"/>
  <c r="BO81" i="22"/>
  <c r="BO147" i="22" s="1"/>
  <c r="BK81" i="22"/>
  <c r="BK147" i="22" s="1"/>
  <c r="CC81" i="22"/>
  <c r="BV81" i="22"/>
  <c r="BT81" i="22"/>
  <c r="BR81" i="22"/>
  <c r="BR147" i="22" s="1"/>
  <c r="BP81" i="22"/>
  <c r="BP147" i="22" s="1"/>
  <c r="BL81" i="22"/>
  <c r="BL147" i="22" s="1"/>
  <c r="BJ81" i="22"/>
  <c r="BJ147" i="22" s="1"/>
  <c r="BN81" i="22"/>
  <c r="BN147" i="22" s="1"/>
  <c r="BK35" i="22"/>
  <c r="BJ39" i="22"/>
  <c r="BJ40" i="22" s="1"/>
  <c r="CA81" i="22"/>
  <c r="BX81" i="22"/>
  <c r="BW81" i="22"/>
  <c r="BZ81" i="22"/>
  <c r="BY81" i="22"/>
  <c r="BI100" i="17"/>
  <c r="BI133" i="17" s="1"/>
  <c r="BK100" i="17"/>
  <c r="BK133" i="17" s="1"/>
  <c r="BY100" i="17"/>
  <c r="BY133" i="17" s="1"/>
  <c r="BG45" i="17"/>
  <c r="BW100" i="17"/>
  <c r="BW133" i="17" s="1"/>
  <c r="BV100" i="17"/>
  <c r="BV133" i="17" s="1"/>
  <c r="BU100" i="17"/>
  <c r="BU133" i="17" s="1"/>
  <c r="BT100" i="17"/>
  <c r="BT133" i="17" s="1"/>
  <c r="BS100" i="17"/>
  <c r="BS133" i="17" s="1"/>
  <c r="BR100" i="17"/>
  <c r="BR133" i="17" s="1"/>
  <c r="BQ100" i="17"/>
  <c r="BQ133" i="17" s="1"/>
  <c r="BP100" i="17"/>
  <c r="BP133" i="17" s="1"/>
  <c r="BO100" i="17"/>
  <c r="BO133" i="17" s="1"/>
  <c r="BL100" i="17"/>
  <c r="BL133" i="17" s="1"/>
  <c r="BH100" i="17"/>
  <c r="BH133" i="17" s="1"/>
  <c r="BF49" i="17"/>
  <c r="BF50" i="17" s="1"/>
  <c r="BJ100" i="17"/>
  <c r="BJ133" i="17" s="1"/>
  <c r="BX100" i="17"/>
  <c r="BX133" i="17" s="1"/>
  <c r="BM100" i="17"/>
  <c r="BM133" i="17" s="1"/>
  <c r="BF100" i="17"/>
  <c r="BF133" i="17" s="1"/>
  <c r="BN100" i="17"/>
  <c r="BN133" i="17" s="1"/>
  <c r="BG100" i="17"/>
  <c r="BG133" i="17" s="1"/>
  <c r="BE39" i="17"/>
  <c r="BE40" i="17" s="1"/>
  <c r="BG76" i="17"/>
  <c r="BG142" i="17" s="1"/>
  <c r="BF76" i="17"/>
  <c r="BF142" i="17" s="1"/>
  <c r="BE76" i="17"/>
  <c r="BE142" i="17" s="1"/>
  <c r="BH76" i="17"/>
  <c r="BH142" i="17" s="1"/>
  <c r="BI76" i="17"/>
  <c r="BI142" i="17" s="1"/>
  <c r="BJ76" i="17"/>
  <c r="BJ142" i="17" s="1"/>
  <c r="BK76" i="17"/>
  <c r="BK142" i="17" s="1"/>
  <c r="BL76" i="17"/>
  <c r="BL142" i="17" s="1"/>
  <c r="BM76" i="17"/>
  <c r="BM142" i="17" s="1"/>
  <c r="BN76" i="17"/>
  <c r="BN142" i="17" s="1"/>
  <c r="BO76" i="17"/>
  <c r="BP76" i="17"/>
  <c r="BQ76" i="17"/>
  <c r="BR76" i="17"/>
  <c r="BS76" i="17"/>
  <c r="BT76" i="17"/>
  <c r="BU76" i="17"/>
  <c r="BV76" i="17"/>
  <c r="BW76" i="17"/>
  <c r="BX76" i="17"/>
  <c r="BY76" i="17"/>
  <c r="BZ76" i="17"/>
  <c r="CA76" i="17"/>
  <c r="CB76" i="17"/>
  <c r="CC76" i="17"/>
  <c r="BF35" i="17"/>
  <c r="BL105" i="22" l="1"/>
  <c r="BL138" i="22" s="1"/>
  <c r="BO105" i="22"/>
  <c r="BO138" i="22" s="1"/>
  <c r="BM105" i="22"/>
  <c r="BM138" i="22" s="1"/>
  <c r="BZ105" i="22"/>
  <c r="BZ138" i="22" s="1"/>
  <c r="CC105" i="22"/>
  <c r="CC138" i="22" s="1"/>
  <c r="BK105" i="22"/>
  <c r="BK138" i="22" s="1"/>
  <c r="BN105" i="22"/>
  <c r="BN138" i="22" s="1"/>
  <c r="CA105" i="22"/>
  <c r="CA138" i="22" s="1"/>
  <c r="BP105" i="22"/>
  <c r="BP138" i="22" s="1"/>
  <c r="BQ105" i="22"/>
  <c r="BQ138" i="22" s="1"/>
  <c r="BR105" i="22"/>
  <c r="BR138" i="22" s="1"/>
  <c r="BS105" i="22"/>
  <c r="BS138" i="22" s="1"/>
  <c r="BT105" i="22"/>
  <c r="BT138" i="22" s="1"/>
  <c r="BU105" i="22"/>
  <c r="BU138" i="22" s="1"/>
  <c r="BV105" i="22"/>
  <c r="BV138" i="22" s="1"/>
  <c r="BW105" i="22"/>
  <c r="BW138" i="22" s="1"/>
  <c r="BX105" i="22"/>
  <c r="BX138" i="22" s="1"/>
  <c r="BY105" i="22"/>
  <c r="BY138" i="22" s="1"/>
  <c r="BK49" i="22"/>
  <c r="BK50" i="22" s="1"/>
  <c r="BL45" i="22"/>
  <c r="CB105" i="22"/>
  <c r="CB138" i="22" s="1"/>
  <c r="CB82" i="22"/>
  <c r="BS82" i="22"/>
  <c r="BS148" i="22" s="1"/>
  <c r="BR82" i="22"/>
  <c r="BR148" i="22" s="1"/>
  <c r="BQ82" i="22"/>
  <c r="BQ148" i="22" s="1"/>
  <c r="BP82" i="22"/>
  <c r="BP148" i="22" s="1"/>
  <c r="BO82" i="22"/>
  <c r="BO148" i="22" s="1"/>
  <c r="BN82" i="22"/>
  <c r="BN148" i="22" s="1"/>
  <c r="CA82" i="22"/>
  <c r="BU82" i="22"/>
  <c r="BT82" i="22"/>
  <c r="BT148" i="22" s="1"/>
  <c r="BM82" i="22"/>
  <c r="BM148" i="22" s="1"/>
  <c r="BL82" i="22"/>
  <c r="BL148" i="22" s="1"/>
  <c r="BK82" i="22"/>
  <c r="BK148" i="22" s="1"/>
  <c r="BL35" i="22"/>
  <c r="BM83" i="22" s="1"/>
  <c r="BM149" i="22" s="1"/>
  <c r="BK39" i="22"/>
  <c r="BK40" i="22" s="1"/>
  <c r="CC82" i="22"/>
  <c r="BZ82" i="22"/>
  <c r="BY82" i="22"/>
  <c r="BX82" i="22"/>
  <c r="BW82" i="22"/>
  <c r="BV82" i="22"/>
  <c r="BG49" i="17"/>
  <c r="BG50" i="17" s="1"/>
  <c r="BH45" i="17"/>
  <c r="BY101" i="17"/>
  <c r="BY134" i="17" s="1"/>
  <c r="BZ101" i="17"/>
  <c r="BZ134" i="17" s="1"/>
  <c r="BX101" i="17"/>
  <c r="BX134" i="17" s="1"/>
  <c r="BW101" i="17"/>
  <c r="BW134" i="17" s="1"/>
  <c r="BV101" i="17"/>
  <c r="BV134" i="17" s="1"/>
  <c r="BU101" i="17"/>
  <c r="BU134" i="17" s="1"/>
  <c r="BT101" i="17"/>
  <c r="BT134" i="17" s="1"/>
  <c r="BS101" i="17"/>
  <c r="BS134" i="17" s="1"/>
  <c r="BR101" i="17"/>
  <c r="BR134" i="17" s="1"/>
  <c r="BQ101" i="17"/>
  <c r="BQ134" i="17" s="1"/>
  <c r="BP101" i="17"/>
  <c r="BP134" i="17" s="1"/>
  <c r="BO101" i="17"/>
  <c r="BO134" i="17" s="1"/>
  <c r="BN101" i="17"/>
  <c r="BN134" i="17" s="1"/>
  <c r="BM101" i="17"/>
  <c r="BM134" i="17" s="1"/>
  <c r="BL101" i="17"/>
  <c r="BL134" i="17" s="1"/>
  <c r="BK101" i="17"/>
  <c r="BK134" i="17" s="1"/>
  <c r="BJ101" i="17"/>
  <c r="BJ134" i="17" s="1"/>
  <c r="BH101" i="17"/>
  <c r="BH134" i="17" s="1"/>
  <c r="BG101" i="17"/>
  <c r="BG134" i="17" s="1"/>
  <c r="BI101" i="17"/>
  <c r="BI134" i="17" s="1"/>
  <c r="BF39" i="17"/>
  <c r="BF40" i="17" s="1"/>
  <c r="BH77" i="17"/>
  <c r="BH143" i="17" s="1"/>
  <c r="BF77" i="17"/>
  <c r="BF143" i="17" s="1"/>
  <c r="BG77" i="17"/>
  <c r="BG143" i="17" s="1"/>
  <c r="BI77" i="17"/>
  <c r="BI143" i="17" s="1"/>
  <c r="BJ77" i="17"/>
  <c r="BJ143" i="17" s="1"/>
  <c r="BK77" i="17"/>
  <c r="BK143" i="17" s="1"/>
  <c r="BL77" i="17"/>
  <c r="BL143" i="17" s="1"/>
  <c r="BM77" i="17"/>
  <c r="BM143" i="17" s="1"/>
  <c r="BN77" i="17"/>
  <c r="BN143" i="17" s="1"/>
  <c r="BO77" i="17"/>
  <c r="BO143" i="17" s="1"/>
  <c r="BP77" i="17"/>
  <c r="BQ77" i="17"/>
  <c r="BR77" i="17"/>
  <c r="BS77" i="17"/>
  <c r="BT77" i="17"/>
  <c r="BU77" i="17"/>
  <c r="BV77" i="17"/>
  <c r="BW77" i="17"/>
  <c r="BX77" i="17"/>
  <c r="BY77" i="17"/>
  <c r="BZ77" i="17"/>
  <c r="CA77" i="17"/>
  <c r="CB77" i="17"/>
  <c r="CC77" i="17"/>
  <c r="BG35" i="17"/>
  <c r="BP106" i="22" l="1"/>
  <c r="BP139" i="22" s="1"/>
  <c r="BQ106" i="22"/>
  <c r="BQ139" i="22" s="1"/>
  <c r="BR106" i="22"/>
  <c r="BR139" i="22" s="1"/>
  <c r="BS106" i="22"/>
  <c r="BS139" i="22" s="1"/>
  <c r="BT106" i="22"/>
  <c r="BT139" i="22" s="1"/>
  <c r="BX106" i="22"/>
  <c r="BX139" i="22" s="1"/>
  <c r="BL106" i="22"/>
  <c r="BL139" i="22" s="1"/>
  <c r="BN106" i="22"/>
  <c r="BN139" i="22" s="1"/>
  <c r="BO106" i="22"/>
  <c r="BO139" i="22" s="1"/>
  <c r="BM45" i="22"/>
  <c r="BL49" i="22"/>
  <c r="BL50" i="22" s="1"/>
  <c r="BU106" i="22"/>
  <c r="BU139" i="22" s="1"/>
  <c r="BV106" i="22"/>
  <c r="BV139" i="22" s="1"/>
  <c r="BW106" i="22"/>
  <c r="BW139" i="22" s="1"/>
  <c r="BY106" i="22"/>
  <c r="BY139" i="22" s="1"/>
  <c r="BZ106" i="22"/>
  <c r="BZ139" i="22" s="1"/>
  <c r="CA106" i="22"/>
  <c r="CA139" i="22" s="1"/>
  <c r="CB106" i="22"/>
  <c r="CB139" i="22" s="1"/>
  <c r="BM106" i="22"/>
  <c r="BM139" i="22" s="1"/>
  <c r="CC106" i="22"/>
  <c r="CC139" i="22" s="1"/>
  <c r="BV83" i="22"/>
  <c r="BX83" i="22"/>
  <c r="BT83" i="22"/>
  <c r="BT149" i="22" s="1"/>
  <c r="BW83" i="22"/>
  <c r="BY83" i="22"/>
  <c r="BU83" i="22"/>
  <c r="BU149" i="22" s="1"/>
  <c r="CC83" i="22"/>
  <c r="CB83" i="22"/>
  <c r="CA83" i="22"/>
  <c r="BZ83" i="22"/>
  <c r="BS83" i="22"/>
  <c r="BS149" i="22" s="1"/>
  <c r="BR83" i="22"/>
  <c r="BR149" i="22" s="1"/>
  <c r="BQ83" i="22"/>
  <c r="BQ149" i="22" s="1"/>
  <c r="BP83" i="22"/>
  <c r="BP149" i="22" s="1"/>
  <c r="BO83" i="22"/>
  <c r="BO149" i="22" s="1"/>
  <c r="BN83" i="22"/>
  <c r="BN149" i="22" s="1"/>
  <c r="BL83" i="22"/>
  <c r="BL149" i="22" s="1"/>
  <c r="BL39" i="22"/>
  <c r="BL40" i="22" s="1"/>
  <c r="BM35" i="22"/>
  <c r="CA102" i="17"/>
  <c r="CA135" i="17" s="1"/>
  <c r="BY102" i="17"/>
  <c r="BY135" i="17" s="1"/>
  <c r="BW102" i="17"/>
  <c r="BW135" i="17" s="1"/>
  <c r="BU102" i="17"/>
  <c r="BU135" i="17" s="1"/>
  <c r="BS102" i="17"/>
  <c r="BS135" i="17" s="1"/>
  <c r="BQ102" i="17"/>
  <c r="BQ135" i="17" s="1"/>
  <c r="BO102" i="17"/>
  <c r="BO135" i="17" s="1"/>
  <c r="BL102" i="17"/>
  <c r="BL135" i="17" s="1"/>
  <c r="BJ102" i="17"/>
  <c r="BJ135" i="17" s="1"/>
  <c r="BI102" i="17"/>
  <c r="BI135" i="17" s="1"/>
  <c r="BH49" i="17"/>
  <c r="BH50" i="17" s="1"/>
  <c r="BI45" i="17"/>
  <c r="BZ102" i="17"/>
  <c r="BZ135" i="17" s="1"/>
  <c r="BX102" i="17"/>
  <c r="BX135" i="17" s="1"/>
  <c r="BV102" i="17"/>
  <c r="BV135" i="17" s="1"/>
  <c r="BT102" i="17"/>
  <c r="BT135" i="17" s="1"/>
  <c r="BR102" i="17"/>
  <c r="BR135" i="17" s="1"/>
  <c r="BP102" i="17"/>
  <c r="BP135" i="17" s="1"/>
  <c r="BN102" i="17"/>
  <c r="BN135" i="17" s="1"/>
  <c r="BM102" i="17"/>
  <c r="BM135" i="17" s="1"/>
  <c r="BK102" i="17"/>
  <c r="BK135" i="17" s="1"/>
  <c r="BH102" i="17"/>
  <c r="BH135" i="17" s="1"/>
  <c r="BG39" i="17"/>
  <c r="BG40" i="17" s="1"/>
  <c r="BI78" i="17"/>
  <c r="BI144" i="17" s="1"/>
  <c r="BG78" i="17"/>
  <c r="BG144" i="17" s="1"/>
  <c r="BH78" i="17"/>
  <c r="BH144" i="17" s="1"/>
  <c r="BJ78" i="17"/>
  <c r="BJ144" i="17" s="1"/>
  <c r="BK78" i="17"/>
  <c r="BK144" i="17" s="1"/>
  <c r="BL78" i="17"/>
  <c r="BL144" i="17" s="1"/>
  <c r="BM78" i="17"/>
  <c r="BM144" i="17" s="1"/>
  <c r="BN78" i="17"/>
  <c r="BN144" i="17" s="1"/>
  <c r="BO78" i="17"/>
  <c r="BO144" i="17" s="1"/>
  <c r="BP78" i="17"/>
  <c r="BP144" i="17" s="1"/>
  <c r="BQ78" i="17"/>
  <c r="BR78" i="17"/>
  <c r="BS78" i="17"/>
  <c r="BT78" i="17"/>
  <c r="BU78" i="17"/>
  <c r="BV78" i="17"/>
  <c r="BW78" i="17"/>
  <c r="BX78" i="17"/>
  <c r="BY78" i="17"/>
  <c r="BZ78" i="17"/>
  <c r="CA78" i="17"/>
  <c r="CB78" i="17"/>
  <c r="CC78" i="17"/>
  <c r="BH35" i="17"/>
  <c r="BM49" i="22" l="1"/>
  <c r="BM50" i="22" s="1"/>
  <c r="BN45" i="22"/>
  <c r="BM107" i="22"/>
  <c r="BM140" i="22" s="1"/>
  <c r="BP107" i="22"/>
  <c r="BP140" i="22" s="1"/>
  <c r="BS107" i="22"/>
  <c r="BS140" i="22" s="1"/>
  <c r="BT107" i="22"/>
  <c r="BT140" i="22" s="1"/>
  <c r="BU107" i="22"/>
  <c r="BU140" i="22" s="1"/>
  <c r="BV107" i="22"/>
  <c r="BV140" i="22" s="1"/>
  <c r="BW107" i="22"/>
  <c r="BW140" i="22" s="1"/>
  <c r="BN107" i="22"/>
  <c r="BN140" i="22" s="1"/>
  <c r="BO107" i="22"/>
  <c r="BO140" i="22" s="1"/>
  <c r="BX107" i="22"/>
  <c r="BX140" i="22" s="1"/>
  <c r="BY107" i="22"/>
  <c r="BY140" i="22" s="1"/>
  <c r="BZ107" i="22"/>
  <c r="BZ140" i="22" s="1"/>
  <c r="CA107" i="22"/>
  <c r="CA140" i="22" s="1"/>
  <c r="BQ107" i="22"/>
  <c r="BQ140" i="22" s="1"/>
  <c r="BR107" i="22"/>
  <c r="BR140" i="22" s="1"/>
  <c r="CB107" i="22"/>
  <c r="CB140" i="22" s="1"/>
  <c r="CC107" i="22"/>
  <c r="CC140" i="22" s="1"/>
  <c r="BN35" i="22"/>
  <c r="BM39" i="22"/>
  <c r="BM40" i="22" s="1"/>
  <c r="CB103" i="17"/>
  <c r="CB136" i="17" s="1"/>
  <c r="BJ45" i="17"/>
  <c r="BZ103" i="17"/>
  <c r="BZ136" i="17" s="1"/>
  <c r="BY103" i="17"/>
  <c r="BY136" i="17" s="1"/>
  <c r="BX103" i="17"/>
  <c r="BX136" i="17" s="1"/>
  <c r="BS103" i="17"/>
  <c r="BS136" i="17" s="1"/>
  <c r="BQ103" i="17"/>
  <c r="BQ136" i="17" s="1"/>
  <c r="BP103" i="17"/>
  <c r="BP136" i="17" s="1"/>
  <c r="BW103" i="17"/>
  <c r="BW136" i="17" s="1"/>
  <c r="BV103" i="17"/>
  <c r="BV136" i="17" s="1"/>
  <c r="BU103" i="17"/>
  <c r="BU136" i="17" s="1"/>
  <c r="BT103" i="17"/>
  <c r="BT136" i="17" s="1"/>
  <c r="BR103" i="17"/>
  <c r="BR136" i="17" s="1"/>
  <c r="BO103" i="17"/>
  <c r="BO136" i="17" s="1"/>
  <c r="BN103" i="17"/>
  <c r="BN136" i="17" s="1"/>
  <c r="BM103" i="17"/>
  <c r="BM136" i="17" s="1"/>
  <c r="BL103" i="17"/>
  <c r="BL136" i="17" s="1"/>
  <c r="BK103" i="17"/>
  <c r="BK136" i="17" s="1"/>
  <c r="BI103" i="17"/>
  <c r="BI136" i="17" s="1"/>
  <c r="BJ103" i="17"/>
  <c r="BJ136" i="17" s="1"/>
  <c r="BI49" i="17"/>
  <c r="BI50" i="17" s="1"/>
  <c r="CA103" i="17"/>
  <c r="CA136" i="17" s="1"/>
  <c r="BH39" i="17"/>
  <c r="BH40" i="17" s="1"/>
  <c r="BI79" i="17"/>
  <c r="BI145" i="17" s="1"/>
  <c r="BH79" i="17"/>
  <c r="BH145" i="17" s="1"/>
  <c r="BJ79" i="17"/>
  <c r="BJ145" i="17" s="1"/>
  <c r="BK79" i="17"/>
  <c r="BK145" i="17" s="1"/>
  <c r="BL79" i="17"/>
  <c r="BL145" i="17" s="1"/>
  <c r="BM79" i="17"/>
  <c r="BM145" i="17" s="1"/>
  <c r="BN79" i="17"/>
  <c r="BN145" i="17" s="1"/>
  <c r="BO79" i="17"/>
  <c r="BO145" i="17" s="1"/>
  <c r="BP79" i="17"/>
  <c r="BP145" i="17" s="1"/>
  <c r="BQ79" i="17"/>
  <c r="BQ145" i="17" s="1"/>
  <c r="BR79" i="17"/>
  <c r="BS79" i="17"/>
  <c r="BT79" i="17"/>
  <c r="BU79" i="17"/>
  <c r="BV79" i="17"/>
  <c r="BW79" i="17"/>
  <c r="BX79" i="17"/>
  <c r="BY79" i="17"/>
  <c r="BZ79" i="17"/>
  <c r="CA79" i="17"/>
  <c r="CB79" i="17"/>
  <c r="CC79" i="17"/>
  <c r="BI35" i="17"/>
  <c r="BZ108" i="22" l="1"/>
  <c r="BZ141" i="22" s="1"/>
  <c r="CC108" i="22"/>
  <c r="CC141" i="22" s="1"/>
  <c r="BN108" i="22"/>
  <c r="BN141" i="22" s="1"/>
  <c r="BO108" i="22"/>
  <c r="BO141" i="22" s="1"/>
  <c r="BQ108" i="22"/>
  <c r="BQ141" i="22" s="1"/>
  <c r="BS108" i="22"/>
  <c r="BS141" i="22" s="1"/>
  <c r="BU108" i="22"/>
  <c r="BU141" i="22" s="1"/>
  <c r="BW108" i="22"/>
  <c r="BW141" i="22" s="1"/>
  <c r="BY108" i="22"/>
  <c r="BY141" i="22" s="1"/>
  <c r="CB108" i="22"/>
  <c r="CB141" i="22" s="1"/>
  <c r="BP108" i="22"/>
  <c r="BP141" i="22" s="1"/>
  <c r="BT108" i="22"/>
  <c r="BT141" i="22" s="1"/>
  <c r="BV108" i="22"/>
  <c r="BV141" i="22" s="1"/>
  <c r="BX108" i="22"/>
  <c r="BX141" i="22" s="1"/>
  <c r="CA108" i="22"/>
  <c r="CA141" i="22" s="1"/>
  <c r="BR108" i="22"/>
  <c r="BR141" i="22" s="1"/>
  <c r="BO45" i="22"/>
  <c r="BN49" i="22"/>
  <c r="BN50" i="22" s="1"/>
  <c r="BN39" i="22"/>
  <c r="BN40" i="22" s="1"/>
  <c r="BO35" i="22"/>
  <c r="CB104" i="17"/>
  <c r="CB137" i="17" s="1"/>
  <c r="BK45" i="17"/>
  <c r="CA104" i="17"/>
  <c r="CA137" i="17" s="1"/>
  <c r="BZ104" i="17"/>
  <c r="BZ137" i="17" s="1"/>
  <c r="BY104" i="17"/>
  <c r="BY137" i="17" s="1"/>
  <c r="BT104" i="17"/>
  <c r="BT137" i="17" s="1"/>
  <c r="BQ104" i="17"/>
  <c r="BQ137" i="17" s="1"/>
  <c r="BX104" i="17"/>
  <c r="BX137" i="17" s="1"/>
  <c r="BW104" i="17"/>
  <c r="BW137" i="17" s="1"/>
  <c r="BV104" i="17"/>
  <c r="BV137" i="17" s="1"/>
  <c r="BU104" i="17"/>
  <c r="BU137" i="17" s="1"/>
  <c r="BS104" i="17"/>
  <c r="BS137" i="17" s="1"/>
  <c r="BR104" i="17"/>
  <c r="BR137" i="17" s="1"/>
  <c r="BP104" i="17"/>
  <c r="BP137" i="17" s="1"/>
  <c r="BO104" i="17"/>
  <c r="BO137" i="17" s="1"/>
  <c r="BN104" i="17"/>
  <c r="BN137" i="17" s="1"/>
  <c r="BM104" i="17"/>
  <c r="BM137" i="17" s="1"/>
  <c r="BL104" i="17"/>
  <c r="BL137" i="17" s="1"/>
  <c r="BJ104" i="17"/>
  <c r="BJ137" i="17" s="1"/>
  <c r="BK104" i="17"/>
  <c r="BK137" i="17" s="1"/>
  <c r="BJ49" i="17"/>
  <c r="BJ50" i="17" s="1"/>
  <c r="CC104" i="17"/>
  <c r="CC137" i="17" s="1"/>
  <c r="BI39" i="17"/>
  <c r="BI40" i="17" s="1"/>
  <c r="BJ80" i="17"/>
  <c r="BJ146" i="17" s="1"/>
  <c r="BI80" i="17"/>
  <c r="BI146" i="17" s="1"/>
  <c r="BK80" i="17"/>
  <c r="BK146" i="17" s="1"/>
  <c r="BL80" i="17"/>
  <c r="BL146" i="17" s="1"/>
  <c r="BM80" i="17"/>
  <c r="BM146" i="17" s="1"/>
  <c r="BN80" i="17"/>
  <c r="BN146" i="17" s="1"/>
  <c r="BO80" i="17"/>
  <c r="BO146" i="17" s="1"/>
  <c r="BP80" i="17"/>
  <c r="BP146" i="17" s="1"/>
  <c r="BQ80" i="17"/>
  <c r="BQ146" i="17" s="1"/>
  <c r="BR80" i="17"/>
  <c r="BR146" i="17" s="1"/>
  <c r="BS80" i="17"/>
  <c r="BT80" i="17"/>
  <c r="BU80" i="17"/>
  <c r="BV80" i="17"/>
  <c r="BW80" i="17"/>
  <c r="BX80" i="17"/>
  <c r="BY80" i="17"/>
  <c r="BZ80" i="17"/>
  <c r="CA80" i="17"/>
  <c r="CB80" i="17"/>
  <c r="CC80" i="17"/>
  <c r="BJ35" i="17"/>
  <c r="BQ89" i="22" l="1"/>
  <c r="BV89" i="22"/>
  <c r="BR109" i="22"/>
  <c r="BR142" i="22" s="1"/>
  <c r="BW109" i="22"/>
  <c r="BW142" i="22" s="1"/>
  <c r="BP45" i="22"/>
  <c r="BO49" i="22"/>
  <c r="BO50" i="22" s="1"/>
  <c r="BO109" i="22"/>
  <c r="BO142" i="22" s="1"/>
  <c r="BO89" i="22"/>
  <c r="BP109" i="22"/>
  <c r="BP142" i="22" s="1"/>
  <c r="BP89" i="22"/>
  <c r="BQ109" i="22"/>
  <c r="BQ142" i="22" s="1"/>
  <c r="BR89" i="22"/>
  <c r="BS109" i="22"/>
  <c r="BS142" i="22" s="1"/>
  <c r="BS89" i="22"/>
  <c r="BT109" i="22"/>
  <c r="BT142" i="22" s="1"/>
  <c r="BT89" i="22"/>
  <c r="BU89" i="22"/>
  <c r="BU109" i="22"/>
  <c r="BU142" i="22" s="1"/>
  <c r="BV109" i="22"/>
  <c r="BV142" i="22" s="1"/>
  <c r="BW89" i="22"/>
  <c r="BX109" i="22"/>
  <c r="BX142" i="22" s="1"/>
  <c r="BX89" i="22"/>
  <c r="BY89" i="22"/>
  <c r="BY109" i="22"/>
  <c r="BY142" i="22" s="1"/>
  <c r="BZ89" i="22"/>
  <c r="BZ109" i="22"/>
  <c r="BZ142" i="22" s="1"/>
  <c r="CA109" i="22"/>
  <c r="CA142" i="22" s="1"/>
  <c r="CA89" i="22"/>
  <c r="CB109" i="22"/>
  <c r="CB142" i="22" s="1"/>
  <c r="CB89" i="22"/>
  <c r="CC109" i="22"/>
  <c r="CC142" i="22" s="1"/>
  <c r="CC89" i="22"/>
  <c r="BZ56" i="22"/>
  <c r="BY56" i="22"/>
  <c r="CA56" i="22"/>
  <c r="CC56" i="22"/>
  <c r="CB56" i="22"/>
  <c r="BX56" i="22"/>
  <c r="BW56" i="22"/>
  <c r="BV56" i="22"/>
  <c r="BU56" i="22"/>
  <c r="BQ56" i="22"/>
  <c r="BP56" i="22"/>
  <c r="BO56" i="22"/>
  <c r="BP35" i="22"/>
  <c r="BP57" i="22" s="1"/>
  <c r="BO39" i="22"/>
  <c r="BO40" i="22" s="1"/>
  <c r="BT56" i="22"/>
  <c r="BS56" i="22"/>
  <c r="BR56" i="22"/>
  <c r="BL45" i="17"/>
  <c r="CA105" i="17"/>
  <c r="CA138" i="17" s="1"/>
  <c r="BY105" i="17"/>
  <c r="BY138" i="17" s="1"/>
  <c r="BW105" i="17"/>
  <c r="BW138" i="17" s="1"/>
  <c r="BU105" i="17"/>
  <c r="BU138" i="17" s="1"/>
  <c r="BT105" i="17"/>
  <c r="BT138" i="17" s="1"/>
  <c r="BS105" i="17"/>
  <c r="BS138" i="17" s="1"/>
  <c r="BR105" i="17"/>
  <c r="BR138" i="17" s="1"/>
  <c r="CB105" i="17"/>
  <c r="CB138" i="17" s="1"/>
  <c r="BZ105" i="17"/>
  <c r="BZ138" i="17" s="1"/>
  <c r="BX105" i="17"/>
  <c r="BX138" i="17" s="1"/>
  <c r="BV105" i="17"/>
  <c r="BV138" i="17" s="1"/>
  <c r="BQ105" i="17"/>
  <c r="BQ138" i="17" s="1"/>
  <c r="BP105" i="17"/>
  <c r="BP138" i="17" s="1"/>
  <c r="BO105" i="17"/>
  <c r="BO138" i="17" s="1"/>
  <c r="BN105" i="17"/>
  <c r="BN138" i="17" s="1"/>
  <c r="BM105" i="17"/>
  <c r="BM138" i="17" s="1"/>
  <c r="BK105" i="17"/>
  <c r="BK138" i="17" s="1"/>
  <c r="BL105" i="17"/>
  <c r="BL138" i="17" s="1"/>
  <c r="BK49" i="17"/>
  <c r="BK50" i="17" s="1"/>
  <c r="CC105" i="17"/>
  <c r="CC138" i="17" s="1"/>
  <c r="BJ39" i="17"/>
  <c r="BJ40" i="17" s="1"/>
  <c r="BK81" i="17"/>
  <c r="BK147" i="17" s="1"/>
  <c r="BJ81" i="17"/>
  <c r="BJ147" i="17" s="1"/>
  <c r="BL81" i="17"/>
  <c r="BL147" i="17" s="1"/>
  <c r="BM81" i="17"/>
  <c r="BM147" i="17" s="1"/>
  <c r="BN81" i="17"/>
  <c r="BN147" i="17" s="1"/>
  <c r="BO81" i="17"/>
  <c r="BO147" i="17" s="1"/>
  <c r="BP81" i="17"/>
  <c r="BP147" i="17" s="1"/>
  <c r="BQ81" i="17"/>
  <c r="BQ147" i="17" s="1"/>
  <c r="BR81" i="17"/>
  <c r="BR147" i="17" s="1"/>
  <c r="BS81" i="17"/>
  <c r="BS147" i="17" s="1"/>
  <c r="BT81" i="17"/>
  <c r="BU81" i="17"/>
  <c r="BV81" i="17"/>
  <c r="BW81" i="17"/>
  <c r="BX81" i="17"/>
  <c r="BY81" i="17"/>
  <c r="BZ81" i="17"/>
  <c r="CA81" i="17"/>
  <c r="CB81" i="17"/>
  <c r="CC81" i="17"/>
  <c r="BK35" i="17"/>
  <c r="BV122" i="22" l="1"/>
  <c r="BQ122" i="22"/>
  <c r="BW122" i="22"/>
  <c r="BU122" i="22"/>
  <c r="CB110" i="22"/>
  <c r="CB143" i="22" s="1"/>
  <c r="BZ90" i="22"/>
  <c r="CC110" i="22"/>
  <c r="CC143" i="22" s="1"/>
  <c r="BZ110" i="22"/>
  <c r="BZ143" i="22" s="1"/>
  <c r="CB90" i="22"/>
  <c r="CA90" i="22"/>
  <c r="BP49" i="22"/>
  <c r="BP50" i="22" s="1"/>
  <c r="BQ110" i="22"/>
  <c r="BQ143" i="22" s="1"/>
  <c r="BR110" i="22"/>
  <c r="BR143" i="22" s="1"/>
  <c r="BY90" i="22"/>
  <c r="CC90" i="22"/>
  <c r="BQ45" i="22"/>
  <c r="BP90" i="22"/>
  <c r="BP123" i="22" s="1"/>
  <c r="BS110" i="22"/>
  <c r="BS143" i="22" s="1"/>
  <c r="BT110" i="22"/>
  <c r="BT143" i="22" s="1"/>
  <c r="BX110" i="22"/>
  <c r="BX143" i="22" s="1"/>
  <c r="BQ90" i="22"/>
  <c r="BR90" i="22"/>
  <c r="CA110" i="22"/>
  <c r="CA143" i="22" s="1"/>
  <c r="BP110" i="22"/>
  <c r="BP143" i="22" s="1"/>
  <c r="BS90" i="22"/>
  <c r="BW90" i="22"/>
  <c r="BY110" i="22"/>
  <c r="BY143" i="22" s="1"/>
  <c r="BT90" i="22"/>
  <c r="BU110" i="22"/>
  <c r="BU143" i="22" s="1"/>
  <c r="BU90" i="22"/>
  <c r="BV90" i="22"/>
  <c r="BV110" i="22"/>
  <c r="BV143" i="22" s="1"/>
  <c r="BW110" i="22"/>
  <c r="BW143" i="22" s="1"/>
  <c r="BX90" i="22"/>
  <c r="BZ122" i="22"/>
  <c r="BY122" i="22"/>
  <c r="CB122" i="22"/>
  <c r="BP122" i="22"/>
  <c r="BS122" i="22"/>
  <c r="CA122" i="22"/>
  <c r="CC122" i="22"/>
  <c r="BX122" i="22"/>
  <c r="BT122" i="22"/>
  <c r="BO122" i="22"/>
  <c r="BR122" i="22"/>
  <c r="BW57" i="22"/>
  <c r="BV57" i="22"/>
  <c r="BU57" i="22"/>
  <c r="BT57" i="22"/>
  <c r="BQ57" i="22"/>
  <c r="BQ35" i="22"/>
  <c r="BP39" i="22"/>
  <c r="BP40" i="22" s="1"/>
  <c r="CC57" i="22"/>
  <c r="CB57" i="22"/>
  <c r="CA57" i="22"/>
  <c r="BZ57" i="22"/>
  <c r="BY57" i="22"/>
  <c r="BX57" i="22"/>
  <c r="BS57" i="22"/>
  <c r="BR57" i="22"/>
  <c r="BM45" i="17"/>
  <c r="CC106" i="17"/>
  <c r="CC139" i="17" s="1"/>
  <c r="CB106" i="17"/>
  <c r="CB139" i="17" s="1"/>
  <c r="CA106" i="17"/>
  <c r="CA139" i="17" s="1"/>
  <c r="BZ106" i="17"/>
  <c r="BZ139" i="17" s="1"/>
  <c r="BX106" i="17"/>
  <c r="BX139" i="17" s="1"/>
  <c r="BV106" i="17"/>
  <c r="BV139" i="17" s="1"/>
  <c r="BT106" i="17"/>
  <c r="BT139" i="17" s="1"/>
  <c r="BS106" i="17"/>
  <c r="BS139" i="17" s="1"/>
  <c r="BY106" i="17"/>
  <c r="BY139" i="17" s="1"/>
  <c r="BW106" i="17"/>
  <c r="BW139" i="17" s="1"/>
  <c r="BU106" i="17"/>
  <c r="BU139" i="17" s="1"/>
  <c r="BR106" i="17"/>
  <c r="BR139" i="17" s="1"/>
  <c r="BQ106" i="17"/>
  <c r="BQ139" i="17" s="1"/>
  <c r="BP106" i="17"/>
  <c r="BP139" i="17" s="1"/>
  <c r="BO106" i="17"/>
  <c r="BO139" i="17" s="1"/>
  <c r="BN106" i="17"/>
  <c r="BN139" i="17" s="1"/>
  <c r="BL106" i="17"/>
  <c r="BL139" i="17" s="1"/>
  <c r="BM106" i="17"/>
  <c r="BM139" i="17" s="1"/>
  <c r="BL49" i="17"/>
  <c r="BL50" i="17" s="1"/>
  <c r="BL82" i="17"/>
  <c r="BL148" i="17" s="1"/>
  <c r="BK82" i="17"/>
  <c r="BK148" i="17" s="1"/>
  <c r="BM82" i="17"/>
  <c r="BM148" i="17" s="1"/>
  <c r="BN82" i="17"/>
  <c r="BN148" i="17" s="1"/>
  <c r="BO82" i="17"/>
  <c r="BO148" i="17" s="1"/>
  <c r="BP82" i="17"/>
  <c r="BP148" i="17" s="1"/>
  <c r="BQ82" i="17"/>
  <c r="BQ148" i="17" s="1"/>
  <c r="BR82" i="17"/>
  <c r="BR148" i="17" s="1"/>
  <c r="BS82" i="17"/>
  <c r="BS148" i="17" s="1"/>
  <c r="BT82" i="17"/>
  <c r="BT148" i="17" s="1"/>
  <c r="BU82" i="17"/>
  <c r="BV82" i="17"/>
  <c r="BW82" i="17"/>
  <c r="BX82" i="17"/>
  <c r="BY82" i="17"/>
  <c r="BZ82" i="17"/>
  <c r="CA82" i="17"/>
  <c r="CB82" i="17"/>
  <c r="CC82" i="17"/>
  <c r="BK39" i="17"/>
  <c r="BK40" i="17" s="1"/>
  <c r="BL35" i="17"/>
  <c r="CA111" i="22" l="1"/>
  <c r="CA144" i="22" s="1"/>
  <c r="CC111" i="22"/>
  <c r="CC144" i="22" s="1"/>
  <c r="CC91" i="22"/>
  <c r="BQ49" i="22"/>
  <c r="BQ50" i="22" s="1"/>
  <c r="BQ111" i="22"/>
  <c r="BQ144" i="22" s="1"/>
  <c r="BQ91" i="22"/>
  <c r="BR45" i="22"/>
  <c r="BU91" i="22"/>
  <c r="BV111" i="22"/>
  <c r="BV144" i="22" s="1"/>
  <c r="BV91" i="22"/>
  <c r="BX111" i="22"/>
  <c r="BX144" i="22" s="1"/>
  <c r="BY111" i="22"/>
  <c r="BY144" i="22" s="1"/>
  <c r="BY91" i="22"/>
  <c r="BZ111" i="22"/>
  <c r="BZ144" i="22" s="1"/>
  <c r="CB91" i="22"/>
  <c r="BW111" i="22"/>
  <c r="BW144" i="22" s="1"/>
  <c r="BW91" i="22"/>
  <c r="BX91" i="22"/>
  <c r="Z176" i="22" a="1"/>
  <c r="Z186" i="22" s="1"/>
  <c r="CB123" i="22"/>
  <c r="BZ123" i="22"/>
  <c r="BY123" i="22"/>
  <c r="BX123" i="22"/>
  <c r="CA123" i="22"/>
  <c r="W173" i="22" a="1"/>
  <c r="W186" i="22" s="1"/>
  <c r="AA177" i="22" a="1"/>
  <c r="AA186" i="22" s="1"/>
  <c r="BW123" i="22"/>
  <c r="BV123" i="22"/>
  <c r="BU123" i="22"/>
  <c r="BT123" i="22"/>
  <c r="BQ123" i="22"/>
  <c r="CC123" i="22"/>
  <c r="BS123" i="22"/>
  <c r="BR123" i="22"/>
  <c r="BZ91" i="22"/>
  <c r="CA91" i="22"/>
  <c r="CB111" i="22"/>
  <c r="CB144" i="22" s="1"/>
  <c r="BR111" i="22"/>
  <c r="BR144" i="22" s="1"/>
  <c r="BR91" i="22"/>
  <c r="BS111" i="22"/>
  <c r="BS144" i="22" s="1"/>
  <c r="BS91" i="22"/>
  <c r="BT111" i="22"/>
  <c r="BT144" i="22" s="1"/>
  <c r="BT91" i="22"/>
  <c r="BU111" i="22"/>
  <c r="BU144" i="22" s="1"/>
  <c r="V172" i="22" a="1"/>
  <c r="V186" i="22" s="1"/>
  <c r="Y175" i="22" a="1"/>
  <c r="Y186" i="22" s="1"/>
  <c r="X174" i="22" a="1"/>
  <c r="X186" i="22" s="1"/>
  <c r="BU58" i="22"/>
  <c r="BQ58" i="22"/>
  <c r="BT58" i="22"/>
  <c r="BR35" i="22"/>
  <c r="BS58" i="22"/>
  <c r="BQ39" i="22"/>
  <c r="BQ40" i="22" s="1"/>
  <c r="CC58" i="22"/>
  <c r="BX58" i="22"/>
  <c r="BW58" i="22"/>
  <c r="BV58" i="22"/>
  <c r="BR58" i="22"/>
  <c r="CB58" i="22"/>
  <c r="CA58" i="22"/>
  <c r="BZ58" i="22"/>
  <c r="BY58" i="22"/>
  <c r="BN45" i="17"/>
  <c r="CC107" i="17"/>
  <c r="CC140" i="17" s="1"/>
  <c r="CB107" i="17"/>
  <c r="CB140" i="17" s="1"/>
  <c r="CA107" i="17"/>
  <c r="CA140" i="17" s="1"/>
  <c r="BZ107" i="17"/>
  <c r="BZ140" i="17" s="1"/>
  <c r="BY107" i="17"/>
  <c r="BY140" i="17" s="1"/>
  <c r="BX107" i="17"/>
  <c r="BX140" i="17" s="1"/>
  <c r="BV107" i="17"/>
  <c r="BV140" i="17" s="1"/>
  <c r="BU107" i="17"/>
  <c r="BU140" i="17" s="1"/>
  <c r="BT107" i="17"/>
  <c r="BT140" i="17" s="1"/>
  <c r="BS107" i="17"/>
  <c r="BS140" i="17" s="1"/>
  <c r="BW107" i="17"/>
  <c r="BW140" i="17" s="1"/>
  <c r="BR107" i="17"/>
  <c r="BR140" i="17" s="1"/>
  <c r="BQ107" i="17"/>
  <c r="BQ140" i="17" s="1"/>
  <c r="BP107" i="17"/>
  <c r="BP140" i="17" s="1"/>
  <c r="BO107" i="17"/>
  <c r="BO140" i="17" s="1"/>
  <c r="BM107" i="17"/>
  <c r="BM140" i="17" s="1"/>
  <c r="BN107" i="17"/>
  <c r="BN140" i="17" s="1"/>
  <c r="BM49" i="17"/>
  <c r="BM50" i="17" s="1"/>
  <c r="BM83" i="17"/>
  <c r="BM149" i="17" s="1"/>
  <c r="BL83" i="17"/>
  <c r="BL149" i="17" s="1"/>
  <c r="BN83" i="17"/>
  <c r="BN149" i="17" s="1"/>
  <c r="BO83" i="17"/>
  <c r="BO149" i="17" s="1"/>
  <c r="BP83" i="17"/>
  <c r="BP149" i="17" s="1"/>
  <c r="BQ83" i="17"/>
  <c r="BQ149" i="17" s="1"/>
  <c r="BR83" i="17"/>
  <c r="BR149" i="17" s="1"/>
  <c r="BS83" i="17"/>
  <c r="BS149" i="17" s="1"/>
  <c r="BT83" i="17"/>
  <c r="BT149" i="17" s="1"/>
  <c r="BU83" i="17"/>
  <c r="BU149" i="17" s="1"/>
  <c r="BV83" i="17"/>
  <c r="BW83" i="17"/>
  <c r="BX83" i="17"/>
  <c r="BY83" i="17"/>
  <c r="BZ83" i="17"/>
  <c r="CA83" i="17"/>
  <c r="CB83" i="17"/>
  <c r="CC83" i="17"/>
  <c r="BL39" i="17"/>
  <c r="BL40" i="17" s="1"/>
  <c r="BM35" i="17"/>
  <c r="CB112" i="22" l="1"/>
  <c r="CB145" i="22" s="1"/>
  <c r="CC112" i="22"/>
  <c r="CC145" i="22" s="1"/>
  <c r="BR92" i="22"/>
  <c r="BT112" i="22"/>
  <c r="BT145" i="22" s="1"/>
  <c r="BU112" i="22"/>
  <c r="BU145" i="22" s="1"/>
  <c r="BV92" i="22"/>
  <c r="BW92" i="22"/>
  <c r="BX92" i="22"/>
  <c r="BZ92" i="22"/>
  <c r="BU124" i="22"/>
  <c r="BQ124" i="22"/>
  <c r="CC124" i="22"/>
  <c r="BV124" i="22"/>
  <c r="CB124" i="22"/>
  <c r="BY124" i="22"/>
  <c r="BS92" i="22"/>
  <c r="BV112" i="22"/>
  <c r="BV145" i="22" s="1"/>
  <c r="BY112" i="22"/>
  <c r="BY145" i="22" s="1"/>
  <c r="CA112" i="22"/>
  <c r="CA145" i="22" s="1"/>
  <c r="CA92" i="22"/>
  <c r="CB92" i="22"/>
  <c r="CC92" i="22"/>
  <c r="BS45" i="22"/>
  <c r="BR112" i="22"/>
  <c r="BR145" i="22" s="1"/>
  <c r="BS112" i="22"/>
  <c r="BS145" i="22" s="1"/>
  <c r="BT92" i="22"/>
  <c r="BU92" i="22"/>
  <c r="BW112" i="22"/>
  <c r="BW145" i="22" s="1"/>
  <c r="BX112" i="22"/>
  <c r="BX145" i="22" s="1"/>
  <c r="BY92" i="22"/>
  <c r="BZ112" i="22"/>
  <c r="BZ145" i="22" s="1"/>
  <c r="BR49" i="22"/>
  <c r="BR50" i="22" s="1"/>
  <c r="BX124" i="22"/>
  <c r="BW124" i="22"/>
  <c r="Z202" i="22"/>
  <c r="Z205" i="22" s="1"/>
  <c r="Z207" i="22" s="1"/>
  <c r="Z211" i="22" s="1"/>
  <c r="Z215" i="22"/>
  <c r="CA124" i="22"/>
  <c r="G157" i="22" a="1"/>
  <c r="G186" i="22" s="1"/>
  <c r="AB178" i="22" a="1"/>
  <c r="AB186" i="22" s="1"/>
  <c r="BR124" i="22"/>
  <c r="BT124" i="22"/>
  <c r="BZ124" i="22"/>
  <c r="W202" i="22"/>
  <c r="W205" i="22" s="1"/>
  <c r="W207" i="22" s="1"/>
  <c r="W211" i="22" s="1"/>
  <c r="W215" i="22"/>
  <c r="AA215" i="22"/>
  <c r="AA202" i="22"/>
  <c r="AA205" i="22" s="1"/>
  <c r="AA207" i="22" s="1"/>
  <c r="AA211" i="22" s="1"/>
  <c r="BS124" i="22"/>
  <c r="V215" i="22"/>
  <c r="V202" i="22"/>
  <c r="V205" i="22" s="1"/>
  <c r="V207" i="22" s="1"/>
  <c r="V211" i="22" s="1"/>
  <c r="Y202" i="22"/>
  <c r="Y205" i="22" s="1"/>
  <c r="Y207" i="22" s="1"/>
  <c r="Y211" i="22" s="1"/>
  <c r="Y215" i="22"/>
  <c r="X202" i="22"/>
  <c r="X205" i="22" s="1"/>
  <c r="X207" i="22" s="1"/>
  <c r="X211" i="22" s="1"/>
  <c r="X215" i="22"/>
  <c r="BY59" i="22"/>
  <c r="BW59" i="22"/>
  <c r="BZ59" i="22"/>
  <c r="BV59" i="22"/>
  <c r="BU59" i="22"/>
  <c r="BT59" i="22"/>
  <c r="BS59" i="22"/>
  <c r="BR59" i="22"/>
  <c r="BR39" i="22"/>
  <c r="BR40" i="22" s="1"/>
  <c r="BS35" i="22"/>
  <c r="CC59" i="22"/>
  <c r="CB59" i="22"/>
  <c r="CA59" i="22"/>
  <c r="BX59" i="22"/>
  <c r="CC108" i="17"/>
  <c r="CC141" i="17" s="1"/>
  <c r="CB108" i="17"/>
  <c r="CB141" i="17" s="1"/>
  <c r="CA108" i="17"/>
  <c r="CA141" i="17" s="1"/>
  <c r="BZ108" i="17"/>
  <c r="BZ141" i="17" s="1"/>
  <c r="BY108" i="17"/>
  <c r="BY141" i="17" s="1"/>
  <c r="BO45" i="17"/>
  <c r="BX108" i="17"/>
  <c r="BX141" i="17" s="1"/>
  <c r="BW108" i="17"/>
  <c r="BW141" i="17" s="1"/>
  <c r="BV108" i="17"/>
  <c r="BV141" i="17" s="1"/>
  <c r="BU108" i="17"/>
  <c r="BU141" i="17" s="1"/>
  <c r="BT108" i="17"/>
  <c r="BT141" i="17" s="1"/>
  <c r="BS108" i="17"/>
  <c r="BS141" i="17" s="1"/>
  <c r="BP108" i="17"/>
  <c r="BP141" i="17" s="1"/>
  <c r="BQ108" i="17"/>
  <c r="BQ141" i="17" s="1"/>
  <c r="BN108" i="17"/>
  <c r="BN141" i="17" s="1"/>
  <c r="BR108" i="17"/>
  <c r="BR141" i="17" s="1"/>
  <c r="BO108" i="17"/>
  <c r="BO141" i="17" s="1"/>
  <c r="BN49" i="17"/>
  <c r="BN50" i="17" s="1"/>
  <c r="BM39" i="17"/>
  <c r="BM40" i="17" s="1"/>
  <c r="BN35" i="17"/>
  <c r="AC179" i="22" l="1" a="1"/>
  <c r="AC186" i="22" s="1"/>
  <c r="BS125" i="22"/>
  <c r="CC93" i="22"/>
  <c r="BT113" i="22"/>
  <c r="BT146" i="22" s="1"/>
  <c r="BU93" i="22"/>
  <c r="BS113" i="22"/>
  <c r="BS146" i="22" s="1"/>
  <c r="CA93" i="22"/>
  <c r="BS93" i="22"/>
  <c r="BT93" i="22"/>
  <c r="BW93" i="22"/>
  <c r="BZ113" i="22"/>
  <c r="BZ146" i="22" s="1"/>
  <c r="CB93" i="22"/>
  <c r="BW125" i="22"/>
  <c r="BV125" i="22"/>
  <c r="BR125" i="22"/>
  <c r="BX125" i="22"/>
  <c r="BZ125" i="22"/>
  <c r="CB125" i="22"/>
  <c r="BY125" i="22"/>
  <c r="BU125" i="22"/>
  <c r="BT125" i="22"/>
  <c r="CA125" i="22"/>
  <c r="CC125" i="22"/>
  <c r="BU113" i="22"/>
  <c r="BU146" i="22" s="1"/>
  <c r="BY93" i="22"/>
  <c r="BW113" i="22"/>
  <c r="BW146" i="22" s="1"/>
  <c r="BX113" i="22"/>
  <c r="BX146" i="22" s="1"/>
  <c r="BZ93" i="22"/>
  <c r="BV113" i="22"/>
  <c r="BV146" i="22" s="1"/>
  <c r="BX93" i="22"/>
  <c r="BY113" i="22"/>
  <c r="BY146" i="22" s="1"/>
  <c r="CA113" i="22"/>
  <c r="CA146" i="22" s="1"/>
  <c r="CB113" i="22"/>
  <c r="CB146" i="22" s="1"/>
  <c r="CC113" i="22"/>
  <c r="CC146" i="22" s="1"/>
  <c r="BV93" i="22"/>
  <c r="BS49" i="22"/>
  <c r="BS50" i="22" s="1"/>
  <c r="BT45" i="22"/>
  <c r="T6" i="10"/>
  <c r="X218" i="22"/>
  <c r="X219" i="22" s="1"/>
  <c r="Z218" i="22"/>
  <c r="Z219" i="22" s="1"/>
  <c r="V6" i="10"/>
  <c r="H158" i="22" a="1"/>
  <c r="H186" i="22" s="1"/>
  <c r="G215" i="22"/>
  <c r="G202" i="22"/>
  <c r="G205" i="22" s="1"/>
  <c r="G207" i="22" s="1"/>
  <c r="G211" i="22" s="1"/>
  <c r="AB215" i="22"/>
  <c r="AB202" i="22"/>
  <c r="AB205" i="22" s="1"/>
  <c r="AB207" i="22" s="1"/>
  <c r="AB211" i="22" s="1"/>
  <c r="V218" i="22"/>
  <c r="V219" i="22" s="1"/>
  <c r="R6" i="10"/>
  <c r="Y218" i="22"/>
  <c r="Y219" i="22" s="1"/>
  <c r="U6" i="10"/>
  <c r="W218" i="22"/>
  <c r="W219" i="22" s="1"/>
  <c r="S6" i="10"/>
  <c r="AA218" i="22"/>
  <c r="AA219" i="22" s="1"/>
  <c r="CC60" i="22"/>
  <c r="CB60" i="22"/>
  <c r="CA60" i="22"/>
  <c r="BZ60" i="22"/>
  <c r="BY60" i="22"/>
  <c r="BX60" i="22"/>
  <c r="BW60" i="22"/>
  <c r="BV60" i="22"/>
  <c r="BU60" i="22"/>
  <c r="BT60" i="22"/>
  <c r="BS60" i="22"/>
  <c r="BS39" i="22"/>
  <c r="BS40" i="22" s="1"/>
  <c r="BT35" i="22"/>
  <c r="BP45" i="17"/>
  <c r="CC89" i="17"/>
  <c r="CC109" i="17"/>
  <c r="CC142" i="17" s="1"/>
  <c r="CB109" i="17"/>
  <c r="CB142" i="17" s="1"/>
  <c r="CA109" i="17"/>
  <c r="CA142" i="17" s="1"/>
  <c r="BZ89" i="17"/>
  <c r="BX89" i="17"/>
  <c r="CB89" i="17"/>
  <c r="BZ109" i="17"/>
  <c r="BZ142" i="17" s="1"/>
  <c r="BY89" i="17"/>
  <c r="BW109" i="17"/>
  <c r="BW142" i="17" s="1"/>
  <c r="BW89" i="17"/>
  <c r="BV109" i="17"/>
  <c r="BV142" i="17" s="1"/>
  <c r="BV89" i="17"/>
  <c r="BU109" i="17"/>
  <c r="BU142" i="17" s="1"/>
  <c r="BU89" i="17"/>
  <c r="BT109" i="17"/>
  <c r="BT142" i="17" s="1"/>
  <c r="BT89" i="17"/>
  <c r="BS109" i="17"/>
  <c r="BS142" i="17" s="1"/>
  <c r="BS89" i="17"/>
  <c r="CA89" i="17"/>
  <c r="BY109" i="17"/>
  <c r="BY142" i="17" s="1"/>
  <c r="BX109" i="17"/>
  <c r="BX142" i="17" s="1"/>
  <c r="BR109" i="17"/>
  <c r="BR142" i="17" s="1"/>
  <c r="BR89" i="17"/>
  <c r="BQ109" i="17"/>
  <c r="BQ142" i="17" s="1"/>
  <c r="BQ89" i="17"/>
  <c r="BO89" i="17"/>
  <c r="BO109" i="17"/>
  <c r="BO142" i="17" s="1"/>
  <c r="BP109" i="17"/>
  <c r="BP142" i="17" s="1"/>
  <c r="BP89" i="17"/>
  <c r="BO49" i="17"/>
  <c r="BO50" i="17" s="1"/>
  <c r="BN39" i="17"/>
  <c r="BN40" i="17" s="1"/>
  <c r="BO35" i="17"/>
  <c r="I159" i="22" l="1" a="1"/>
  <c r="I186" i="22" s="1"/>
  <c r="CC126" i="22"/>
  <c r="BW126" i="22"/>
  <c r="BT126" i="22"/>
  <c r="BU126" i="22"/>
  <c r="CA126" i="22"/>
  <c r="BS126" i="22"/>
  <c r="AC202" i="22"/>
  <c r="AC205" i="22" s="1"/>
  <c r="AC207" i="22" s="1"/>
  <c r="AC211" i="22" s="1"/>
  <c r="AC215" i="22"/>
  <c r="CB126" i="22"/>
  <c r="AD180" i="22" a="1"/>
  <c r="AD186" i="22" s="1"/>
  <c r="BZ126" i="22"/>
  <c r="BX126" i="22"/>
  <c r="BV126" i="22"/>
  <c r="BY126" i="22"/>
  <c r="BU94" i="22"/>
  <c r="BT49" i="22"/>
  <c r="BT50" i="22" s="1"/>
  <c r="BU45" i="22"/>
  <c r="BT114" i="22"/>
  <c r="BT147" i="22" s="1"/>
  <c r="BT94" i="22"/>
  <c r="BU114" i="22"/>
  <c r="BU147" i="22" s="1"/>
  <c r="BV94" i="22"/>
  <c r="BV114" i="22"/>
  <c r="BV147" i="22" s="1"/>
  <c r="BW114" i="22"/>
  <c r="BW147" i="22" s="1"/>
  <c r="BW94" i="22"/>
  <c r="BX114" i="22"/>
  <c r="BX147" i="22" s="1"/>
  <c r="BX94" i="22"/>
  <c r="BY94" i="22"/>
  <c r="BY114" i="22"/>
  <c r="BY147" i="22" s="1"/>
  <c r="BZ94" i="22"/>
  <c r="BZ114" i="22"/>
  <c r="BZ147" i="22" s="1"/>
  <c r="CA114" i="22"/>
  <c r="CA147" i="22" s="1"/>
  <c r="CA94" i="22"/>
  <c r="CB94" i="22"/>
  <c r="CB114" i="22"/>
  <c r="CB147" i="22" s="1"/>
  <c r="CC114" i="22"/>
  <c r="CC147" i="22" s="1"/>
  <c r="CC94" i="22"/>
  <c r="H202" i="22"/>
  <c r="H205" i="22" s="1"/>
  <c r="H207" i="22" s="1"/>
  <c r="H211" i="22" s="1"/>
  <c r="H215" i="22"/>
  <c r="G218" i="22"/>
  <c r="G219" i="22" s="1"/>
  <c r="C6" i="10"/>
  <c r="AB218" i="22"/>
  <c r="AB219" i="22" s="1"/>
  <c r="BU61" i="22"/>
  <c r="BT61" i="22"/>
  <c r="CC61" i="22"/>
  <c r="CB61" i="22"/>
  <c r="CA61" i="22"/>
  <c r="BZ61" i="22"/>
  <c r="BY61" i="22"/>
  <c r="BX61" i="22"/>
  <c r="BW61" i="22"/>
  <c r="BV61" i="22"/>
  <c r="BT39" i="22"/>
  <c r="BT40" i="22" s="1"/>
  <c r="BU35" i="22"/>
  <c r="BQ45" i="17"/>
  <c r="BR110" i="17"/>
  <c r="BR143" i="17" s="1"/>
  <c r="CC90" i="17"/>
  <c r="CB90" i="17"/>
  <c r="CA90" i="17"/>
  <c r="BZ90" i="17"/>
  <c r="BY90" i="17"/>
  <c r="BX110" i="17"/>
  <c r="BX143" i="17" s="1"/>
  <c r="CC110" i="17"/>
  <c r="CC143" i="17" s="1"/>
  <c r="CB110" i="17"/>
  <c r="CB143" i="17" s="1"/>
  <c r="CA110" i="17"/>
  <c r="CA143" i="17" s="1"/>
  <c r="BZ110" i="17"/>
  <c r="BZ143" i="17" s="1"/>
  <c r="BY110" i="17"/>
  <c r="BY143" i="17" s="1"/>
  <c r="BX90" i="17"/>
  <c r="BW110" i="17"/>
  <c r="BW143" i="17" s="1"/>
  <c r="BW90" i="17"/>
  <c r="BV110" i="17"/>
  <c r="BV143" i="17" s="1"/>
  <c r="BV90" i="17"/>
  <c r="BU110" i="17"/>
  <c r="BU143" i="17" s="1"/>
  <c r="BU90" i="17"/>
  <c r="BT110" i="17"/>
  <c r="BT143" i="17" s="1"/>
  <c r="BT90" i="17"/>
  <c r="BS110" i="17"/>
  <c r="BS143" i="17" s="1"/>
  <c r="BS90" i="17"/>
  <c r="BP90" i="17"/>
  <c r="BQ110" i="17"/>
  <c r="BQ143" i="17" s="1"/>
  <c r="BP49" i="17"/>
  <c r="BP50" i="17" s="1"/>
  <c r="BR90" i="17"/>
  <c r="BP110" i="17"/>
  <c r="BP143" i="17" s="1"/>
  <c r="BQ90" i="17"/>
  <c r="BO39" i="17"/>
  <c r="BO40" i="17" s="1"/>
  <c r="BP56" i="17"/>
  <c r="BP122" i="17" s="1"/>
  <c r="BO56" i="17"/>
  <c r="BO122" i="17" s="1"/>
  <c r="BQ56" i="17"/>
  <c r="BQ122" i="17" s="1"/>
  <c r="BR56" i="17"/>
  <c r="BR122" i="17" s="1"/>
  <c r="BS56" i="17"/>
  <c r="BS122" i="17" s="1"/>
  <c r="BT56" i="17"/>
  <c r="BT122" i="17" s="1"/>
  <c r="BU56" i="17"/>
  <c r="BU122" i="17" s="1"/>
  <c r="BV56" i="17"/>
  <c r="BV122" i="17" s="1"/>
  <c r="BW56" i="17"/>
  <c r="BW122" i="17" s="1"/>
  <c r="BX56" i="17"/>
  <c r="BX122" i="17" s="1"/>
  <c r="BY56" i="17"/>
  <c r="BY122" i="17" s="1"/>
  <c r="BZ56" i="17"/>
  <c r="BZ122" i="17" s="1"/>
  <c r="CA56" i="17"/>
  <c r="CA122" i="17" s="1"/>
  <c r="CB56" i="17"/>
  <c r="CB122" i="17" s="1"/>
  <c r="CC56" i="17"/>
  <c r="CC122" i="17" s="1"/>
  <c r="BP35" i="17"/>
  <c r="J160" i="22" l="1" a="1"/>
  <c r="J186" i="22" s="1"/>
  <c r="BW127" i="22"/>
  <c r="AE181" i="22" a="1"/>
  <c r="AE186" i="22" s="1"/>
  <c r="I215" i="22"/>
  <c r="I202" i="22"/>
  <c r="I205" i="22" s="1"/>
  <c r="I207" i="22" s="1"/>
  <c r="I211" i="22" s="1"/>
  <c r="AC218" i="22"/>
  <c r="AC219" i="22" s="1"/>
  <c r="BZ127" i="22"/>
  <c r="BX127" i="22"/>
  <c r="BY127" i="22"/>
  <c r="BV127" i="22"/>
  <c r="AD215" i="22"/>
  <c r="AD202" i="22"/>
  <c r="AD205" i="22" s="1"/>
  <c r="AD207" i="22" s="1"/>
  <c r="AD211" i="22" s="1"/>
  <c r="CB95" i="22"/>
  <c r="CA115" i="22"/>
  <c r="CA148" i="22" s="1"/>
  <c r="BZ95" i="22"/>
  <c r="CC95" i="22"/>
  <c r="BV115" i="22"/>
  <c r="BV148" i="22" s="1"/>
  <c r="BU49" i="22"/>
  <c r="BU50" i="22" s="1"/>
  <c r="BV45" i="22"/>
  <c r="BU95" i="22"/>
  <c r="BU115" i="22"/>
  <c r="BU148" i="22" s="1"/>
  <c r="BX115" i="22"/>
  <c r="BX148" i="22" s="1"/>
  <c r="CB115" i="22"/>
  <c r="CB148" i="22" s="1"/>
  <c r="BW115" i="22"/>
  <c r="BW148" i="22" s="1"/>
  <c r="CA95" i="22"/>
  <c r="BT127" i="22"/>
  <c r="CA127" i="22"/>
  <c r="BU127" i="22"/>
  <c r="CC127" i="22"/>
  <c r="CB127" i="22"/>
  <c r="BV95" i="22"/>
  <c r="BX95" i="22"/>
  <c r="BZ115" i="22"/>
  <c r="BZ148" i="22" s="1"/>
  <c r="CC115" i="22"/>
  <c r="CC148" i="22" s="1"/>
  <c r="BY115" i="22"/>
  <c r="BY148" i="22" s="1"/>
  <c r="BW95" i="22"/>
  <c r="BY95" i="22"/>
  <c r="D6" i="10"/>
  <c r="H218" i="22"/>
  <c r="H219" i="22" s="1"/>
  <c r="BU62" i="22"/>
  <c r="BU39" i="22"/>
  <c r="BU40" i="22" s="1"/>
  <c r="BV35" i="22"/>
  <c r="CC62" i="22"/>
  <c r="CB62" i="22"/>
  <c r="CA62" i="22"/>
  <c r="BZ62" i="22"/>
  <c r="BY62" i="22"/>
  <c r="BX62" i="22"/>
  <c r="BW62" i="22"/>
  <c r="BV62" i="22"/>
  <c r="BR45" i="17"/>
  <c r="CC111" i="17"/>
  <c r="CC144" i="17" s="1"/>
  <c r="CC91" i="17"/>
  <c r="CB111" i="17"/>
  <c r="CB144" i="17" s="1"/>
  <c r="CB91" i="17"/>
  <c r="CA111" i="17"/>
  <c r="CA144" i="17" s="1"/>
  <c r="CA91" i="17"/>
  <c r="BZ111" i="17"/>
  <c r="BZ144" i="17" s="1"/>
  <c r="BZ91" i="17"/>
  <c r="BX111" i="17"/>
  <c r="BX144" i="17" s="1"/>
  <c r="BU91" i="17"/>
  <c r="BY111" i="17"/>
  <c r="BY144" i="17" s="1"/>
  <c r="BX91" i="17"/>
  <c r="BW91" i="17"/>
  <c r="BV91" i="17"/>
  <c r="BT111" i="17"/>
  <c r="BT144" i="17" s="1"/>
  <c r="BS111" i="17"/>
  <c r="BS144" i="17" s="1"/>
  <c r="BS91" i="17"/>
  <c r="BQ91" i="17"/>
  <c r="BQ111" i="17"/>
  <c r="BQ144" i="17" s="1"/>
  <c r="BR111" i="17"/>
  <c r="BR144" i="17" s="1"/>
  <c r="BR91" i="17"/>
  <c r="BQ49" i="17"/>
  <c r="BQ50" i="17" s="1"/>
  <c r="BY91" i="17"/>
  <c r="BW111" i="17"/>
  <c r="BW144" i="17" s="1"/>
  <c r="BV111" i="17"/>
  <c r="BV144" i="17" s="1"/>
  <c r="BU111" i="17"/>
  <c r="BU144" i="17" s="1"/>
  <c r="BT91" i="17"/>
  <c r="W173" i="17" a="1"/>
  <c r="W186" i="17" s="1"/>
  <c r="V172" i="17" a="1"/>
  <c r="V186" i="17" s="1"/>
  <c r="AA177" i="17" a="1"/>
  <c r="AA186" i="17" s="1"/>
  <c r="X174" i="17" a="1"/>
  <c r="X186" i="17" s="1"/>
  <c r="Z176" i="17" a="1"/>
  <c r="Z186" i="17" s="1"/>
  <c r="Y175" i="17" a="1"/>
  <c r="Y186" i="17" s="1"/>
  <c r="BP39" i="17"/>
  <c r="BP40" i="17" s="1"/>
  <c r="BQ57" i="17"/>
  <c r="BQ123" i="17" s="1"/>
  <c r="BP57" i="17"/>
  <c r="BP123" i="17" s="1"/>
  <c r="BR57" i="17"/>
  <c r="BR123" i="17" s="1"/>
  <c r="BS57" i="17"/>
  <c r="BS123" i="17" s="1"/>
  <c r="BT57" i="17"/>
  <c r="BT123" i="17" s="1"/>
  <c r="BU57" i="17"/>
  <c r="BU123" i="17" s="1"/>
  <c r="BV57" i="17"/>
  <c r="BV123" i="17" s="1"/>
  <c r="BW57" i="17"/>
  <c r="BW123" i="17" s="1"/>
  <c r="BX57" i="17"/>
  <c r="BX123" i="17" s="1"/>
  <c r="BY57" i="17"/>
  <c r="BY123" i="17" s="1"/>
  <c r="BZ57" i="17"/>
  <c r="BZ123" i="17" s="1"/>
  <c r="CA57" i="17"/>
  <c r="CA123" i="17" s="1"/>
  <c r="CB57" i="17"/>
  <c r="CB123" i="17" s="1"/>
  <c r="CC57" i="17"/>
  <c r="CC123" i="17" s="1"/>
  <c r="BQ35" i="17"/>
  <c r="AD218" i="22" l="1"/>
  <c r="AD219" i="22" s="1"/>
  <c r="J202" i="22"/>
  <c r="J205" i="22" s="1"/>
  <c r="J207" i="22" s="1"/>
  <c r="J211" i="22" s="1"/>
  <c r="J215" i="22"/>
  <c r="AE215" i="22"/>
  <c r="AE202" i="22"/>
  <c r="AE205" i="22" s="1"/>
  <c r="AE207" i="22" s="1"/>
  <c r="AE211" i="22" s="1"/>
  <c r="E6" i="10"/>
  <c r="I218" i="22"/>
  <c r="I219" i="22" s="1"/>
  <c r="BW116" i="22"/>
  <c r="BW149" i="22" s="1"/>
  <c r="BY116" i="22"/>
  <c r="BY149" i="22" s="1"/>
  <c r="BY96" i="22"/>
  <c r="BZ96" i="22"/>
  <c r="BZ116" i="22"/>
  <c r="BZ149" i="22" s="1"/>
  <c r="CA116" i="22"/>
  <c r="CA149" i="22" s="1"/>
  <c r="CB96" i="22"/>
  <c r="CB116" i="22"/>
  <c r="CB149" i="22" s="1"/>
  <c r="K161" i="22" a="1"/>
  <c r="K186" i="22" s="1"/>
  <c r="AF182" i="22" a="1"/>
  <c r="AF186" i="22" s="1"/>
  <c r="CB128" i="22"/>
  <c r="BZ128" i="22"/>
  <c r="BV49" i="22"/>
  <c r="BV50" i="22" s="1"/>
  <c r="BW45" i="22"/>
  <c r="BV128" i="22"/>
  <c r="BU128" i="22"/>
  <c r="CC128" i="22"/>
  <c r="CA128" i="22"/>
  <c r="BX128" i="22"/>
  <c r="CA96" i="22"/>
  <c r="BV116" i="22"/>
  <c r="BV149" i="22" s="1"/>
  <c r="BV96" i="22"/>
  <c r="BW96" i="22"/>
  <c r="BX116" i="22"/>
  <c r="BX149" i="22" s="1"/>
  <c r="BX96" i="22"/>
  <c r="CC116" i="22"/>
  <c r="CC149" i="22" s="1"/>
  <c r="CC96" i="22"/>
  <c r="BY128" i="22"/>
  <c r="BW128" i="22"/>
  <c r="CC63" i="22"/>
  <c r="BX63" i="22"/>
  <c r="BW63" i="22"/>
  <c r="BV63" i="22"/>
  <c r="BW35" i="22"/>
  <c r="BW64" i="22" s="1"/>
  <c r="BV39" i="22"/>
  <c r="BV40" i="22" s="1"/>
  <c r="CB63" i="22"/>
  <c r="CA63" i="22"/>
  <c r="BZ63" i="22"/>
  <c r="BY63" i="22"/>
  <c r="AB178" i="17" a="1"/>
  <c r="AB186" i="17" s="1"/>
  <c r="G157" i="17" a="1"/>
  <c r="G186" i="17" s="1"/>
  <c r="BS45" i="17"/>
  <c r="CC112" i="17"/>
  <c r="CC145" i="17" s="1"/>
  <c r="CC92" i="17"/>
  <c r="CB112" i="17"/>
  <c r="CB145" i="17" s="1"/>
  <c r="CB92" i="17"/>
  <c r="CA112" i="17"/>
  <c r="CA145" i="17" s="1"/>
  <c r="CA92" i="17"/>
  <c r="BZ112" i="17"/>
  <c r="BZ145" i="17" s="1"/>
  <c r="BZ92" i="17"/>
  <c r="BY112" i="17"/>
  <c r="BY145" i="17" s="1"/>
  <c r="BY92" i="17"/>
  <c r="BX112" i="17"/>
  <c r="BX145" i="17" s="1"/>
  <c r="BX92" i="17"/>
  <c r="BW112" i="17"/>
  <c r="BW145" i="17" s="1"/>
  <c r="BV112" i="17"/>
  <c r="BV145" i="17" s="1"/>
  <c r="BU112" i="17"/>
  <c r="BU145" i="17" s="1"/>
  <c r="BU92" i="17"/>
  <c r="BT112" i="17"/>
  <c r="BT145" i="17" s="1"/>
  <c r="BT92" i="17"/>
  <c r="BR92" i="17"/>
  <c r="BW92" i="17"/>
  <c r="BV92" i="17"/>
  <c r="BR112" i="17"/>
  <c r="BR145" i="17" s="1"/>
  <c r="BS112" i="17"/>
  <c r="BS145" i="17" s="1"/>
  <c r="BS92" i="17"/>
  <c r="BR49" i="17"/>
  <c r="BR50" i="17" s="1"/>
  <c r="W202" i="17"/>
  <c r="W205" i="17" s="1"/>
  <c r="W207" i="17" s="1"/>
  <c r="W211" i="17" s="1"/>
  <c r="S5" i="10" s="1"/>
  <c r="W215" i="17"/>
  <c r="V215" i="17"/>
  <c r="V202" i="17"/>
  <c r="V205" i="17" s="1"/>
  <c r="V207" i="17" s="1"/>
  <c r="V211" i="17" s="1"/>
  <c r="R5" i="10" s="1"/>
  <c r="AA202" i="17"/>
  <c r="AA205" i="17" s="1"/>
  <c r="AA207" i="17" s="1"/>
  <c r="AA211" i="17" s="1"/>
  <c r="AA215" i="17"/>
  <c r="X202" i="17"/>
  <c r="X205" i="17" s="1"/>
  <c r="X207" i="17" s="1"/>
  <c r="X211" i="17" s="1"/>
  <c r="T5" i="10" s="1"/>
  <c r="X215" i="17"/>
  <c r="Z202" i="17"/>
  <c r="Z205" i="17" s="1"/>
  <c r="Z207" i="17" s="1"/>
  <c r="Z211" i="17" s="1"/>
  <c r="V5" i="10" s="1"/>
  <c r="Z215" i="17"/>
  <c r="Y202" i="17"/>
  <c r="Y205" i="17" s="1"/>
  <c r="Y207" i="17" s="1"/>
  <c r="Y211" i="17" s="1"/>
  <c r="U5" i="10" s="1"/>
  <c r="Y215" i="17"/>
  <c r="BQ39" i="17"/>
  <c r="BQ40" i="17" s="1"/>
  <c r="BR58" i="17"/>
  <c r="BR124" i="17" s="1"/>
  <c r="BQ58" i="17"/>
  <c r="BQ124" i="17" s="1"/>
  <c r="BS58" i="17"/>
  <c r="BS124" i="17" s="1"/>
  <c r="BT58" i="17"/>
  <c r="BT124" i="17" s="1"/>
  <c r="BU58" i="17"/>
  <c r="BU124" i="17" s="1"/>
  <c r="BV58" i="17"/>
  <c r="BV124" i="17" s="1"/>
  <c r="BW58" i="17"/>
  <c r="BW124" i="17" s="1"/>
  <c r="BX58" i="17"/>
  <c r="BX124" i="17" s="1"/>
  <c r="BY58" i="17"/>
  <c r="BY124" i="17" s="1"/>
  <c r="BZ58" i="17"/>
  <c r="BZ124" i="17" s="1"/>
  <c r="CA58" i="17"/>
  <c r="CA124" i="17" s="1"/>
  <c r="CB58" i="17"/>
  <c r="CB124" i="17" s="1"/>
  <c r="CC58" i="17"/>
  <c r="CC124" i="17" s="1"/>
  <c r="BR35" i="17"/>
  <c r="BZ129" i="22" l="1"/>
  <c r="J218" i="22"/>
  <c r="F6" i="10"/>
  <c r="BW97" i="22"/>
  <c r="BW130" i="22" s="1"/>
  <c r="BX97" i="22"/>
  <c r="BY97" i="22"/>
  <c r="J219" i="22"/>
  <c r="BY129" i="22"/>
  <c r="AE218" i="22"/>
  <c r="AE219" i="22" s="1"/>
  <c r="L162" i="22" a="1"/>
  <c r="L186" i="22" s="1"/>
  <c r="CB129" i="22"/>
  <c r="BW49" i="22"/>
  <c r="BW50" i="22" s="1"/>
  <c r="BX45" i="22"/>
  <c r="AG183" i="22" a="1"/>
  <c r="AG186" i="22" s="1"/>
  <c r="K215" i="22"/>
  <c r="K202" i="22"/>
  <c r="K205" i="22" s="1"/>
  <c r="K207" i="22" s="1"/>
  <c r="K211" i="22" s="1"/>
  <c r="AF215" i="22"/>
  <c r="AF202" i="22"/>
  <c r="AF205" i="22" s="1"/>
  <c r="AF207" i="22" s="1"/>
  <c r="AF211" i="22" s="1"/>
  <c r="BZ97" i="22"/>
  <c r="CA97" i="22"/>
  <c r="CB97" i="22"/>
  <c r="CC97" i="22"/>
  <c r="CC129" i="22"/>
  <c r="BX129" i="22"/>
  <c r="BW129" i="22"/>
  <c r="BV129" i="22"/>
  <c r="CA129" i="22"/>
  <c r="BX64" i="22"/>
  <c r="CC64" i="22"/>
  <c r="CB64" i="22"/>
  <c r="CA64" i="22"/>
  <c r="BZ64" i="22"/>
  <c r="BY64" i="22"/>
  <c r="BW39" i="22"/>
  <c r="BW40" i="22" s="1"/>
  <c r="BX35" i="22"/>
  <c r="AB202" i="17"/>
  <c r="AB205" i="17" s="1"/>
  <c r="AB207" i="17" s="1"/>
  <c r="AB211" i="17" s="1"/>
  <c r="AB215" i="17"/>
  <c r="G202" i="17"/>
  <c r="G205" i="17" s="1"/>
  <c r="G207" i="17" s="1"/>
  <c r="G211" i="17" s="1"/>
  <c r="G215" i="17"/>
  <c r="BT45" i="17"/>
  <c r="CC113" i="17"/>
  <c r="CC146" i="17" s="1"/>
  <c r="CC93" i="17"/>
  <c r="CB113" i="17"/>
  <c r="CB146" i="17" s="1"/>
  <c r="CB93" i="17"/>
  <c r="CA113" i="17"/>
  <c r="CA146" i="17" s="1"/>
  <c r="CA93" i="17"/>
  <c r="BY93" i="17"/>
  <c r="BV113" i="17"/>
  <c r="BV146" i="17" s="1"/>
  <c r="BZ113" i="17"/>
  <c r="BZ146" i="17" s="1"/>
  <c r="BZ93" i="17"/>
  <c r="BY113" i="17"/>
  <c r="BY146" i="17" s="1"/>
  <c r="BX113" i="17"/>
  <c r="BX146" i="17" s="1"/>
  <c r="BX93" i="17"/>
  <c r="BW113" i="17"/>
  <c r="BW146" i="17" s="1"/>
  <c r="BW93" i="17"/>
  <c r="BV93" i="17"/>
  <c r="BU113" i="17"/>
  <c r="BU146" i="17" s="1"/>
  <c r="BU93" i="17"/>
  <c r="BS93" i="17"/>
  <c r="BS113" i="17"/>
  <c r="BS146" i="17" s="1"/>
  <c r="BT113" i="17"/>
  <c r="BT146" i="17" s="1"/>
  <c r="BT93" i="17"/>
  <c r="BS49" i="17"/>
  <c r="BS50" i="17" s="1"/>
  <c r="AC179" i="17" a="1"/>
  <c r="AC186" i="17" s="1"/>
  <c r="S7" i="10"/>
  <c r="W218" i="17"/>
  <c r="W219" i="17" s="1"/>
  <c r="V218" i="17"/>
  <c r="V219" i="17" s="1"/>
  <c r="R7" i="10"/>
  <c r="AA218" i="17"/>
  <c r="AA219" i="17" s="1"/>
  <c r="T7" i="10"/>
  <c r="X218" i="17"/>
  <c r="V7" i="10"/>
  <c r="Z218" i="17"/>
  <c r="Z219" i="17" s="1"/>
  <c r="Y218" i="17"/>
  <c r="Y219" i="17" s="1"/>
  <c r="U7" i="10"/>
  <c r="H158" i="17" a="1"/>
  <c r="H186" i="17" s="1"/>
  <c r="BR39" i="17"/>
  <c r="BR40" i="17" s="1"/>
  <c r="BS59" i="17"/>
  <c r="BS125" i="17" s="1"/>
  <c r="BR59" i="17"/>
  <c r="BR125" i="17" s="1"/>
  <c r="BT59" i="17"/>
  <c r="BT125" i="17" s="1"/>
  <c r="BU59" i="17"/>
  <c r="BU125" i="17" s="1"/>
  <c r="BV59" i="17"/>
  <c r="BV125" i="17" s="1"/>
  <c r="BW59" i="17"/>
  <c r="BW125" i="17" s="1"/>
  <c r="BX59" i="17"/>
  <c r="BX125" i="17" s="1"/>
  <c r="BY59" i="17"/>
  <c r="BY125" i="17" s="1"/>
  <c r="BZ59" i="17"/>
  <c r="BZ125" i="17" s="1"/>
  <c r="CA59" i="17"/>
  <c r="CA125" i="17" s="1"/>
  <c r="CB59" i="17"/>
  <c r="CB125" i="17" s="1"/>
  <c r="CC59" i="17"/>
  <c r="CC125" i="17" s="1"/>
  <c r="BS35" i="17"/>
  <c r="W7" i="10" l="1"/>
  <c r="BX130" i="22"/>
  <c r="BY130" i="22"/>
  <c r="L215" i="22"/>
  <c r="L202" i="22"/>
  <c r="L205" i="22" s="1"/>
  <c r="L207" i="22" s="1"/>
  <c r="L211" i="22" s="1"/>
  <c r="M163" i="22" a="1"/>
  <c r="M186" i="22" s="1"/>
  <c r="CC130" i="22"/>
  <c r="CB130" i="22"/>
  <c r="CA98" i="22"/>
  <c r="BY45" i="22"/>
  <c r="BX49" i="22"/>
  <c r="BX50" i="22" s="1"/>
  <c r="BX98" i="22"/>
  <c r="BY98" i="22"/>
  <c r="BZ98" i="22"/>
  <c r="CB98" i="22"/>
  <c r="CC98" i="22"/>
  <c r="AH186" i="22"/>
  <c r="AG215" i="22"/>
  <c r="AG202" i="22"/>
  <c r="AG205" i="22" s="1"/>
  <c r="AG207" i="22" s="1"/>
  <c r="AG211" i="22" s="1"/>
  <c r="K218" i="22"/>
  <c r="K219" i="22" s="1"/>
  <c r="G6" i="10"/>
  <c r="AF218" i="22"/>
  <c r="AF219" i="22" s="1"/>
  <c r="CA130" i="22"/>
  <c r="BZ130" i="22"/>
  <c r="BY65" i="22"/>
  <c r="BX65" i="22"/>
  <c r="BY35" i="22"/>
  <c r="BX39" i="22"/>
  <c r="BX40" i="22" s="1"/>
  <c r="CC65" i="22"/>
  <c r="CB65" i="22"/>
  <c r="CA65" i="22"/>
  <c r="BZ65" i="22"/>
  <c r="C5" i="10"/>
  <c r="C7" i="10" s="1"/>
  <c r="AB218" i="17"/>
  <c r="AB219" i="17" s="1"/>
  <c r="AD180" i="17" a="1"/>
  <c r="AD186" i="17" s="1"/>
  <c r="G218" i="17"/>
  <c r="G219" i="17" s="1"/>
  <c r="BU45" i="17"/>
  <c r="CC94" i="17"/>
  <c r="CC114" i="17"/>
  <c r="CC147" i="17" s="1"/>
  <c r="CB114" i="17"/>
  <c r="CB147" i="17" s="1"/>
  <c r="CB94" i="17"/>
  <c r="CA114" i="17"/>
  <c r="CA147" i="17" s="1"/>
  <c r="CA94" i="17"/>
  <c r="BZ114" i="17"/>
  <c r="BZ147" i="17" s="1"/>
  <c r="BZ94" i="17"/>
  <c r="BY114" i="17"/>
  <c r="BY147" i="17" s="1"/>
  <c r="BX114" i="17"/>
  <c r="BX147" i="17" s="1"/>
  <c r="BX94" i="17"/>
  <c r="BW114" i="17"/>
  <c r="BW147" i="17" s="1"/>
  <c r="BW94" i="17"/>
  <c r="BV114" i="17"/>
  <c r="BV147" i="17" s="1"/>
  <c r="BV94" i="17"/>
  <c r="BT94" i="17"/>
  <c r="BT114" i="17"/>
  <c r="BT147" i="17" s="1"/>
  <c r="BU114" i="17"/>
  <c r="BU147" i="17" s="1"/>
  <c r="BU94" i="17"/>
  <c r="BY94" i="17"/>
  <c r="BT49" i="17"/>
  <c r="BT50" i="17" s="1"/>
  <c r="AC202" i="17"/>
  <c r="AC205" i="17" s="1"/>
  <c r="AC207" i="17" s="1"/>
  <c r="AC211" i="17" s="1"/>
  <c r="AC215" i="17"/>
  <c r="I159" i="17" a="1"/>
  <c r="I186" i="17" s="1"/>
  <c r="X219" i="17"/>
  <c r="H215" i="17"/>
  <c r="H202" i="17"/>
  <c r="H205" i="17" s="1"/>
  <c r="H207" i="17" s="1"/>
  <c r="H211" i="17" s="1"/>
  <c r="D5" i="10" s="1"/>
  <c r="BS39" i="17"/>
  <c r="BS40" i="17" s="1"/>
  <c r="BT60" i="17"/>
  <c r="BT126" i="17" s="1"/>
  <c r="BS60" i="17"/>
  <c r="BS126" i="17" s="1"/>
  <c r="BU60" i="17"/>
  <c r="BU126" i="17" s="1"/>
  <c r="BV60" i="17"/>
  <c r="BV126" i="17" s="1"/>
  <c r="BW60" i="17"/>
  <c r="BW126" i="17" s="1"/>
  <c r="BX60" i="17"/>
  <c r="BX126" i="17" s="1"/>
  <c r="BY60" i="17"/>
  <c r="BY126" i="17" s="1"/>
  <c r="BZ60" i="17"/>
  <c r="BZ126" i="17" s="1"/>
  <c r="CA60" i="17"/>
  <c r="CA126" i="17" s="1"/>
  <c r="CB60" i="17"/>
  <c r="CB126" i="17" s="1"/>
  <c r="CC60" i="17"/>
  <c r="CC126" i="17" s="1"/>
  <c r="BT35" i="17"/>
  <c r="X7" i="10" l="1"/>
  <c r="L218" i="22"/>
  <c r="L219" i="22" s="1"/>
  <c r="H6" i="10"/>
  <c r="N164" i="22" a="1"/>
  <c r="N186" i="22" s="1"/>
  <c r="BY131" i="22"/>
  <c r="BX131" i="22"/>
  <c r="CC131" i="22"/>
  <c r="CB131" i="22"/>
  <c r="CA131" i="22"/>
  <c r="BZ131" i="22"/>
  <c r="M215" i="22"/>
  <c r="M202" i="22"/>
  <c r="M205" i="22" s="1"/>
  <c r="M207" i="22" s="1"/>
  <c r="M211" i="22" s="1"/>
  <c r="BY49" i="22"/>
  <c r="BY50" i="22" s="1"/>
  <c r="BY99" i="22"/>
  <c r="CA99" i="22"/>
  <c r="CC99" i="22"/>
  <c r="BZ45" i="22"/>
  <c r="BZ99" i="22"/>
  <c r="CB99" i="22"/>
  <c r="AH215" i="22"/>
  <c r="AI186" i="22"/>
  <c r="AH202" i="22"/>
  <c r="AH205" i="22" s="1"/>
  <c r="AH207" i="22" s="1"/>
  <c r="AH211" i="22" s="1"/>
  <c r="AG218" i="22"/>
  <c r="AG219" i="22" s="1"/>
  <c r="BY39" i="22"/>
  <c r="BY40" i="22" s="1"/>
  <c r="BZ35" i="22"/>
  <c r="CC66" i="22"/>
  <c r="CB66" i="22"/>
  <c r="CA66" i="22"/>
  <c r="BZ66" i="22"/>
  <c r="BY66" i="22"/>
  <c r="AD202" i="17"/>
  <c r="AD205" i="17" s="1"/>
  <c r="AD207" i="17" s="1"/>
  <c r="AD211" i="17" s="1"/>
  <c r="AD215" i="17"/>
  <c r="BV45" i="17"/>
  <c r="CC95" i="17"/>
  <c r="CB95" i="17"/>
  <c r="CA95" i="17"/>
  <c r="BZ95" i="17"/>
  <c r="BY95" i="17"/>
  <c r="BX95" i="17"/>
  <c r="BW115" i="17"/>
  <c r="BW148" i="17" s="1"/>
  <c r="BW95" i="17"/>
  <c r="BU95" i="17"/>
  <c r="BU115" i="17"/>
  <c r="BU148" i="17" s="1"/>
  <c r="BV115" i="17"/>
  <c r="BV148" i="17" s="1"/>
  <c r="BV95" i="17"/>
  <c r="BU49" i="17"/>
  <c r="BU50" i="17" s="1"/>
  <c r="CC115" i="17"/>
  <c r="CC148" i="17" s="1"/>
  <c r="CB115" i="17"/>
  <c r="CB148" i="17" s="1"/>
  <c r="CA115" i="17"/>
  <c r="CA148" i="17" s="1"/>
  <c r="BZ115" i="17"/>
  <c r="BZ148" i="17" s="1"/>
  <c r="BY115" i="17"/>
  <c r="BY148" i="17" s="1"/>
  <c r="BX115" i="17"/>
  <c r="BX148" i="17" s="1"/>
  <c r="AE181" i="17" a="1"/>
  <c r="AE186" i="17" s="1"/>
  <c r="AC218" i="17"/>
  <c r="AC219" i="17" s="1"/>
  <c r="I202" i="17"/>
  <c r="I205" i="17" s="1"/>
  <c r="I207" i="17" s="1"/>
  <c r="I211" i="17" s="1"/>
  <c r="E5" i="10" s="1"/>
  <c r="I215" i="17"/>
  <c r="H218" i="17"/>
  <c r="D7" i="10"/>
  <c r="J160" i="17" a="1"/>
  <c r="J186" i="17" s="1"/>
  <c r="BT39" i="17"/>
  <c r="BT40" i="17" s="1"/>
  <c r="BU61" i="17"/>
  <c r="BU127" i="17" s="1"/>
  <c r="BT61" i="17"/>
  <c r="BT127" i="17" s="1"/>
  <c r="BV61" i="17"/>
  <c r="BV127" i="17" s="1"/>
  <c r="BW61" i="17"/>
  <c r="BW127" i="17" s="1"/>
  <c r="BX61" i="17"/>
  <c r="BX127" i="17" s="1"/>
  <c r="BY61" i="17"/>
  <c r="BY127" i="17" s="1"/>
  <c r="BZ61" i="17"/>
  <c r="BZ127" i="17" s="1"/>
  <c r="CA61" i="17"/>
  <c r="CA127" i="17" s="1"/>
  <c r="CB61" i="17"/>
  <c r="CB127" i="17" s="1"/>
  <c r="CC61" i="17"/>
  <c r="CC127" i="17" s="1"/>
  <c r="BU35" i="17"/>
  <c r="Y7" i="10" l="1"/>
  <c r="O165" i="22" a="1"/>
  <c r="O186" i="22" s="1"/>
  <c r="CB132" i="22"/>
  <c r="BZ132" i="22"/>
  <c r="CA45" i="22"/>
  <c r="BZ49" i="22"/>
  <c r="BZ50" i="22" s="1"/>
  <c r="BZ100" i="22"/>
  <c r="CA100" i="22"/>
  <c r="CB100" i="22"/>
  <c r="CC100" i="22"/>
  <c r="AI202" i="22"/>
  <c r="AI205" i="22" s="1"/>
  <c r="AI207" i="22" s="1"/>
  <c r="AI211" i="22" s="1"/>
  <c r="AI215" i="22"/>
  <c r="AJ186" i="22"/>
  <c r="CC132" i="22"/>
  <c r="CA132" i="22"/>
  <c r="BY132" i="22"/>
  <c r="N215" i="22"/>
  <c r="N202" i="22"/>
  <c r="N205" i="22" s="1"/>
  <c r="N207" i="22" s="1"/>
  <c r="N211" i="22" s="1"/>
  <c r="M218" i="22"/>
  <c r="M219" i="22" s="1"/>
  <c r="I6" i="10"/>
  <c r="AH218" i="22"/>
  <c r="AH219" i="22" s="1"/>
  <c r="CC67" i="22"/>
  <c r="CA67" i="22"/>
  <c r="CB67" i="22"/>
  <c r="BZ67" i="22"/>
  <c r="CA35" i="22"/>
  <c r="BZ39" i="22"/>
  <c r="BZ40" i="22" s="1"/>
  <c r="AD218" i="17"/>
  <c r="AD219" i="17" s="1"/>
  <c r="AF182" i="17" a="1"/>
  <c r="AF186" i="17" s="1"/>
  <c r="CA96" i="17"/>
  <c r="BV96" i="17"/>
  <c r="BV116" i="17"/>
  <c r="BV149" i="17" s="1"/>
  <c r="CB116" i="17"/>
  <c r="CB149" i="17" s="1"/>
  <c r="BZ96" i="17"/>
  <c r="BW116" i="17"/>
  <c r="BW149" i="17" s="1"/>
  <c r="BW45" i="17"/>
  <c r="CA116" i="17"/>
  <c r="CA149" i="17" s="1"/>
  <c r="BY96" i="17"/>
  <c r="BW96" i="17"/>
  <c r="CB96" i="17"/>
  <c r="BY116" i="17"/>
  <c r="BY149" i="17" s="1"/>
  <c r="BX96" i="17"/>
  <c r="CC96" i="17"/>
  <c r="BZ116" i="17"/>
  <c r="BZ149" i="17" s="1"/>
  <c r="BX116" i="17"/>
  <c r="BX149" i="17" s="1"/>
  <c r="BV49" i="17"/>
  <c r="BV50" i="17" s="1"/>
  <c r="CC116" i="17"/>
  <c r="CC149" i="17" s="1"/>
  <c r="AE215" i="17"/>
  <c r="AE202" i="17"/>
  <c r="AE205" i="17" s="1"/>
  <c r="AE207" i="17" s="1"/>
  <c r="AE211" i="17" s="1"/>
  <c r="K161" i="17" a="1"/>
  <c r="K186" i="17" s="1"/>
  <c r="I218" i="17"/>
  <c r="I219" i="17" s="1"/>
  <c r="E7" i="10"/>
  <c r="H219" i="17"/>
  <c r="J202" i="17"/>
  <c r="J205" i="17" s="1"/>
  <c r="J207" i="17" s="1"/>
  <c r="J211" i="17" s="1"/>
  <c r="F5" i="10" s="1"/>
  <c r="J215" i="17"/>
  <c r="BU39" i="17"/>
  <c r="BU40" i="17" s="1"/>
  <c r="BV62" i="17"/>
  <c r="BV128" i="17" s="1"/>
  <c r="BU62" i="17"/>
  <c r="BU128" i="17" s="1"/>
  <c r="BW62" i="17"/>
  <c r="BW128" i="17" s="1"/>
  <c r="BX62" i="17"/>
  <c r="BX128" i="17" s="1"/>
  <c r="BY62" i="17"/>
  <c r="BY128" i="17" s="1"/>
  <c r="BZ62" i="17"/>
  <c r="BZ128" i="17" s="1"/>
  <c r="CA62" i="17"/>
  <c r="CA128" i="17" s="1"/>
  <c r="CB62" i="17"/>
  <c r="CB128" i="17" s="1"/>
  <c r="CC62" i="17"/>
  <c r="CC128" i="17" s="1"/>
  <c r="BV35" i="17"/>
  <c r="Z7" i="10" l="1"/>
  <c r="P166" i="22" a="1"/>
  <c r="P186" i="22" s="1"/>
  <c r="CC133" i="22"/>
  <c r="CA133" i="22"/>
  <c r="CB133" i="22"/>
  <c r="BZ133" i="22"/>
  <c r="Q167" i="22" s="1" a="1"/>
  <c r="Q186" i="22" s="1"/>
  <c r="O215" i="22"/>
  <c r="O202" i="22"/>
  <c r="O205" i="22" s="1"/>
  <c r="O207" i="22" s="1"/>
  <c r="O211" i="22" s="1"/>
  <c r="CC101" i="22"/>
  <c r="CB101" i="22"/>
  <c r="CB45" i="22"/>
  <c r="CC102" i="22" s="1"/>
  <c r="CA49" i="22"/>
  <c r="CA50" i="22" s="1"/>
  <c r="CA101" i="22"/>
  <c r="AI218" i="22"/>
  <c r="AI219" i="22" s="1"/>
  <c r="AJ215" i="22"/>
  <c r="AJ202" i="22"/>
  <c r="AJ205" i="22" s="1"/>
  <c r="AJ207" i="22" s="1"/>
  <c r="AJ211" i="22" s="1"/>
  <c r="AK186" i="22"/>
  <c r="N218" i="22"/>
  <c r="N219" i="22" s="1"/>
  <c r="J6" i="10"/>
  <c r="CB68" i="22"/>
  <c r="CA68" i="22"/>
  <c r="CA39" i="22"/>
  <c r="CA40" i="22" s="1"/>
  <c r="CB35" i="22"/>
  <c r="CC68" i="22"/>
  <c r="AF215" i="17"/>
  <c r="AF202" i="17"/>
  <c r="AF205" i="17" s="1"/>
  <c r="AF207" i="17" s="1"/>
  <c r="AF211" i="17" s="1"/>
  <c r="AG183" i="17" a="1"/>
  <c r="AG186" i="17" s="1"/>
  <c r="AG202" i="17" s="1"/>
  <c r="AG205" i="17" s="1"/>
  <c r="AG207" i="17" s="1"/>
  <c r="AG211" i="17" s="1"/>
  <c r="BX45" i="17"/>
  <c r="CC97" i="17"/>
  <c r="CB97" i="17"/>
  <c r="CA97" i="17"/>
  <c r="BZ97" i="17"/>
  <c r="BY97" i="17"/>
  <c r="BW97" i="17"/>
  <c r="BX97" i="17"/>
  <c r="BW49" i="17"/>
  <c r="BW50" i="17" s="1"/>
  <c r="AE218" i="17"/>
  <c r="AE219" i="17" s="1"/>
  <c r="K215" i="17"/>
  <c r="K202" i="17"/>
  <c r="K205" i="17" s="1"/>
  <c r="K207" i="17" s="1"/>
  <c r="K211" i="17" s="1"/>
  <c r="G5" i="10" s="1"/>
  <c r="F7" i="10"/>
  <c r="J218" i="17"/>
  <c r="L162" i="17" a="1"/>
  <c r="L186" i="17" s="1"/>
  <c r="BV39" i="17"/>
  <c r="BV40" i="17" s="1"/>
  <c r="BW63" i="17"/>
  <c r="BW129" i="17" s="1"/>
  <c r="BV63" i="17"/>
  <c r="BV129" i="17" s="1"/>
  <c r="BX63" i="17"/>
  <c r="BX129" i="17" s="1"/>
  <c r="BY63" i="17"/>
  <c r="BY129" i="17" s="1"/>
  <c r="BZ63" i="17"/>
  <c r="BZ129" i="17" s="1"/>
  <c r="CA63" i="17"/>
  <c r="CA129" i="17" s="1"/>
  <c r="CB63" i="17"/>
  <c r="CB129" i="17" s="1"/>
  <c r="CC63" i="17"/>
  <c r="CC129" i="17" s="1"/>
  <c r="BW35" i="17"/>
  <c r="AA7" i="10" l="1"/>
  <c r="P202" i="22"/>
  <c r="P205" i="22" s="1"/>
  <c r="P207" i="22" s="1"/>
  <c r="P211" i="22" s="1"/>
  <c r="P215" i="22"/>
  <c r="CB134" i="22"/>
  <c r="CA134" i="22"/>
  <c r="CC134" i="22"/>
  <c r="AL186" i="22"/>
  <c r="AK202" i="22"/>
  <c r="AK205" i="22" s="1"/>
  <c r="AK207" i="22" s="1"/>
  <c r="AK211" i="22" s="1"/>
  <c r="AK218" i="22" s="1"/>
  <c r="AK215" i="22"/>
  <c r="O218" i="22"/>
  <c r="O219" i="22" s="1"/>
  <c r="K6" i="10"/>
  <c r="CB49" i="22"/>
  <c r="CB50" i="22" s="1"/>
  <c r="CC45" i="22"/>
  <c r="CB102" i="22"/>
  <c r="AJ218" i="22"/>
  <c r="AJ219" i="22" s="1"/>
  <c r="CC69" i="22"/>
  <c r="CC135" i="22" s="1"/>
  <c r="CB69" i="22"/>
  <c r="CC35" i="22"/>
  <c r="CB39" i="22"/>
  <c r="CB40" i="22" s="1"/>
  <c r="Q215" i="22"/>
  <c r="Q202" i="22"/>
  <c r="Q205" i="22" s="1"/>
  <c r="Q207" i="22" s="1"/>
  <c r="Q211" i="22" s="1"/>
  <c r="AF218" i="17"/>
  <c r="AF219" i="17" s="1"/>
  <c r="AG215" i="17"/>
  <c r="AH186" i="17"/>
  <c r="BY45" i="17"/>
  <c r="CA98" i="17"/>
  <c r="CB98" i="17"/>
  <c r="BX98" i="17"/>
  <c r="BY98" i="17"/>
  <c r="BX49" i="17"/>
  <c r="BX50" i="17" s="1"/>
  <c r="CC98" i="17"/>
  <c r="BZ98" i="17"/>
  <c r="AG218" i="17"/>
  <c r="M163" i="17" a="1"/>
  <c r="M186" i="17" s="1"/>
  <c r="K218" i="17"/>
  <c r="K219" i="17" s="1"/>
  <c r="G7" i="10"/>
  <c r="J219" i="17"/>
  <c r="L202" i="17"/>
  <c r="L205" i="17" s="1"/>
  <c r="L207" i="17" s="1"/>
  <c r="L211" i="17" s="1"/>
  <c r="H5" i="10" s="1"/>
  <c r="L215" i="17"/>
  <c r="BW39" i="17"/>
  <c r="BW40" i="17" s="1"/>
  <c r="BX64" i="17"/>
  <c r="BX130" i="17" s="1"/>
  <c r="BW64" i="17"/>
  <c r="BW130" i="17" s="1"/>
  <c r="BY64" i="17"/>
  <c r="BY130" i="17" s="1"/>
  <c r="BZ64" i="17"/>
  <c r="BZ130" i="17" s="1"/>
  <c r="CA64" i="17"/>
  <c r="CA130" i="17" s="1"/>
  <c r="CB64" i="17"/>
  <c r="CB130" i="17" s="1"/>
  <c r="CC64" i="17"/>
  <c r="CC130" i="17" s="1"/>
  <c r="BX35" i="17"/>
  <c r="AB7" i="10" l="1"/>
  <c r="P218" i="22"/>
  <c r="P219" i="22" s="1"/>
  <c r="L6" i="10"/>
  <c r="R168" i="22" a="1"/>
  <c r="R186" i="22" s="1"/>
  <c r="AK219" i="22"/>
  <c r="AL215" i="22"/>
  <c r="AL202" i="22"/>
  <c r="AL205" i="22" s="1"/>
  <c r="AL207" i="22" s="1"/>
  <c r="AL211" i="22" s="1"/>
  <c r="AL218" i="22" s="1"/>
  <c r="AM186" i="22"/>
  <c r="AN186" i="22" s="1"/>
  <c r="CB135" i="22"/>
  <c r="S169" i="22" s="1" a="1"/>
  <c r="S186" i="22" s="1"/>
  <c r="CC49" i="22"/>
  <c r="CC50" i="22" s="1"/>
  <c r="CC103" i="22"/>
  <c r="CC70" i="22"/>
  <c r="CC39" i="22"/>
  <c r="CC40" i="22" s="1"/>
  <c r="Q218" i="22"/>
  <c r="Q219" i="22" s="1"/>
  <c r="M6" i="10"/>
  <c r="AG219" i="17"/>
  <c r="AI186" i="17"/>
  <c r="AH215" i="17"/>
  <c r="AH202" i="17"/>
  <c r="AH205" i="17" s="1"/>
  <c r="AH207" i="17" s="1"/>
  <c r="AH211" i="17" s="1"/>
  <c r="M202" i="17"/>
  <c r="M205" i="17" s="1"/>
  <c r="M207" i="17" s="1"/>
  <c r="M211" i="17" s="1"/>
  <c r="I5" i="10" s="1"/>
  <c r="M215" i="17"/>
  <c r="CB99" i="17"/>
  <c r="BZ99" i="17"/>
  <c r="CC99" i="17"/>
  <c r="BY99" i="17"/>
  <c r="BZ45" i="17"/>
  <c r="CA99" i="17"/>
  <c r="BY49" i="17"/>
  <c r="BY50" i="17" s="1"/>
  <c r="L218" i="17"/>
  <c r="H7" i="10"/>
  <c r="N164" i="17" a="1"/>
  <c r="N186" i="17" s="1"/>
  <c r="BX39" i="17"/>
  <c r="BX40" i="17" s="1"/>
  <c r="BY65" i="17"/>
  <c r="BY131" i="17" s="1"/>
  <c r="BX65" i="17"/>
  <c r="BX131" i="17" s="1"/>
  <c r="BZ65" i="17"/>
  <c r="BZ131" i="17" s="1"/>
  <c r="CA65" i="17"/>
  <c r="CA131" i="17" s="1"/>
  <c r="CB65" i="17"/>
  <c r="CB131" i="17" s="1"/>
  <c r="CC65" i="17"/>
  <c r="CC131" i="17" s="1"/>
  <c r="BY35" i="17"/>
  <c r="AC7" i="10" l="1"/>
  <c r="AL219" i="22"/>
  <c r="R215" i="22"/>
  <c r="R202" i="22"/>
  <c r="R205" i="22" s="1"/>
  <c r="R207" i="22" s="1"/>
  <c r="R211" i="22" s="1"/>
  <c r="AM215" i="22"/>
  <c r="AM202" i="22"/>
  <c r="AM205" i="22" s="1"/>
  <c r="AM207" i="22" s="1"/>
  <c r="AM211" i="22" s="1"/>
  <c r="AM218" i="22" s="1"/>
  <c r="CC136" i="22"/>
  <c r="S202" i="22"/>
  <c r="S205" i="22" s="1"/>
  <c r="S207" i="22" s="1"/>
  <c r="S211" i="22" s="1"/>
  <c r="S215" i="22"/>
  <c r="AO186" i="22"/>
  <c r="AN202" i="22"/>
  <c r="AN205" i="22" s="1"/>
  <c r="AN207" i="22" s="1"/>
  <c r="AN211" i="22" s="1"/>
  <c r="AN218" i="22" s="1"/>
  <c r="AN215" i="22"/>
  <c r="O165" i="17" a="1"/>
  <c r="O186" i="17" s="1"/>
  <c r="AI215" i="17"/>
  <c r="AI202" i="17"/>
  <c r="AI205" i="17" s="1"/>
  <c r="AI207" i="17" s="1"/>
  <c r="AI211" i="17" s="1"/>
  <c r="AJ186" i="17"/>
  <c r="AK186" i="17" s="1"/>
  <c r="AH218" i="17"/>
  <c r="AH219" i="17" s="1"/>
  <c r="I7" i="10"/>
  <c r="M218" i="17"/>
  <c r="M219" i="17" s="1"/>
  <c r="CC100" i="17"/>
  <c r="CB100" i="17"/>
  <c r="CA45" i="17"/>
  <c r="BZ49" i="17"/>
  <c r="BZ50" i="17" s="1"/>
  <c r="CA100" i="17"/>
  <c r="BZ100" i="17"/>
  <c r="L219" i="17"/>
  <c r="N215" i="17"/>
  <c r="N202" i="17"/>
  <c r="N205" i="17" s="1"/>
  <c r="N207" i="17" s="1"/>
  <c r="N211" i="17" s="1"/>
  <c r="J5" i="10" s="1"/>
  <c r="BZ66" i="17"/>
  <c r="BZ132" i="17" s="1"/>
  <c r="BY66" i="17"/>
  <c r="BY132" i="17" s="1"/>
  <c r="CA66" i="17"/>
  <c r="CA132" i="17" s="1"/>
  <c r="CB66" i="17"/>
  <c r="CB132" i="17" s="1"/>
  <c r="BY39" i="17"/>
  <c r="BY40" i="17" s="1"/>
  <c r="CC66" i="17"/>
  <c r="CC132" i="17" s="1"/>
  <c r="BZ35" i="17"/>
  <c r="AD7" i="10" l="1"/>
  <c r="R218" i="22"/>
  <c r="R219" i="22" s="1"/>
  <c r="N6" i="10"/>
  <c r="AM219" i="22"/>
  <c r="T170" i="22" a="1"/>
  <c r="T186" i="22" s="1"/>
  <c r="U171" i="22" a="1"/>
  <c r="U186" i="22" s="1"/>
  <c r="S218" i="22"/>
  <c r="S219" i="22" s="1"/>
  <c r="O6" i="10"/>
  <c r="AN219" i="22"/>
  <c r="AP186" i="22"/>
  <c r="AO215" i="22"/>
  <c r="AO202" i="22"/>
  <c r="AO205" i="22" s="1"/>
  <c r="AO207" i="22" s="1"/>
  <c r="AO211" i="22" s="1"/>
  <c r="AO218" i="22" s="1"/>
  <c r="AI218" i="17"/>
  <c r="AI219" i="17" s="1"/>
  <c r="O202" i="17"/>
  <c r="O205" i="17" s="1"/>
  <c r="O207" i="17" s="1"/>
  <c r="O211" i="17" s="1"/>
  <c r="K5" i="10" s="1"/>
  <c r="O215" i="17"/>
  <c r="AJ215" i="17"/>
  <c r="AJ202" i="17"/>
  <c r="AJ205" i="17" s="1"/>
  <c r="AJ207" i="17" s="1"/>
  <c r="AJ211" i="17" s="1"/>
  <c r="CA49" i="17"/>
  <c r="CA50" i="17" s="1"/>
  <c r="CB45" i="17"/>
  <c r="CC101" i="17"/>
  <c r="CA101" i="17"/>
  <c r="CB101" i="17"/>
  <c r="AK202" i="17"/>
  <c r="AK205" i="17" s="1"/>
  <c r="AK207" i="17" s="1"/>
  <c r="AK211" i="17" s="1"/>
  <c r="AK215" i="17"/>
  <c r="AL186" i="17"/>
  <c r="N218" i="17"/>
  <c r="J7" i="10"/>
  <c r="P166" i="17" a="1"/>
  <c r="P186" i="17" s="1"/>
  <c r="CA67" i="17"/>
  <c r="CA133" i="17" s="1"/>
  <c r="BZ67" i="17"/>
  <c r="BZ133" i="17" s="1"/>
  <c r="CB67" i="17"/>
  <c r="CB133" i="17" s="1"/>
  <c r="BZ39" i="17"/>
  <c r="BZ40" i="17" s="1"/>
  <c r="CC67" i="17"/>
  <c r="CC133" i="17" s="1"/>
  <c r="CA35" i="17"/>
  <c r="AE7" i="10" l="1"/>
  <c r="N223" i="22"/>
  <c r="Q223" i="22"/>
  <c r="P223" i="22"/>
  <c r="M223" i="22"/>
  <c r="J223" i="22"/>
  <c r="G223" i="22"/>
  <c r="O223" i="22"/>
  <c r="I223" i="22"/>
  <c r="T215" i="22"/>
  <c r="L223" i="22"/>
  <c r="H223" i="22"/>
  <c r="T202" i="22"/>
  <c r="T205" i="22" s="1"/>
  <c r="T207" i="22" s="1"/>
  <c r="T211" i="22" s="1"/>
  <c r="K223" i="22"/>
  <c r="U215" i="22"/>
  <c r="U202" i="22"/>
  <c r="U205" i="22" s="1"/>
  <c r="U207" i="22" s="1"/>
  <c r="U211" i="22" s="1"/>
  <c r="R223" i="22"/>
  <c r="AP202" i="22"/>
  <c r="AP205" i="22" s="1"/>
  <c r="AP207" i="22" s="1"/>
  <c r="AP211" i="22" s="1"/>
  <c r="AP218" i="22" s="1"/>
  <c r="AP215" i="22"/>
  <c r="AQ186" i="22"/>
  <c r="AO219" i="22"/>
  <c r="AJ218" i="17"/>
  <c r="AJ219" i="17" s="1"/>
  <c r="O218" i="17"/>
  <c r="O219" i="17" s="1"/>
  <c r="K7" i="10"/>
  <c r="Q167" i="17" a="1"/>
  <c r="Q186" i="17" s="1"/>
  <c r="CB102" i="17"/>
  <c r="CC45" i="17"/>
  <c r="CC102" i="17"/>
  <c r="CB49" i="17"/>
  <c r="CB50" i="17" s="1"/>
  <c r="AK218" i="17"/>
  <c r="AK219" i="17" s="1"/>
  <c r="AL202" i="17"/>
  <c r="AL205" i="17" s="1"/>
  <c r="AL207" i="17" s="1"/>
  <c r="AL211" i="17" s="1"/>
  <c r="AL218" i="17" s="1"/>
  <c r="AL215" i="17"/>
  <c r="AM186" i="17"/>
  <c r="N219" i="17"/>
  <c r="P202" i="17"/>
  <c r="P205" i="17" s="1"/>
  <c r="P207" i="17" s="1"/>
  <c r="P211" i="17" s="1"/>
  <c r="L5" i="10" s="1"/>
  <c r="P215" i="17"/>
  <c r="CC68" i="17"/>
  <c r="CC134" i="17" s="1"/>
  <c r="CA39" i="17"/>
  <c r="CA40" i="17" s="1"/>
  <c r="CA68" i="17"/>
  <c r="CA134" i="17" s="1"/>
  <c r="CB68" i="17"/>
  <c r="CB134" i="17" s="1"/>
  <c r="CB35" i="17"/>
  <c r="AF7" i="10" l="1"/>
  <c r="P6" i="10"/>
  <c r="T218" i="22"/>
  <c r="U218" i="22"/>
  <c r="U219" i="22" s="1"/>
  <c r="Q6" i="10"/>
  <c r="AP219" i="22"/>
  <c r="AR186" i="22"/>
  <c r="AQ202" i="22"/>
  <c r="AQ205" i="22" s="1"/>
  <c r="AQ207" i="22" s="1"/>
  <c r="AQ211" i="22" s="1"/>
  <c r="AQ218" i="22" s="1"/>
  <c r="AQ215" i="22"/>
  <c r="S223" i="22"/>
  <c r="AL219" i="17"/>
  <c r="Q202" i="17"/>
  <c r="Q205" i="17" s="1"/>
  <c r="Q207" i="17" s="1"/>
  <c r="Q211" i="17" s="1"/>
  <c r="M5" i="10" s="1"/>
  <c r="Q215" i="17"/>
  <c r="CC49" i="17"/>
  <c r="CC50" i="17" s="1"/>
  <c r="CC103" i="17"/>
  <c r="AM202" i="17"/>
  <c r="AM205" i="17" s="1"/>
  <c r="AM207" i="17" s="1"/>
  <c r="AM211" i="17" s="1"/>
  <c r="AM218" i="17" s="1"/>
  <c r="AN186" i="17"/>
  <c r="AM215" i="17"/>
  <c r="P218" i="17"/>
  <c r="L7" i="10"/>
  <c r="R168" i="17" a="1"/>
  <c r="R186" i="17" s="1"/>
  <c r="CB39" i="17"/>
  <c r="CB40" i="17" s="1"/>
  <c r="CC69" i="17"/>
  <c r="CC135" i="17" s="1"/>
  <c r="CB69" i="17"/>
  <c r="CB135" i="17" s="1"/>
  <c r="CC35" i="17"/>
  <c r="S226" i="22" l="1"/>
  <c r="S227" i="22" s="1"/>
  <c r="O226" i="22"/>
  <c r="O227" i="22" s="1"/>
  <c r="P226" i="22"/>
  <c r="P227" i="22" s="1"/>
  <c r="K226" i="22"/>
  <c r="K227" i="22" s="1"/>
  <c r="Q226" i="22"/>
  <c r="Q227" i="22" s="1"/>
  <c r="M226" i="22"/>
  <c r="M227" i="22" s="1"/>
  <c r="T219" i="22"/>
  <c r="L226" i="22"/>
  <c r="L227" i="22" s="1"/>
  <c r="N226" i="22"/>
  <c r="N227" i="22" s="1"/>
  <c r="R226" i="22"/>
  <c r="R227" i="22" s="1"/>
  <c r="J226" i="22"/>
  <c r="J227" i="22" s="1"/>
  <c r="I226" i="22"/>
  <c r="I227" i="22" s="1"/>
  <c r="H226" i="22"/>
  <c r="H227" i="22" s="1"/>
  <c r="G226" i="22"/>
  <c r="G227" i="22" s="1"/>
  <c r="AQ219" i="22"/>
  <c r="AR202" i="22"/>
  <c r="AR205" i="22" s="1"/>
  <c r="AR207" i="22" s="1"/>
  <c r="AR211" i="22" s="1"/>
  <c r="AR218" i="22" s="1"/>
  <c r="T226" i="22" s="1"/>
  <c r="AR215" i="22"/>
  <c r="AS186" i="22"/>
  <c r="U223" i="22" s="1"/>
  <c r="T223" i="22"/>
  <c r="S169" i="17" a="1"/>
  <c r="S186" i="17" s="1"/>
  <c r="AM219" i="17"/>
  <c r="Q218" i="17"/>
  <c r="Q219" i="17" s="1"/>
  <c r="M7" i="10"/>
  <c r="AO186" i="17"/>
  <c r="AN202" i="17"/>
  <c r="AN205" i="17" s="1"/>
  <c r="AN207" i="17" s="1"/>
  <c r="AN211" i="17" s="1"/>
  <c r="AN218" i="17" s="1"/>
  <c r="AN215" i="17"/>
  <c r="P219" i="17"/>
  <c r="R202" i="17"/>
  <c r="R205" i="17" s="1"/>
  <c r="R207" i="17" s="1"/>
  <c r="R211" i="17" s="1"/>
  <c r="N5" i="10" s="1"/>
  <c r="R215" i="17"/>
  <c r="CC39" i="17"/>
  <c r="CC40" i="17" s="1"/>
  <c r="CC70" i="17"/>
  <c r="CC136" i="17" s="1"/>
  <c r="T227" i="22" l="1"/>
  <c r="AT186" i="22"/>
  <c r="AS215" i="22"/>
  <c r="AS202" i="22"/>
  <c r="AS205" i="22" s="1"/>
  <c r="AS207" i="22" s="1"/>
  <c r="AS211" i="22" s="1"/>
  <c r="AS218" i="22" s="1"/>
  <c r="U226" i="22" s="1"/>
  <c r="U227" i="22" s="1"/>
  <c r="AR219" i="22"/>
  <c r="S202" i="17"/>
  <c r="S205" i="17" s="1"/>
  <c r="S207" i="17" s="1"/>
  <c r="S211" i="17" s="1"/>
  <c r="O5" i="10" s="1"/>
  <c r="S215" i="17"/>
  <c r="AO202" i="17"/>
  <c r="AO205" i="17" s="1"/>
  <c r="AO207" i="17" s="1"/>
  <c r="AO211" i="17" s="1"/>
  <c r="AO218" i="17" s="1"/>
  <c r="AP186" i="17"/>
  <c r="AO215" i="17"/>
  <c r="AN219" i="17"/>
  <c r="N7" i="10"/>
  <c r="R218" i="17"/>
  <c r="T170" i="17" a="1"/>
  <c r="T186" i="17" s="1"/>
  <c r="U171" i="17" a="1"/>
  <c r="U186" i="17" s="1"/>
  <c r="V223" i="22" l="1"/>
  <c r="AT215" i="22"/>
  <c r="AT202" i="22"/>
  <c r="AT205" i="22" s="1"/>
  <c r="AT207" i="22" s="1"/>
  <c r="AT211" i="22" s="1"/>
  <c r="AT218" i="22" s="1"/>
  <c r="V226" i="22" s="1"/>
  <c r="AU186" i="22"/>
  <c r="AS219" i="22"/>
  <c r="S218" i="17"/>
  <c r="S219" i="17" s="1"/>
  <c r="O7" i="10"/>
  <c r="AO219" i="17"/>
  <c r="AP202" i="17"/>
  <c r="AP205" i="17" s="1"/>
  <c r="AP207" i="17" s="1"/>
  <c r="AP211" i="17" s="1"/>
  <c r="AP218" i="17" s="1"/>
  <c r="AP215" i="17"/>
  <c r="AQ186" i="17"/>
  <c r="R219" i="17"/>
  <c r="R223" i="17"/>
  <c r="P223" i="17"/>
  <c r="Q223" i="17"/>
  <c r="O223" i="17"/>
  <c r="N223" i="17"/>
  <c r="T215" i="17"/>
  <c r="T202" i="17"/>
  <c r="T205" i="17" s="1"/>
  <c r="T207" i="17" s="1"/>
  <c r="T211" i="17" s="1"/>
  <c r="P5" i="10" s="1"/>
  <c r="M223" i="17"/>
  <c r="K223" i="17"/>
  <c r="L223" i="17"/>
  <c r="J223" i="17"/>
  <c r="I223" i="17"/>
  <c r="H223" i="17"/>
  <c r="G223" i="17"/>
  <c r="U215" i="17"/>
  <c r="U202" i="17"/>
  <c r="U205" i="17" s="1"/>
  <c r="U207" i="17" s="1"/>
  <c r="U211" i="17" s="1"/>
  <c r="Q5" i="10" s="1"/>
  <c r="AU215" i="22" l="1"/>
  <c r="AU202" i="22"/>
  <c r="AU205" i="22" s="1"/>
  <c r="AU207" i="22" s="1"/>
  <c r="AU211" i="22" s="1"/>
  <c r="AU218" i="22" s="1"/>
  <c r="W226" i="22" s="1"/>
  <c r="AV186" i="22"/>
  <c r="X223" i="22" s="1"/>
  <c r="V227" i="22"/>
  <c r="AT219" i="22"/>
  <c r="W223" i="22"/>
  <c r="AR186" i="17"/>
  <c r="T223" i="17" s="1"/>
  <c r="AQ202" i="17"/>
  <c r="AQ205" i="17" s="1"/>
  <c r="AQ207" i="17" s="1"/>
  <c r="AQ211" i="17" s="1"/>
  <c r="AQ218" i="17" s="1"/>
  <c r="AQ215" i="17"/>
  <c r="AP219" i="17"/>
  <c r="S223" i="17"/>
  <c r="T218" i="17"/>
  <c r="P7" i="10"/>
  <c r="U218" i="17"/>
  <c r="Q7" i="10"/>
  <c r="W227" i="22" l="1"/>
  <c r="AV202" i="22"/>
  <c r="AV205" i="22" s="1"/>
  <c r="AV207" i="22" s="1"/>
  <c r="AV211" i="22" s="1"/>
  <c r="AV218" i="22" s="1"/>
  <c r="X226" i="22" s="1"/>
  <c r="X227" i="22" s="1"/>
  <c r="AV215" i="22"/>
  <c r="AW186" i="22"/>
  <c r="AU219" i="22"/>
  <c r="AS186" i="17"/>
  <c r="AR202" i="17"/>
  <c r="AR205" i="17" s="1"/>
  <c r="AR207" i="17" s="1"/>
  <c r="AR211" i="17" s="1"/>
  <c r="AR218" i="17" s="1"/>
  <c r="AR215" i="17"/>
  <c r="AQ219" i="17"/>
  <c r="S226" i="17"/>
  <c r="S227" i="17" s="1"/>
  <c r="M226" i="17"/>
  <c r="M227" i="17" s="1"/>
  <c r="N226" i="17"/>
  <c r="N227" i="17" s="1"/>
  <c r="J226" i="17"/>
  <c r="J227" i="17" s="1"/>
  <c r="L226" i="17"/>
  <c r="L227" i="17" s="1"/>
  <c r="O226" i="17"/>
  <c r="O227" i="17" s="1"/>
  <c r="P226" i="17"/>
  <c r="P227" i="17" s="1"/>
  <c r="K226" i="17"/>
  <c r="K227" i="17" s="1"/>
  <c r="T219" i="17"/>
  <c r="H226" i="17"/>
  <c r="H227" i="17" s="1"/>
  <c r="I226" i="17"/>
  <c r="I227" i="17" s="1"/>
  <c r="G226" i="17"/>
  <c r="G227" i="17" s="1"/>
  <c r="U219" i="17"/>
  <c r="Y223" i="22" l="1"/>
  <c r="AW202" i="22"/>
  <c r="AW205" i="22" s="1"/>
  <c r="AW207" i="22" s="1"/>
  <c r="AW211" i="22" s="1"/>
  <c r="AW218" i="22" s="1"/>
  <c r="Y226" i="22" s="1"/>
  <c r="AW215" i="22"/>
  <c r="AX186" i="22"/>
  <c r="Z223" i="22" s="1"/>
  <c r="AV219" i="22"/>
  <c r="AR219" i="17"/>
  <c r="U223" i="17"/>
  <c r="AS215" i="17"/>
  <c r="AS202" i="17"/>
  <c r="AS205" i="17" s="1"/>
  <c r="AS207" i="17" s="1"/>
  <c r="AS211" i="17" s="1"/>
  <c r="AS218" i="17" s="1"/>
  <c r="AT186" i="17"/>
  <c r="V223" i="17" s="1"/>
  <c r="Y227" i="22" l="1"/>
  <c r="AY186" i="22"/>
  <c r="AX215" i="22"/>
  <c r="AX202" i="22"/>
  <c r="AX205" i="22" s="1"/>
  <c r="AX207" i="22" s="1"/>
  <c r="AX211" i="22" s="1"/>
  <c r="AX218" i="22" s="1"/>
  <c r="Z226" i="22" s="1"/>
  <c r="Z227" i="22" s="1"/>
  <c r="AW219" i="22"/>
  <c r="AT215" i="17"/>
  <c r="AT202" i="17"/>
  <c r="AT205" i="17" s="1"/>
  <c r="AT207" i="17" s="1"/>
  <c r="AT211" i="17" s="1"/>
  <c r="AT218" i="17" s="1"/>
  <c r="Q226" i="17" s="1"/>
  <c r="Q227" i="17" s="1"/>
  <c r="AU186" i="17"/>
  <c r="W223" i="17" s="1"/>
  <c r="AS219" i="17"/>
  <c r="AX219" i="22" l="1"/>
  <c r="AY215" i="22"/>
  <c r="AY202" i="22"/>
  <c r="AY205" i="22" s="1"/>
  <c r="AY207" i="22" s="1"/>
  <c r="AY211" i="22" s="1"/>
  <c r="AY218" i="22" s="1"/>
  <c r="AA226" i="22" s="1"/>
  <c r="AZ186" i="22"/>
  <c r="AA223" i="22"/>
  <c r="AU215" i="17"/>
  <c r="AV186" i="17"/>
  <c r="AU202" i="17"/>
  <c r="AU205" i="17" s="1"/>
  <c r="AU207" i="17" s="1"/>
  <c r="AU211" i="17" s="1"/>
  <c r="AU218" i="17" s="1"/>
  <c r="R226" i="17" s="1"/>
  <c r="R227" i="17" s="1"/>
  <c r="AT219" i="17"/>
  <c r="AA227" i="22" l="1"/>
  <c r="AZ202" i="22"/>
  <c r="AZ205" i="22" s="1"/>
  <c r="AZ207" i="22" s="1"/>
  <c r="AZ211" i="22" s="1"/>
  <c r="AZ218" i="22" s="1"/>
  <c r="AB226" i="22" s="1"/>
  <c r="AZ215" i="22"/>
  <c r="BA186" i="22"/>
  <c r="AC223" i="22" s="1"/>
  <c r="AY219" i="22"/>
  <c r="AB223" i="22"/>
  <c r="AU219" i="17"/>
  <c r="AV202" i="17"/>
  <c r="AV205" i="17" s="1"/>
  <c r="AV207" i="17" s="1"/>
  <c r="AV211" i="17" s="1"/>
  <c r="AV218" i="17" s="1"/>
  <c r="X226" i="17" s="1"/>
  <c r="AW186" i="17"/>
  <c r="Y223" i="17" s="1"/>
  <c r="AV215" i="17"/>
  <c r="X223" i="17"/>
  <c r="BA202" i="22" l="1"/>
  <c r="BA205" i="22" s="1"/>
  <c r="BA207" i="22" s="1"/>
  <c r="BA211" i="22" s="1"/>
  <c r="BA218" i="22" s="1"/>
  <c r="AC226" i="22" s="1"/>
  <c r="AC227" i="22" s="1"/>
  <c r="BA215" i="22"/>
  <c r="BB186" i="22"/>
  <c r="AB227" i="22"/>
  <c r="AZ219" i="22"/>
  <c r="AW202" i="17"/>
  <c r="AW205" i="17" s="1"/>
  <c r="AW207" i="17" s="1"/>
  <c r="AW211" i="17" s="1"/>
  <c r="AW218" i="17" s="1"/>
  <c r="T226" i="17" s="1"/>
  <c r="T227" i="17" s="1"/>
  <c r="AX186" i="17"/>
  <c r="AW215" i="17"/>
  <c r="AV219" i="17"/>
  <c r="X227" i="17"/>
  <c r="AD223" i="22" l="1"/>
  <c r="BB202" i="22"/>
  <c r="BB205" i="22" s="1"/>
  <c r="BB207" i="22" s="1"/>
  <c r="BB211" i="22" s="1"/>
  <c r="BB218" i="22" s="1"/>
  <c r="AD226" i="22" s="1"/>
  <c r="BB215" i="22"/>
  <c r="BC186" i="22"/>
  <c r="AE223" i="22" s="1"/>
  <c r="BA219" i="22"/>
  <c r="Z223" i="17"/>
  <c r="AX202" i="17"/>
  <c r="AX205" i="17" s="1"/>
  <c r="AX207" i="17" s="1"/>
  <c r="AX211" i="17" s="1"/>
  <c r="AX218" i="17" s="1"/>
  <c r="U226" i="17" s="1"/>
  <c r="U227" i="17" s="1"/>
  <c r="AY186" i="17"/>
  <c r="AA223" i="17" s="1"/>
  <c r="AX215" i="17"/>
  <c r="AW219" i="17"/>
  <c r="BC202" i="22" l="1"/>
  <c r="BC205" i="22" s="1"/>
  <c r="BC207" i="22" s="1"/>
  <c r="BC211" i="22" s="1"/>
  <c r="BC218" i="22" s="1"/>
  <c r="AE226" i="22" s="1"/>
  <c r="AE227" i="22" s="1"/>
  <c r="BC215" i="22"/>
  <c r="BD186" i="22"/>
  <c r="AD227" i="22"/>
  <c r="BB219" i="22"/>
  <c r="AX219" i="17"/>
  <c r="AY215" i="17"/>
  <c r="AZ186" i="17"/>
  <c r="AB223" i="17" s="1"/>
  <c r="AY202" i="17"/>
  <c r="AY205" i="17" s="1"/>
  <c r="AY207" i="17" s="1"/>
  <c r="AY211" i="17" s="1"/>
  <c r="AY218" i="17" s="1"/>
  <c r="V226" i="17" s="1"/>
  <c r="V227" i="17" s="1"/>
  <c r="BE186" i="22" l="1"/>
  <c r="BD215" i="22"/>
  <c r="BD202" i="22"/>
  <c r="BD205" i="22" s="1"/>
  <c r="BD207" i="22" s="1"/>
  <c r="BD211" i="22" s="1"/>
  <c r="BD218" i="22" s="1"/>
  <c r="BC219" i="22"/>
  <c r="AZ202" i="17"/>
  <c r="AZ205" i="17" s="1"/>
  <c r="AZ207" i="17" s="1"/>
  <c r="AZ211" i="17" s="1"/>
  <c r="AZ218" i="17" s="1"/>
  <c r="W226" i="17" s="1"/>
  <c r="W227" i="17" s="1"/>
  <c r="AZ215" i="17"/>
  <c r="BA186" i="17"/>
  <c r="AC223" i="17" s="1"/>
  <c r="AY219" i="17"/>
  <c r="BD219" i="22" l="1"/>
  <c r="BE202" i="22"/>
  <c r="BE205" i="22" s="1"/>
  <c r="BE207" i="22" s="1"/>
  <c r="BE211" i="22" s="1"/>
  <c r="BE218" i="22" s="1"/>
  <c r="BE215" i="22"/>
  <c r="BF186" i="22"/>
  <c r="AZ219" i="17"/>
  <c r="BA202" i="17"/>
  <c r="BA205" i="17" s="1"/>
  <c r="BA207" i="17" s="1"/>
  <c r="BA211" i="17" s="1"/>
  <c r="BA218" i="17" s="1"/>
  <c r="AC226" i="17" s="1"/>
  <c r="AC227" i="17" s="1"/>
  <c r="BA215" i="17"/>
  <c r="BB186" i="17"/>
  <c r="AD223" i="17" s="1"/>
  <c r="BF202" i="22" l="1"/>
  <c r="BF205" i="22" s="1"/>
  <c r="BF207" i="22" s="1"/>
  <c r="BF211" i="22" s="1"/>
  <c r="BF218" i="22" s="1"/>
  <c r="BF215" i="22"/>
  <c r="BG186" i="22"/>
  <c r="BE219" i="22"/>
  <c r="BB202" i="17"/>
  <c r="BB205" i="17" s="1"/>
  <c r="BB207" i="17" s="1"/>
  <c r="BB211" i="17" s="1"/>
  <c r="BB218" i="17" s="1"/>
  <c r="Y226" i="17" s="1"/>
  <c r="Y227" i="17" s="1"/>
  <c r="BC186" i="17"/>
  <c r="AE223" i="17" s="1"/>
  <c r="BB215" i="17"/>
  <c r="BA219" i="17"/>
  <c r="BG215" i="22" l="1"/>
  <c r="BH186" i="22"/>
  <c r="BG202" i="22"/>
  <c r="BG205" i="22" s="1"/>
  <c r="BG207" i="22" s="1"/>
  <c r="BG211" i="22" s="1"/>
  <c r="BG218" i="22" s="1"/>
  <c r="BF219" i="22"/>
  <c r="BC202" i="17"/>
  <c r="BC205" i="17" s="1"/>
  <c r="BC207" i="17" s="1"/>
  <c r="BC211" i="17" s="1"/>
  <c r="BC218" i="17" s="1"/>
  <c r="Z226" i="17" s="1"/>
  <c r="Z227" i="17" s="1"/>
  <c r="BC215" i="17"/>
  <c r="BD186" i="17"/>
  <c r="BB219" i="17"/>
  <c r="BH215" i="22" l="1"/>
  <c r="BH202" i="22"/>
  <c r="BH205" i="22" s="1"/>
  <c r="BH207" i="22" s="1"/>
  <c r="BH211" i="22" s="1"/>
  <c r="BH218" i="22" s="1"/>
  <c r="BI186" i="22"/>
  <c r="BG219" i="22"/>
  <c r="BC219" i="17"/>
  <c r="BD215" i="17"/>
  <c r="BD202" i="17"/>
  <c r="BD205" i="17" s="1"/>
  <c r="BD207" i="17" s="1"/>
  <c r="BD211" i="17" s="1"/>
  <c r="BD218" i="17" s="1"/>
  <c r="AA226" i="17" s="1"/>
  <c r="AA227" i="17" s="1"/>
  <c r="BE186" i="17"/>
  <c r="BI202" i="22" l="1"/>
  <c r="BI205" i="22" s="1"/>
  <c r="BI207" i="22" s="1"/>
  <c r="BI211" i="22" s="1"/>
  <c r="BI218" i="22" s="1"/>
  <c r="BI215" i="22"/>
  <c r="BJ186" i="22"/>
  <c r="BH219" i="22"/>
  <c r="BE215" i="17"/>
  <c r="BE202" i="17"/>
  <c r="BE205" i="17" s="1"/>
  <c r="BE207" i="17" s="1"/>
  <c r="BE211" i="17" s="1"/>
  <c r="BE218" i="17" s="1"/>
  <c r="AB226" i="17" s="1"/>
  <c r="AB227" i="17" s="1"/>
  <c r="BF186" i="17"/>
  <c r="BD219" i="17"/>
  <c r="BI219" i="22" l="1"/>
  <c r="BK186" i="22"/>
  <c r="BJ202" i="22"/>
  <c r="BJ205" i="22" s="1"/>
  <c r="BJ207" i="22" s="1"/>
  <c r="BJ211" i="22" s="1"/>
  <c r="BJ218" i="22" s="1"/>
  <c r="BJ215" i="22"/>
  <c r="BF215" i="17"/>
  <c r="BF202" i="17"/>
  <c r="BF205" i="17" s="1"/>
  <c r="BF207" i="17" s="1"/>
  <c r="BF211" i="17" s="1"/>
  <c r="BF218" i="17" s="1"/>
  <c r="BG186" i="17"/>
  <c r="BE219" i="17"/>
  <c r="BJ219" i="22" l="1"/>
  <c r="BK202" i="22"/>
  <c r="BK205" i="22" s="1"/>
  <c r="BK207" i="22" s="1"/>
  <c r="BK211" i="22" s="1"/>
  <c r="BK218" i="22" s="1"/>
  <c r="BL186" i="22"/>
  <c r="BK215" i="22"/>
  <c r="BF219" i="17"/>
  <c r="BH186" i="17"/>
  <c r="BG215" i="17"/>
  <c r="BG202" i="17"/>
  <c r="BG205" i="17" s="1"/>
  <c r="BG207" i="17" s="1"/>
  <c r="BG211" i="17" s="1"/>
  <c r="BG218" i="17" s="1"/>
  <c r="AD226" i="17" s="1"/>
  <c r="AD227" i="17" s="1"/>
  <c r="BK219" i="22" l="1"/>
  <c r="BL202" i="22"/>
  <c r="BL205" i="22" s="1"/>
  <c r="BL207" i="22" s="1"/>
  <c r="BL211" i="22" s="1"/>
  <c r="BL218" i="22" s="1"/>
  <c r="BL215" i="22"/>
  <c r="BM186" i="22"/>
  <c r="BI186" i="17"/>
  <c r="BH202" i="17"/>
  <c r="BH205" i="17" s="1"/>
  <c r="BH207" i="17" s="1"/>
  <c r="BH211" i="17" s="1"/>
  <c r="BH218" i="17" s="1"/>
  <c r="AE226" i="17" s="1"/>
  <c r="AE227" i="17" s="1"/>
  <c r="BH215" i="17"/>
  <c r="BG219" i="17"/>
  <c r="BM215" i="22" l="1"/>
  <c r="BM202" i="22"/>
  <c r="BM205" i="22" s="1"/>
  <c r="BM207" i="22" s="1"/>
  <c r="BM211" i="22" s="1"/>
  <c r="BM218" i="22" s="1"/>
  <c r="BN186" i="22"/>
  <c r="BL219" i="22"/>
  <c r="BI202" i="17"/>
  <c r="BI205" i="17" s="1"/>
  <c r="BI207" i="17" s="1"/>
  <c r="BI211" i="17" s="1"/>
  <c r="BI218" i="17" s="1"/>
  <c r="BI215" i="17"/>
  <c r="BJ186" i="17"/>
  <c r="BH219" i="17"/>
  <c r="BO186" i="22" l="1"/>
  <c r="BN202" i="22"/>
  <c r="BN205" i="22" s="1"/>
  <c r="BN207" i="22" s="1"/>
  <c r="BN211" i="22" s="1"/>
  <c r="BN218" i="22" s="1"/>
  <c r="BN215" i="22"/>
  <c r="BM219" i="22"/>
  <c r="BJ202" i="17"/>
  <c r="BJ205" i="17" s="1"/>
  <c r="BJ207" i="17" s="1"/>
  <c r="BJ211" i="17" s="1"/>
  <c r="BJ218" i="17" s="1"/>
  <c r="BJ215" i="17"/>
  <c r="BK186" i="17"/>
  <c r="BI219" i="17"/>
  <c r="BO202" i="22" l="1"/>
  <c r="BO205" i="22" s="1"/>
  <c r="BO207" i="22" s="1"/>
  <c r="BO211" i="22" s="1"/>
  <c r="BO218" i="22" s="1"/>
  <c r="BO215" i="22"/>
  <c r="BP186" i="22"/>
  <c r="BN219" i="22"/>
  <c r="BL186" i="17"/>
  <c r="BK202" i="17"/>
  <c r="BK205" i="17" s="1"/>
  <c r="BK207" i="17" s="1"/>
  <c r="BK211" i="17" s="1"/>
  <c r="BK218" i="17" s="1"/>
  <c r="BK215" i="17"/>
  <c r="BJ219" i="17"/>
  <c r="BQ186" i="22" l="1"/>
  <c r="BP202" i="22"/>
  <c r="BP205" i="22" s="1"/>
  <c r="BP207" i="22" s="1"/>
  <c r="BP211" i="22" s="1"/>
  <c r="BP218" i="22" s="1"/>
  <c r="BP215" i="22"/>
  <c r="BO219" i="22"/>
  <c r="BL215" i="17"/>
  <c r="BM186" i="17"/>
  <c r="BL202" i="17"/>
  <c r="BL205" i="17" s="1"/>
  <c r="BL207" i="17" s="1"/>
  <c r="BL211" i="17" s="1"/>
  <c r="BL218" i="17" s="1"/>
  <c r="BK219" i="17"/>
  <c r="BQ215" i="22" l="1"/>
  <c r="BQ202" i="22"/>
  <c r="BQ205" i="22" s="1"/>
  <c r="BQ207" i="22" s="1"/>
  <c r="BQ211" i="22" s="1"/>
  <c r="BQ218" i="22" s="1"/>
  <c r="BR186" i="22"/>
  <c r="BP219" i="22"/>
  <c r="BM215" i="17"/>
  <c r="BM202" i="17"/>
  <c r="BM205" i="17" s="1"/>
  <c r="BM207" i="17" s="1"/>
  <c r="BM211" i="17" s="1"/>
  <c r="BM218" i="17" s="1"/>
  <c r="BN186" i="17"/>
  <c r="BL219" i="17"/>
  <c r="BR215" i="22" l="1"/>
  <c r="BR202" i="22"/>
  <c r="BR205" i="22" s="1"/>
  <c r="BR207" i="22" s="1"/>
  <c r="BR211" i="22" s="1"/>
  <c r="BR218" i="22" s="1"/>
  <c r="BS186" i="22"/>
  <c r="BQ219" i="22"/>
  <c r="BN202" i="17"/>
  <c r="BN205" i="17" s="1"/>
  <c r="BN207" i="17" s="1"/>
  <c r="BN211" i="17" s="1"/>
  <c r="BN218" i="17" s="1"/>
  <c r="BN215" i="17"/>
  <c r="BO186" i="17"/>
  <c r="BM219" i="17"/>
  <c r="BS202" i="22" l="1"/>
  <c r="BS205" i="22" s="1"/>
  <c r="BS207" i="22" s="1"/>
  <c r="BS211" i="22" s="1"/>
  <c r="BS218" i="22" s="1"/>
  <c r="BS215" i="22"/>
  <c r="BT186" i="22"/>
  <c r="BR219" i="22"/>
  <c r="BO202" i="17"/>
  <c r="BO205" i="17" s="1"/>
  <c r="BO207" i="17" s="1"/>
  <c r="BO211" i="17" s="1"/>
  <c r="BO218" i="17" s="1"/>
  <c r="BO215" i="17"/>
  <c r="BP186" i="17"/>
  <c r="BN219" i="17"/>
  <c r="BS219" i="22" l="1"/>
  <c r="BT202" i="22"/>
  <c r="BT205" i="22" s="1"/>
  <c r="BT207" i="22" s="1"/>
  <c r="BT211" i="22" s="1"/>
  <c r="BT218" i="22" s="1"/>
  <c r="BT215" i="22"/>
  <c r="BU186" i="22"/>
  <c r="BO219" i="17"/>
  <c r="BP202" i="17"/>
  <c r="BP205" i="17" s="1"/>
  <c r="BP207" i="17" s="1"/>
  <c r="BP211" i="17" s="1"/>
  <c r="BP218" i="17" s="1"/>
  <c r="BQ186" i="17"/>
  <c r="BP215" i="17"/>
  <c r="BU202" i="22" l="1"/>
  <c r="BU205" i="22" s="1"/>
  <c r="BU207" i="22" s="1"/>
  <c r="BU211" i="22" s="1"/>
  <c r="BU218" i="22" s="1"/>
  <c r="BU215" i="22"/>
  <c r="BV186" i="22"/>
  <c r="BT219" i="22"/>
  <c r="BR186" i="17"/>
  <c r="BQ202" i="17"/>
  <c r="BQ205" i="17" s="1"/>
  <c r="BQ207" i="17" s="1"/>
  <c r="BQ211" i="17" s="1"/>
  <c r="BQ218" i="17" s="1"/>
  <c r="BQ215" i="17"/>
  <c r="BP219" i="17"/>
  <c r="BU219" i="22" l="1"/>
  <c r="BV215" i="22"/>
  <c r="BV202" i="22"/>
  <c r="BV205" i="22" s="1"/>
  <c r="BV207" i="22" s="1"/>
  <c r="BV211" i="22" s="1"/>
  <c r="BV218" i="22" s="1"/>
  <c r="BW186" i="22"/>
  <c r="BS186" i="17"/>
  <c r="BR202" i="17"/>
  <c r="BR205" i="17" s="1"/>
  <c r="BR207" i="17" s="1"/>
  <c r="BR211" i="17" s="1"/>
  <c r="BR218" i="17" s="1"/>
  <c r="BR215" i="17"/>
  <c r="BQ219" i="17"/>
  <c r="BW202" i="22" l="1"/>
  <c r="BW205" i="22" s="1"/>
  <c r="BW207" i="22" s="1"/>
  <c r="BW211" i="22" s="1"/>
  <c r="BW218" i="22" s="1"/>
  <c r="BX186" i="22"/>
  <c r="BW215" i="22"/>
  <c r="BV219" i="22"/>
  <c r="BS202" i="17"/>
  <c r="BS205" i="17" s="1"/>
  <c r="BS207" i="17" s="1"/>
  <c r="BS211" i="17" s="1"/>
  <c r="BS218" i="17" s="1"/>
  <c r="BS215" i="17"/>
  <c r="BT186" i="17"/>
  <c r="BR219" i="17"/>
  <c r="BW219" i="22" l="1"/>
  <c r="BX215" i="22"/>
  <c r="BX202" i="22"/>
  <c r="BX205" i="22" s="1"/>
  <c r="BX207" i="22" s="1"/>
  <c r="BX211" i="22" s="1"/>
  <c r="BX218" i="22" s="1"/>
  <c r="BY186" i="22"/>
  <c r="BT215" i="17"/>
  <c r="BT202" i="17"/>
  <c r="BT205" i="17" s="1"/>
  <c r="BT207" i="17" s="1"/>
  <c r="BT211" i="17" s="1"/>
  <c r="BT218" i="17" s="1"/>
  <c r="BU186" i="17"/>
  <c r="BS219" i="17"/>
  <c r="BY215" i="22" l="1"/>
  <c r="BY202" i="22"/>
  <c r="BY205" i="22" s="1"/>
  <c r="BY207" i="22" s="1"/>
  <c r="BY211" i="22" s="1"/>
  <c r="BY218" i="22" s="1"/>
  <c r="BZ186" i="22"/>
  <c r="BX219" i="22"/>
  <c r="BV186" i="17"/>
  <c r="BU215" i="17"/>
  <c r="BU202" i="17"/>
  <c r="BU205" i="17" s="1"/>
  <c r="BU207" i="17" s="1"/>
  <c r="BU211" i="17" s="1"/>
  <c r="BU218" i="17" s="1"/>
  <c r="BT219" i="17"/>
  <c r="BZ202" i="22" l="1"/>
  <c r="BZ205" i="22" s="1"/>
  <c r="BZ207" i="22" s="1"/>
  <c r="BZ211" i="22" s="1"/>
  <c r="BZ218" i="22" s="1"/>
  <c r="BZ215" i="22"/>
  <c r="CA186" i="22"/>
  <c r="BY219" i="22"/>
  <c r="BU219" i="17"/>
  <c r="BV202" i="17"/>
  <c r="BV205" i="17" s="1"/>
  <c r="BV207" i="17" s="1"/>
  <c r="BV211" i="17" s="1"/>
  <c r="BV218" i="17" s="1"/>
  <c r="BV215" i="17"/>
  <c r="BW186" i="17"/>
  <c r="CA202" i="22" l="1"/>
  <c r="CA205" i="22" s="1"/>
  <c r="CA207" i="22" s="1"/>
  <c r="CA211" i="22" s="1"/>
  <c r="CA218" i="22" s="1"/>
  <c r="CA215" i="22"/>
  <c r="CB186" i="22"/>
  <c r="BZ219" i="22"/>
  <c r="BV219" i="17"/>
  <c r="BX186" i="17"/>
  <c r="BW215" i="17"/>
  <c r="BW202" i="17"/>
  <c r="BW205" i="17" s="1"/>
  <c r="BW207" i="17" s="1"/>
  <c r="BW211" i="17" s="1"/>
  <c r="BW218" i="17" s="1"/>
  <c r="CB215" i="22" l="1"/>
  <c r="CB202" i="22"/>
  <c r="CB205" i="22" s="1"/>
  <c r="CB207" i="22" s="1"/>
  <c r="CB211" i="22" s="1"/>
  <c r="CB218" i="22" s="1"/>
  <c r="CC186" i="22"/>
  <c r="CA219" i="22"/>
  <c r="BW219" i="17"/>
  <c r="BY186" i="17"/>
  <c r="BX202" i="17"/>
  <c r="BX205" i="17" s="1"/>
  <c r="BX207" i="17" s="1"/>
  <c r="BX211" i="17" s="1"/>
  <c r="BX218" i="17" s="1"/>
  <c r="BX215" i="17"/>
  <c r="CB219" i="22" l="1"/>
  <c r="CC202" i="22"/>
  <c r="CC205" i="22" s="1"/>
  <c r="CC207" i="22" s="1"/>
  <c r="CC211" i="22" s="1"/>
  <c r="CC218" i="22" s="1"/>
  <c r="CC215" i="22"/>
  <c r="BX219" i="17"/>
  <c r="BY202" i="17"/>
  <c r="BY205" i="17" s="1"/>
  <c r="BY207" i="17" s="1"/>
  <c r="BY211" i="17" s="1"/>
  <c r="BY218" i="17" s="1"/>
  <c r="BY215" i="17"/>
  <c r="BZ186" i="17"/>
  <c r="CC219" i="22" l="1"/>
  <c r="BZ215" i="17"/>
  <c r="CA186" i="17"/>
  <c r="BZ202" i="17"/>
  <c r="BZ205" i="17" s="1"/>
  <c r="BZ207" i="17" s="1"/>
  <c r="BZ211" i="17" s="1"/>
  <c r="BZ218" i="17" s="1"/>
  <c r="BY219" i="17"/>
  <c r="CB186" i="17" l="1"/>
  <c r="CA215" i="17"/>
  <c r="CA202" i="17"/>
  <c r="CA205" i="17" s="1"/>
  <c r="CA207" i="17" s="1"/>
  <c r="CA211" i="17" s="1"/>
  <c r="CA218" i="17" s="1"/>
  <c r="BZ219" i="17"/>
  <c r="CB202" i="17" l="1"/>
  <c r="CB205" i="17" s="1"/>
  <c r="CB207" i="17" s="1"/>
  <c r="CB211" i="17" s="1"/>
  <c r="CB218" i="17" s="1"/>
  <c r="CB215" i="17"/>
  <c r="CC186" i="17"/>
  <c r="CA219" i="17"/>
  <c r="CC202" i="17" l="1"/>
  <c r="CC205" i="17" s="1"/>
  <c r="CC207" i="17" s="1"/>
  <c r="CC211" i="17" s="1"/>
  <c r="CC218" i="17" s="1"/>
  <c r="CC215" i="17"/>
  <c r="CB219" i="17"/>
  <c r="CC219" i="17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<sst xmlns="http://schemas.openxmlformats.org/spreadsheetml/2006/main" count="571" uniqueCount="147">
  <si>
    <t>Prepared by:</t>
  </si>
  <si>
    <t>Energy and Environmental Economics, Inc.</t>
  </si>
  <si>
    <t>44 Montgomery Street, Suite 1500</t>
  </si>
  <si>
    <t>San Francisco, CA 94104</t>
  </si>
  <si>
    <t>Phone: 415-391-5100</t>
  </si>
  <si>
    <t>Description of Model:</t>
  </si>
  <si>
    <t>Contents:</t>
  </si>
  <si>
    <t>Results Summary</t>
  </si>
  <si>
    <t>Calculations - 4-hr</t>
  </si>
  <si>
    <t>Integrated calculation of GHG and generation capacity avoided costs using solar and 4-hr storage</t>
  </si>
  <si>
    <t>Calculations - 8-hr</t>
  </si>
  <si>
    <t>Integrated calculation of GHG and generation capacity avoided costs using solar and 8-hr storage</t>
  </si>
  <si>
    <t>Inputs</t>
  </si>
  <si>
    <t>References</t>
  </si>
  <si>
    <t>Sources for key input values</t>
  </si>
  <si>
    <t>Color Scheme:</t>
  </si>
  <si>
    <t>Cell Color Coding</t>
  </si>
  <si>
    <t>Input</t>
  </si>
  <si>
    <t>Calculated Value</t>
  </si>
  <si>
    <t>Final Outputs</t>
  </si>
  <si>
    <t>2026 ACC</t>
  </si>
  <si>
    <t>Generation Capacity Avoided Costs (Nominal $/tonne)</t>
  </si>
  <si>
    <t>Integrated Calculations of GHG and Capacity Value - Solar and 4-hr Storage</t>
  </si>
  <si>
    <t>General Inputs</t>
  </si>
  <si>
    <t>Discount Rate</t>
  </si>
  <si>
    <t>%</t>
  </si>
  <si>
    <t>Solar Life</t>
  </si>
  <si>
    <t>years</t>
  </si>
  <si>
    <t>Storage Life</t>
  </si>
  <si>
    <t>Min Capacity Value</t>
  </si>
  <si>
    <t>2024$/kW-yr</t>
  </si>
  <si>
    <t>Inflation Rate</t>
  </si>
  <si>
    <t>Cost Smoothing</t>
  </si>
  <si>
    <t>GHG Shadow Price Smoothing</t>
  </si>
  <si>
    <t>Last year of input</t>
  </si>
  <si>
    <t>#</t>
  </si>
  <si>
    <t>Solar</t>
  </si>
  <si>
    <t>MW</t>
  </si>
  <si>
    <t>4-Hr Storage</t>
  </si>
  <si>
    <t>Input Data</t>
  </si>
  <si>
    <t>All dollar values are in nominal $</t>
  </si>
  <si>
    <t>Solar Inputs</t>
  </si>
  <si>
    <t>Levelized Fixed Cost</t>
  </si>
  <si>
    <t>$/kW-yr</t>
  </si>
  <si>
    <t>Levelized Fixed Cost (Interp/Extrap)</t>
  </si>
  <si>
    <t>Total Levelized Fixed Cost</t>
  </si>
  <si>
    <t>Smoothed Levelized Fixed Cost</t>
  </si>
  <si>
    <t>Energy Value</t>
  </si>
  <si>
    <t>Greenhouse Gas Impact</t>
  </si>
  <si>
    <t>tonnes/MW-yr</t>
  </si>
  <si>
    <t>Marginal ELCC</t>
  </si>
  <si>
    <t>Net CONE per Nameplate</t>
  </si>
  <si>
    <t>Net CONE per ELCC</t>
  </si>
  <si>
    <t>Storage (4 Hour)</t>
  </si>
  <si>
    <t>Step 1a: Calculate Solar Levelized Fixed Cost by Installation Year, Including Replacement ($/nameplate kW-yr)</t>
  </si>
  <si>
    <t>This reflects the levelized cost for a new solar resource in a specific year, intended to serve as a proxy for a long-term cost-based PPA assumed to escalate at inflation</t>
  </si>
  <si>
    <t>This is not the deferral value for a solar resource in a specific year - see Step 2</t>
  </si>
  <si>
    <t>Solar Levelized Fixed Cost ($/kW-yr)</t>
  </si>
  <si>
    <t>Step 1b: Calculate Storage Levelized Fixed Cost by Installation Year, Including Replacement ($/nameplate kW-yr)</t>
  </si>
  <si>
    <t>This reflects the levelized cost for a new  storage in a specific year, intended to serve as a proxy for a long-term cost-based PPA assumed to escalate at inflation</t>
  </si>
  <si>
    <t>Storage Levelized Fixed Cost ($/kW-yr)</t>
  </si>
  <si>
    <t>Step 1c: Calculate Hybrid Levelized Fixed Cost by Installation Year, Including Replacement ($/nameplate kW-yr)</t>
  </si>
  <si>
    <t>This reflects the levelized cost for a new hybrid resource in a specific year, intended to serve as a proxy for a long-term cost-based PPA assumed to escalate at inflation</t>
  </si>
  <si>
    <t>Hybrid Levelized Fixed Cost ($/kW-yr)</t>
  </si>
  <si>
    <t>Step 2: Calculate Hybrid Real Economic Carrying Charge ($/nameplate kW-yr)</t>
  </si>
  <si>
    <t>This is the value of a one-year deferral of a hybrid investment in each year - otherwise known as the real economic carrying charge</t>
  </si>
  <si>
    <t>This is calculated as the NPV difference between the costs of a resource installed in one year vs. the NPV of costs if that resource is installed in the successive vintage</t>
  </si>
  <si>
    <t>Note that this calculation accounts for the full lifecycle cost of the resource + its successive replacements at the end of its useful life</t>
  </si>
  <si>
    <t>RECC ($/kW-yr)</t>
  </si>
  <si>
    <t>Real Economic Carrying Charge</t>
  </si>
  <si>
    <t>Step 3: Set GHG Cost</t>
  </si>
  <si>
    <t>The GHG Values are equal to the sum of RESOLVE GHG shadow prices and Cap-and-Trade prices</t>
  </si>
  <si>
    <t>Cap-and-Invest Prices</t>
  </si>
  <si>
    <t>$/tonne</t>
  </si>
  <si>
    <t>RESOLVE GHG Shadow Prices</t>
  </si>
  <si>
    <t>RESOLVE GHG Shadow Prices (Interpolated)</t>
  </si>
  <si>
    <t>RESOLVE GHG Shadow Prices (Full years)</t>
  </si>
  <si>
    <t>RESOLVE GHG Shadow Prices (Smoothed)</t>
  </si>
  <si>
    <t>Total GHG Value</t>
  </si>
  <si>
    <t>Step 4: Calculate Capacity Cost</t>
  </si>
  <si>
    <t>RECC</t>
  </si>
  <si>
    <t>Energy</t>
  </si>
  <si>
    <t>GHG</t>
  </si>
  <si>
    <t>Residual</t>
  </si>
  <si>
    <t>ELCC</t>
  </si>
  <si>
    <t>Capacity Cost (without Floor)</t>
  </si>
  <si>
    <t>Capacity Cost Floor</t>
  </si>
  <si>
    <t>Capacity Cost (with Floor)</t>
  </si>
  <si>
    <t>Annual Costs vs. Resource Values</t>
  </si>
  <si>
    <t>Capacity</t>
  </si>
  <si>
    <t>Net Cost</t>
  </si>
  <si>
    <t>Lifecycle NPV Costs vs Values</t>
  </si>
  <si>
    <t>NPV lifetime</t>
  </si>
  <si>
    <t>NPV RECC</t>
  </si>
  <si>
    <t>2026ACC inputs</t>
  </si>
  <si>
    <t>Inflation</t>
  </si>
  <si>
    <t>Dollar value</t>
  </si>
  <si>
    <t>Generic Solar</t>
  </si>
  <si>
    <t>Generic 4-Hour Storage</t>
  </si>
  <si>
    <t>Generic 8-Hour Storage</t>
  </si>
  <si>
    <t>Year</t>
  </si>
  <si>
    <t>Fixed Costs by Vintage</t>
  </si>
  <si>
    <t>Energy Revenues</t>
  </si>
  <si>
    <t>Marginal GHG Impact</t>
  </si>
  <si>
    <t>/</t>
  </si>
  <si>
    <t>Tab</t>
  </si>
  <si>
    <t>First Cell</t>
  </si>
  <si>
    <t>Name</t>
  </si>
  <si>
    <t>Source</t>
  </si>
  <si>
    <t>Links</t>
  </si>
  <si>
    <t>Calculations</t>
  </si>
  <si>
    <t>Integrated Calculation of GHG and Generation Capacity Avoided Costs</t>
  </si>
  <si>
    <t>Inputs for 2026 ACC</t>
  </si>
  <si>
    <t>This model was developed to calculate annual generation capacity avoided costs for 2026 ACC</t>
  </si>
  <si>
    <t>Cost Test</t>
  </si>
  <si>
    <t>TRC</t>
  </si>
  <si>
    <t>SCT - Base</t>
  </si>
  <si>
    <t>SCT - High</t>
  </si>
  <si>
    <t>SCT Base GHG Adder</t>
  </si>
  <si>
    <t>SCT High GHG Adder</t>
  </si>
  <si>
    <t>Solar + 4-hr Storage</t>
  </si>
  <si>
    <t>Solar + 8-hr Storage</t>
  </si>
  <si>
    <t>Storage (8 Hour)</t>
  </si>
  <si>
    <t>Dropdown</t>
  </si>
  <si>
    <t>Summary of generation capacity avoided costs for 2026 ACC</t>
  </si>
  <si>
    <t>E11</t>
  </si>
  <si>
    <t>F11</t>
  </si>
  <si>
    <t>G11</t>
  </si>
  <si>
    <t>H11</t>
  </si>
  <si>
    <t>Resource levelized fixed costs</t>
  </si>
  <si>
    <t>Calculated using 2026 ACC SERVM prices</t>
  </si>
  <si>
    <t>Resource energy revenues</t>
  </si>
  <si>
    <t>Resource GHG impact</t>
  </si>
  <si>
    <t>Resource ELCC</t>
  </si>
  <si>
    <t>G191</t>
  </si>
  <si>
    <t>Cap-and-invest prices</t>
  </si>
  <si>
    <t>G192</t>
  </si>
  <si>
    <t>RESOLVE GHG shadow prices</t>
  </si>
  <si>
    <t>G196</t>
  </si>
  <si>
    <t>SCT GHG adder</t>
  </si>
  <si>
    <t>26-27 TPP RESOLVE RV "Reliability"</t>
  </si>
  <si>
    <t>26-27 TPP Pro Forma</t>
  </si>
  <si>
    <t>26-27 TPP RESOLVE RV "GHG Emissions" Emission Constraint shadow price</t>
  </si>
  <si>
    <t>26-27 TPP RESOLVE RV "GHG Emissions" CARB Floor Carbon Price</t>
  </si>
  <si>
    <t>https://bidenwhitehouse.archives.gov/wp-content/uploads/2021/02/TechnicalSupportDocument_SocialCostofCarbonMethaneNitrousOxide.pdf</t>
  </si>
  <si>
    <t>Interagency Working Group on Social Cost of GHG, US Government</t>
  </si>
  <si>
    <t>https://www.cpuc.ca.gov/industries-and-topics/electrical-energy/electric-power-procurement/long-term-procurement-planning/2024-27-irp-cycle-events-and-materials/assumptions-for-the-2026-2027-tpp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</si>
</sst>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m/d/yyyy\ hh:mm"/>
    <numFmt numFmtId="167" formatCode="0.0%"/>
    <numFmt numFmtId="168" formatCode="0.0"/>
    <numFmt numFmtId="169" formatCode="0.000"/>
    <numFmt numFmtId="170" formatCode="[$-409]mmmm\ d\,\ yyyy;@"/>
    <numFmt numFmtId="171" formatCode="_(&quot;$&quot;* #,##0.0_);_(&quot;$&quot;* \(#,##0.0\);_(&quot;$&quot;* &quot;-&quot;??_);_(@_)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10"/>
      <color theme="0"/>
      <name val="Arial"/>
      <family val="2"/>
    </font>
    <font>
      <b/>
      <i/>
      <u/>
      <sz val="9"/>
      <color theme="9"/>
      <name val="Arial"/>
      <family val="2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E85F31"/>
      <name val="Calibri"/>
      <family val="2"/>
      <scheme val="minor"/>
    </font>
    <font>
      <b/>
      <i/>
      <sz val="9"/>
      <color theme="1"/>
      <name val="Arial"/>
      <family val="2"/>
    </font>
    <font>
      <sz val="9"/>
      <color rgb="FF9C0006"/>
      <name val="Calibri"/>
      <family val="2"/>
      <scheme val="minor"/>
    </font>
    <font>
      <sz val="9"/>
      <color rgb="FF006100"/>
      <name val="Calibri"/>
      <family val="2"/>
      <scheme val="minor"/>
    </font>
    <font>
      <sz val="9"/>
      <color rgb="FF9C5700"/>
      <name val="Calibri"/>
      <family val="2"/>
      <scheme val="minor"/>
    </font>
    <font>
      <b/>
      <i/>
      <sz val="9"/>
      <color theme="6" tint="-0.2499465926084170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 tint="0.499984740745262"/>
      <name val="Calibri"/>
      <family val="2"/>
      <scheme val="minor"/>
    </font>
    <font>
      <b/>
      <i/>
      <sz val="10"/>
      <color theme="3"/>
      <name val="Calibri"/>
      <family val="2"/>
      <scheme val="minor"/>
    </font>
    <font>
      <b/>
      <sz val="22"/>
      <color theme="3"/>
      <name val="Calibri Light"/>
      <family val="2"/>
      <scheme val="major"/>
    </font>
    <font>
      <b/>
      <i/>
      <u val="double"/>
      <sz val="9"/>
      <color theme="0"/>
      <name val="Calibri"/>
      <family val="2"/>
      <scheme val="minor"/>
    </font>
    <font>
      <i/>
      <sz val="9"/>
      <color theme="0" tint="-0.2499465926084170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b/>
      <i/>
      <sz val="11"/>
      <color theme="6" tint="-0.2499465926084170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07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3" tint="0.39994506668294322"/>
      </bottom>
      <diagonal/>
    </border>
    <border>
      <left/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double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7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11" fillId="0" borderId="0">
      <alignment vertical="center"/>
    </xf>
    <xf numFmtId="0" fontId="14" fillId="2" borderId="12" applyNumberFormat="0">
      <alignment vertical="center"/>
    </xf>
    <xf numFmtId="0" fontId="11" fillId="18" borderId="7" applyNumberFormat="0">
      <alignment vertical="center"/>
    </xf>
    <xf numFmtId="0" fontId="13" fillId="0" borderId="7" applyNumberFormat="0">
      <alignment vertical="center"/>
    </xf>
    <xf numFmtId="0" fontId="11" fillId="13" borderId="7" applyAlignment="0">
      <alignment horizontal="left"/>
    </xf>
    <xf numFmtId="9" fontId="12" fillId="0" borderId="0" applyFont="0" applyFill="0" applyBorder="0" applyAlignment="0" applyProtection="0">
      <protection locked="0"/>
    </xf>
    <xf numFmtId="43" fontId="12" fillId="0" borderId="0" applyFont="0" applyFill="0" applyBorder="0" applyAlignment="0" applyProtection="0">
      <protection locked="0"/>
    </xf>
    <xf numFmtId="0" fontId="15" fillId="14" borderId="7" applyNumberFormat="0" applyProtection="0">
      <alignment vertical="center"/>
    </xf>
    <xf numFmtId="44" fontId="11" fillId="0" borderId="0" applyFont="0" applyFill="0" applyBorder="0" applyAlignment="0" applyProtection="0">
      <protection locked="0"/>
    </xf>
    <xf numFmtId="0" fontId="29" fillId="0" borderId="11" applyNumberFormat="0" applyAlignment="0"/>
    <xf numFmtId="0" fontId="16" fillId="0" borderId="8" applyNumberFormat="0" applyAlignment="0"/>
    <xf numFmtId="0" fontId="9" fillId="0" borderId="11" applyNumberFormat="0" applyAlignment="0">
      <alignment vertical="center"/>
    </xf>
    <xf numFmtId="0" fontId="10" fillId="0" borderId="9" applyNumberFormat="0" applyAlignment="0"/>
    <xf numFmtId="0" fontId="28" fillId="0" borderId="10" applyNumberFormat="0" applyAlignment="0"/>
    <xf numFmtId="0" fontId="23" fillId="5" borderId="0" applyNumberFormat="0" applyBorder="0" applyProtection="0">
      <alignment vertical="center"/>
    </xf>
    <xf numFmtId="0" fontId="22" fillId="6" borderId="0" applyNumberFormat="0" applyBorder="0" applyProtection="0">
      <alignment vertical="center"/>
    </xf>
    <xf numFmtId="0" fontId="24" fillId="7" borderId="0" applyNumberFormat="0" applyBorder="0" applyProtection="0">
      <alignment vertical="center"/>
    </xf>
    <xf numFmtId="0" fontId="17" fillId="12" borderId="7" applyNumberFormat="0">
      <alignment vertical="center"/>
    </xf>
    <xf numFmtId="0" fontId="18" fillId="11" borderId="7" applyNumberFormat="0">
      <alignment vertical="center"/>
    </xf>
    <xf numFmtId="0" fontId="18" fillId="3" borderId="7" applyNumberFormat="0">
      <alignment vertical="center"/>
    </xf>
    <xf numFmtId="0" fontId="20" fillId="0" borderId="4" applyNumberFormat="0">
      <alignment vertical="center"/>
    </xf>
    <xf numFmtId="0" fontId="19" fillId="8" borderId="5" applyNumberFormat="0">
      <alignment vertical="center"/>
    </xf>
    <xf numFmtId="0" fontId="25" fillId="0" borderId="0" applyNumberFormat="0" applyFill="0" applyBorder="0">
      <alignment vertical="center"/>
    </xf>
    <xf numFmtId="0" fontId="21" fillId="15" borderId="7" applyNumberFormat="0">
      <alignment vertical="center"/>
    </xf>
    <xf numFmtId="0" fontId="27" fillId="0" borderId="0" applyNumberFormat="0" applyFill="0" applyBorder="0" applyAlignment="0"/>
    <xf numFmtId="0" fontId="26" fillId="0" borderId="13" applyNumberFormat="0">
      <alignment vertical="center"/>
    </xf>
    <xf numFmtId="166" fontId="11" fillId="0" borderId="0" applyFont="0" applyFill="0" applyBorder="0" applyProtection="0">
      <alignment vertical="center"/>
      <protection locked="0"/>
    </xf>
    <xf numFmtId="0" fontId="18" fillId="17" borderId="7" applyNumberFormat="0">
      <alignment vertical="center"/>
    </xf>
    <xf numFmtId="0" fontId="17" fillId="16" borderId="7" applyNumberFormat="0">
      <alignment vertical="center"/>
    </xf>
    <xf numFmtId="0" fontId="30" fillId="19" borderId="7" applyNumberFormat="0" applyAlignment="0" applyProtection="0">
      <alignment vertical="center"/>
    </xf>
    <xf numFmtId="0" fontId="31" fillId="20" borderId="14">
      <alignment vertical="center"/>
    </xf>
    <xf numFmtId="0" fontId="11" fillId="13" borderId="7">
      <alignment horizontal="center" vertical="center"/>
    </xf>
    <xf numFmtId="0" fontId="17" fillId="12" borderId="7" applyNumberFormat="0" applyProtection="0">
      <alignment vertical="center"/>
    </xf>
    <xf numFmtId="0" fontId="17" fillId="10" borderId="7" applyNumberFormat="0">
      <alignment vertical="center"/>
    </xf>
    <xf numFmtId="0" fontId="14" fillId="21" borderId="7">
      <alignment vertical="center"/>
    </xf>
    <xf numFmtId="0" fontId="17" fillId="16" borderId="7" applyNumberFormat="0">
      <alignment vertical="center"/>
    </xf>
    <xf numFmtId="0" fontId="11" fillId="3" borderId="7">
      <alignment vertical="center"/>
    </xf>
    <xf numFmtId="0" fontId="11" fillId="13" borderId="7" applyAlignment="0">
      <alignment horizontal="left"/>
    </xf>
    <xf numFmtId="0" fontId="17" fillId="16" borderId="7" applyNumberFormat="0">
      <alignment vertical="center"/>
    </xf>
    <xf numFmtId="0" fontId="1" fillId="0" borderId="0"/>
    <xf numFmtId="0" fontId="11" fillId="0" borderId="0">
      <alignment vertical="center"/>
    </xf>
    <xf numFmtId="44" fontId="1" fillId="0" borderId="0" applyFont="0" applyFill="0" applyBorder="0" applyAlignment="0" applyProtection="0"/>
    <xf numFmtId="0" fontId="1" fillId="9" borderId="6" applyNumberFormat="0" applyFont="0" applyAlignment="0" applyProtection="0"/>
    <xf numFmtId="0" fontId="2" fillId="23" borderId="15" applyNumberFormat="0" applyBorder="0">
      <alignment horizontal="center" vertical="center" wrapText="1"/>
    </xf>
    <xf numFmtId="0" fontId="1" fillId="0" borderId="0"/>
    <xf numFmtId="43" fontId="1" fillId="0" borderId="0" applyFont="0" applyFill="0" applyBorder="0" applyAlignment="0" applyProtection="0"/>
    <xf numFmtId="0" fontId="12" fillId="22" borderId="7">
      <alignment horizontal="left"/>
    </xf>
    <xf numFmtId="43" fontId="3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6" applyNumberFormat="0" applyFont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9" borderId="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6" applyNumberFormat="0" applyFont="0" applyAlignment="0" applyProtection="0"/>
    <xf numFmtId="0" fontId="1" fillId="0" borderId="0"/>
    <xf numFmtId="0" fontId="33" fillId="0" borderId="8"/>
    <xf numFmtId="0" fontId="34" fillId="24" borderId="7" applyNumberFormat="0" applyProtection="0">
      <alignment horizontal="center"/>
    </xf>
    <xf numFmtId="0" fontId="35" fillId="3" borderId="7" applyNumberFormat="0" applyAlignment="0"/>
    <xf numFmtId="0" fontId="36" fillId="11" borderId="7" applyNumberFormat="0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164" fontId="0" fillId="0" borderId="0" xfId="2" applyNumberFormat="1" applyFont="1"/>
    <xf numFmtId="165" fontId="0" fillId="0" borderId="0" xfId="1" applyNumberFormat="1" applyFont="1"/>
    <xf numFmtId="9" fontId="0" fillId="0" borderId="0" xfId="3" applyFont="1"/>
    <xf numFmtId="0" fontId="2" fillId="2" borderId="0" xfId="0" applyFont="1" applyFill="1"/>
    <xf numFmtId="0" fontId="4" fillId="2" borderId="0" xfId="0" applyFont="1" applyFill="1"/>
    <xf numFmtId="0" fontId="3" fillId="4" borderId="0" xfId="0" applyFont="1" applyFill="1"/>
    <xf numFmtId="0" fontId="3" fillId="0" borderId="0" xfId="0" applyFont="1"/>
    <xf numFmtId="164" fontId="3" fillId="0" borderId="0" xfId="2" applyNumberFormat="1" applyFont="1"/>
    <xf numFmtId="164" fontId="3" fillId="0" borderId="0" xfId="0" applyNumberFormat="1" applyFont="1"/>
    <xf numFmtId="0" fontId="5" fillId="0" borderId="0" xfId="0" applyFont="1"/>
    <xf numFmtId="0" fontId="6" fillId="2" borderId="0" xfId="0" applyFont="1" applyFill="1"/>
    <xf numFmtId="0" fontId="7" fillId="2" borderId="0" xfId="0" applyFont="1" applyFill="1"/>
    <xf numFmtId="0" fontId="7" fillId="0" borderId="0" xfId="0" applyFont="1"/>
    <xf numFmtId="164" fontId="0" fillId="0" borderId="0" xfId="3" applyNumberFormat="1" applyFont="1"/>
    <xf numFmtId="0" fontId="3" fillId="0" borderId="0" xfId="0" applyFont="1" applyAlignment="1">
      <alignment horizontal="right"/>
    </xf>
    <xf numFmtId="0" fontId="37" fillId="12" borderId="7" xfId="37" applyFont="1">
      <alignment vertical="center"/>
    </xf>
    <xf numFmtId="164" fontId="37" fillId="12" borderId="7" xfId="37" applyNumberFormat="1" applyFont="1">
      <alignment vertical="center"/>
    </xf>
    <xf numFmtId="9" fontId="37" fillId="12" borderId="7" xfId="37" applyNumberFormat="1" applyFont="1">
      <alignment vertical="center"/>
    </xf>
    <xf numFmtId="0" fontId="34" fillId="26" borderId="0" xfId="0" applyFont="1" applyFill="1"/>
    <xf numFmtId="0" fontId="38" fillId="26" borderId="0" xfId="0" applyFont="1" applyFill="1"/>
    <xf numFmtId="0" fontId="39" fillId="26" borderId="0" xfId="0" applyFont="1" applyFill="1" applyAlignment="1">
      <alignment horizontal="left"/>
    </xf>
    <xf numFmtId="0" fontId="34" fillId="0" borderId="0" xfId="0" applyFont="1"/>
    <xf numFmtId="0" fontId="0" fillId="26" borderId="0" xfId="0" applyFill="1"/>
    <xf numFmtId="0" fontId="0" fillId="25" borderId="0" xfId="0" applyFill="1"/>
    <xf numFmtId="9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/>
    </xf>
    <xf numFmtId="169" fontId="0" fillId="0" borderId="0" xfId="0" applyNumberFormat="1" applyAlignment="1">
      <alignment vertical="center" wrapText="1"/>
    </xf>
    <xf numFmtId="0" fontId="0" fillId="0" borderId="3" xfId="0" applyBorder="1" applyAlignment="1">
      <alignment vertical="center"/>
    </xf>
    <xf numFmtId="0" fontId="3" fillId="25" borderId="0" xfId="0" applyFont="1" applyFill="1"/>
    <xf numFmtId="0" fontId="0" fillId="0" borderId="0" xfId="0" applyAlignment="1">
      <alignment wrapText="1"/>
    </xf>
    <xf numFmtId="0" fontId="2" fillId="2" borderId="12" xfId="6" applyFont="1">
      <alignment vertical="center"/>
    </xf>
    <xf numFmtId="0" fontId="0" fillId="4" borderId="0" xfId="0" applyFill="1"/>
    <xf numFmtId="44" fontId="0" fillId="4" borderId="0" xfId="0" applyNumberFormat="1" applyFill="1"/>
    <xf numFmtId="0" fontId="0" fillId="2" borderId="0" xfId="0" applyFill="1"/>
    <xf numFmtId="164" fontId="0" fillId="0" borderId="0" xfId="0" applyNumberFormat="1"/>
    <xf numFmtId="8" fontId="0" fillId="0" borderId="0" xfId="0" applyNumberFormat="1"/>
    <xf numFmtId="0" fontId="0" fillId="0" borderId="1" xfId="0" applyBorder="1"/>
    <xf numFmtId="6" fontId="0" fillId="0" borderId="0" xfId="0" applyNumberFormat="1"/>
    <xf numFmtId="0" fontId="41" fillId="0" borderId="0" xfId="0" applyFont="1"/>
    <xf numFmtId="0" fontId="3" fillId="0" borderId="0" xfId="0" applyFont="1" applyAlignment="1">
      <alignment vertical="center"/>
    </xf>
    <xf numFmtId="0" fontId="42" fillId="0" borderId="0" xfId="27" applyFont="1">
      <alignment vertical="center"/>
    </xf>
    <xf numFmtId="0" fontId="2" fillId="2" borderId="21" xfId="6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71" fontId="37" fillId="11" borderId="7" xfId="24" applyNumberFormat="1" applyFont="1" applyFill="1">
      <alignment vertical="center"/>
    </xf>
    <xf numFmtId="0" fontId="37" fillId="26" borderId="0" xfId="0" applyFont="1" applyFill="1"/>
    <xf numFmtId="0" fontId="37" fillId="26" borderId="16" xfId="0" applyFont="1" applyFill="1" applyBorder="1"/>
    <xf numFmtId="0" fontId="37" fillId="26" borderId="17" xfId="0" applyFont="1" applyFill="1" applyBorder="1"/>
    <xf numFmtId="0" fontId="37" fillId="26" borderId="18" xfId="0" applyFont="1" applyFill="1" applyBorder="1"/>
    <xf numFmtId="0" fontId="37" fillId="26" borderId="19" xfId="0" applyFont="1" applyFill="1" applyBorder="1"/>
    <xf numFmtId="0" fontId="43" fillId="26" borderId="0" xfId="0" applyFont="1" applyFill="1"/>
    <xf numFmtId="0" fontId="37" fillId="26" borderId="20" xfId="0" applyFont="1" applyFill="1" applyBorder="1"/>
    <xf numFmtId="0" fontId="44" fillId="29" borderId="21" xfId="0" applyFont="1" applyFill="1" applyBorder="1" applyAlignment="1">
      <alignment horizontal="left"/>
    </xf>
    <xf numFmtId="0" fontId="45" fillId="27" borderId="21" xfId="0" applyFont="1" applyFill="1" applyBorder="1" applyAlignment="1">
      <alignment horizontal="left" vertical="center"/>
    </xf>
    <xf numFmtId="0" fontId="0" fillId="3" borderId="21" xfId="0" applyFill="1" applyBorder="1"/>
    <xf numFmtId="0" fontId="37" fillId="28" borderId="21" xfId="0" applyFont="1" applyFill="1" applyBorder="1"/>
    <xf numFmtId="0" fontId="37" fillId="26" borderId="22" xfId="0" applyFont="1" applyFill="1" applyBorder="1"/>
    <xf numFmtId="0" fontId="40" fillId="26" borderId="8" xfId="0" applyFont="1" applyFill="1" applyBorder="1"/>
    <xf numFmtId="0" fontId="37" fillId="26" borderId="8" xfId="0" applyFont="1" applyFill="1" applyBorder="1"/>
    <xf numFmtId="0" fontId="37" fillId="26" borderId="23" xfId="0" applyFont="1" applyFill="1" applyBorder="1"/>
    <xf numFmtId="0" fontId="44" fillId="26" borderId="0" xfId="0" applyFont="1" applyFill="1" applyAlignment="1">
      <alignment horizontal="left"/>
    </xf>
    <xf numFmtId="1" fontId="0" fillId="4" borderId="0" xfId="0" applyNumberFormat="1" applyFill="1"/>
    <xf numFmtId="1" fontId="37" fillId="12" borderId="7" xfId="37" applyNumberFormat="1" applyFont="1">
      <alignment vertical="center"/>
    </xf>
    <xf numFmtId="167" fontId="0" fillId="4" borderId="0" xfId="3" applyNumberFormat="1" applyFont="1" applyFill="1"/>
    <xf numFmtId="164" fontId="0" fillId="4" borderId="0" xfId="2" applyNumberFormat="1" applyFont="1" applyFill="1"/>
    <xf numFmtId="164" fontId="0" fillId="0" borderId="1" xfId="2" applyNumberFormat="1" applyFont="1" applyBorder="1"/>
    <xf numFmtId="9" fontId="0" fillId="0" borderId="1" xfId="3" applyFont="1" applyBorder="1"/>
    <xf numFmtId="165" fontId="0" fillId="0" borderId="0" xfId="0" applyNumberFormat="1"/>
    <xf numFmtId="0" fontId="3" fillId="0" borderId="24" xfId="0" applyFont="1" applyBorder="1"/>
    <xf numFmtId="164" fontId="3" fillId="0" borderId="24" xfId="0" applyNumberFormat="1" applyFont="1" applyBorder="1"/>
    <xf numFmtId="0" fontId="17" fillId="12" borderId="7" xfId="37">
      <alignment vertical="center"/>
    </xf>
    <xf numFmtId="168" fontId="18" fillId="3" borderId="7" xfId="24" applyNumberFormat="1">
      <alignment vertical="center"/>
    </xf>
    <xf numFmtId="167" fontId="0" fillId="0" borderId="0" xfId="3" applyNumberFormat="1" applyFont="1"/>
    <xf numFmtId="0" fontId="0" fillId="13" borderId="7" xfId="9" applyFont="1" applyAlignment="1">
      <alignment horizontal="center"/>
    </xf>
    <xf numFmtId="0" fontId="0" fillId="13" borderId="25" xfId="9" applyFont="1" applyBorder="1" applyAlignment="1">
      <alignment horizontal="center"/>
    </xf>
    <xf numFmtId="0" fontId="37" fillId="12" borderId="25" xfId="37" applyFont="1" applyBorder="1">
      <alignment vertical="center"/>
    </xf>
    <xf numFmtId="44" fontId="0" fillId="0" borderId="0" xfId="0" applyNumberFormat="1"/>
    <xf numFmtId="168" fontId="0" fillId="0" borderId="0" xfId="0" applyNumberFormat="1"/>
    <xf numFmtId="171" fontId="18" fillId="17" borderId="7" xfId="32" applyNumberFormat="1">
      <alignment vertical="center"/>
    </xf>
    <xf numFmtId="164" fontId="0" fillId="12" borderId="7" xfId="37" applyNumberFormat="1" applyFont="1">
      <alignment vertical="center"/>
    </xf>
    <xf numFmtId="0" fontId="17" fillId="16" borderId="7" xfId="33">
      <alignment vertical="center"/>
    </xf>
    <xf numFmtId="1" fontId="0" fillId="0" borderId="0" xfId="0" applyNumberFormat="1"/>
    <xf numFmtId="164" fontId="40" fillId="3" borderId="7" xfId="24" applyNumberFormat="1" applyFont="1">
      <alignment vertical="center"/>
    </xf>
    <xf numFmtId="164" fontId="1" fillId="0" borderId="0" xfId="2" applyNumberFormat="1" applyFont="1"/>
    <xf numFmtId="10" fontId="40" fillId="3" borderId="7" xfId="24" applyNumberFormat="1" applyFont="1">
      <alignment vertical="center"/>
    </xf>
    <xf numFmtId="10" fontId="40" fillId="3" borderId="7" xfId="24" applyNumberFormat="1" applyFont="1" applyAlignment="1">
      <alignment horizontal="right" vertical="center"/>
    </xf>
    <xf numFmtId="0" fontId="40" fillId="3" borderId="7" xfId="24" applyFont="1" applyAlignment="1">
      <alignment horizontal="right" vertical="center"/>
    </xf>
    <xf numFmtId="1" fontId="40" fillId="3" borderId="7" xfId="24" applyNumberFormat="1" applyFont="1" applyAlignment="1">
      <alignment horizontal="right" vertical="center"/>
    </xf>
    <xf numFmtId="9" fontId="40" fillId="3" borderId="7" xfId="3" applyFont="1" applyFill="1" applyBorder="1" applyAlignment="1">
      <alignment horizontal="right" vertical="center"/>
    </xf>
    <xf numFmtId="167" fontId="37" fillId="12" borderId="7" xfId="37" applyNumberFormat="1" applyFont="1" applyProtection="1">
      <alignment vertical="center"/>
    </xf>
    <xf numFmtId="167" fontId="37" fillId="12" borderId="7" xfId="3" applyNumberFormat="1" applyFont="1" applyFill="1" applyBorder="1" applyAlignment="1">
      <alignment vertical="center"/>
    </xf>
    <xf numFmtId="0" fontId="37" fillId="26" borderId="0" xfId="0" applyFont="1" applyFill="1" applyAlignment="1">
      <alignment horizontal="left" vertical="top" wrapText="1"/>
    </xf>
    <xf numFmtId="0" fontId="37" fillId="26" borderId="0" xfId="0" applyFont="1" applyFill="1" applyAlignment="1">
      <alignment horizontal="left"/>
    </xf>
    <xf numFmtId="170" fontId="37" fillId="26" borderId="0" xfId="0" applyNumberFormat="1" applyFont="1" applyFill="1" applyAlignment="1">
      <alignment horizontal="left"/>
    </xf>
    <xf numFmtId="0" fontId="44" fillId="11" borderId="21" xfId="0" applyFont="1" applyFill="1" applyBorder="1" applyAlignment="1">
      <alignment horizontal="left"/>
    </xf>
    <xf numFmtId="0" fontId="44" fillId="30" borderId="21" xfId="0" applyFont="1" applyFill="1" applyBorder="1" applyAlignment="1">
      <alignment horizontal="left"/>
    </xf>
    <xf numFmtId="0" fontId="44" fillId="31" borderId="21" xfId="0" applyFont="1" applyFill="1" applyBorder="1"/>
  </cellXfs>
  <cellStyles count="73">
    <cellStyle name="Bad 2" xfId="20" xr:uid="{08086850-1461-4559-A32B-408CE81A9F62}"/>
    <cellStyle name="Calculation 2" xfId="24" xr:uid="{A9F78BAF-5C06-46DB-B8A4-42C1F0559FAB}"/>
    <cellStyle name="Calculation with Different Formula" xfId="32" xr:uid="{E931BD5B-8E9C-40E5-81B8-24ED78E43CB8}"/>
    <cellStyle name="Check Cell 2" xfId="26" xr:uid="{9C1932AA-8611-4978-9530-A5FFF01582D8}"/>
    <cellStyle name="Comma" xfId="1" builtinId="3"/>
    <cellStyle name="Comma 2" xfId="11" xr:uid="{D262D8B4-57F5-43E0-98E3-02A9FED2041B}"/>
    <cellStyle name="Comma 2 2" xfId="50" xr:uid="{C2CC7D44-2CEF-4D8E-B012-A2132A68C8AB}"/>
    <cellStyle name="Comma 2 2 2" xfId="61" xr:uid="{116F1CD3-58C5-423C-8F39-01ED94DA7BB7}"/>
    <cellStyle name="Comma 2 3" xfId="52" xr:uid="{55197A20-08CA-4EF6-A278-F22C6194C3DB}"/>
    <cellStyle name="Comma 3" xfId="71" xr:uid="{72823BCD-59FD-422C-AD41-7293EA1F099D}"/>
    <cellStyle name="Currency" xfId="2" builtinId="4"/>
    <cellStyle name="Currency 2" xfId="13" xr:uid="{9179CE0B-089C-4576-9823-E92CEE198F75}"/>
    <cellStyle name="Currency 2 2" xfId="54" xr:uid="{2004A1E5-789C-4A3B-A9F2-46ABE390C545}"/>
    <cellStyle name="Currency 2 2 2" xfId="63" xr:uid="{52C948FE-95D8-4EB1-A5EF-1FB7C64A22D3}"/>
    <cellStyle name="Currency 2 3" xfId="58" xr:uid="{DAF86FE7-B0C2-4BB7-9560-A09D8D83559F}"/>
    <cellStyle name="Currency 2 4" xfId="46" xr:uid="{8B249EFF-ED69-4452-B4B2-F058F5ADD47E}"/>
    <cellStyle name="Datetime Format" xfId="31" xr:uid="{79562A31-7A45-483B-8A7F-EEF4A36851A7}"/>
    <cellStyle name="Dropdown" xfId="67" xr:uid="{C5624A12-E734-4B46-9E41-8005E26FD9CF}"/>
    <cellStyle name="Dropdown Input" xfId="33" xr:uid="{418258A7-521E-4D90-A4CE-9758837A090A}"/>
    <cellStyle name="Dropdown Input 2" xfId="38" xr:uid="{2CDE3894-13CE-46FA-BCCB-9D5E2D83E0E6}"/>
    <cellStyle name="Dropdown Input 2 2" xfId="40" xr:uid="{8C2BDC2D-8728-4E2E-9AB5-726D8AC52FFE}"/>
    <cellStyle name="Dropdown Input 3" xfId="43" xr:uid="{E7607B48-D8C7-4245-861C-D61442708A4E}"/>
    <cellStyle name="Explanatory Text 2" xfId="29" xr:uid="{BEE90160-DBA9-4845-B612-66808F8A18AD}"/>
    <cellStyle name="Fixed" xfId="68" xr:uid="{4F4CB8B6-C318-4C24-9D53-24D9D990ED66}"/>
    <cellStyle name="Good 2" xfId="19" xr:uid="{4EEFA2B9-A3F2-4FBB-88D1-D0C35AC08D9D}"/>
    <cellStyle name="Heading" xfId="48" xr:uid="{3BCF85FA-F8B5-4D01-8388-CCAD5B908301}"/>
    <cellStyle name="Heading 1 2" xfId="15" xr:uid="{2946E42B-2B1F-41DF-B595-A23D088344B7}"/>
    <cellStyle name="Heading 2 2" xfId="16" xr:uid="{DA969E11-D45A-487E-A6A6-64BBF1D4AAA7}"/>
    <cellStyle name="Heading 3 2" xfId="17" xr:uid="{E5E1B4CC-C5BF-4DDC-8BF7-8A0D964C1FD5}"/>
    <cellStyle name="Heading 4 2" xfId="18" xr:uid="{D5C60CD7-4FB2-4765-A53C-869A58F8F276}"/>
    <cellStyle name="Hidden Header" xfId="35" xr:uid="{590F6868-B73D-4B0D-8127-E7C2F70EF6CE}"/>
    <cellStyle name="Hyperlink" xfId="12" builtinId="8" customBuiltin="1"/>
    <cellStyle name="Index" xfId="51" xr:uid="{6A0E41C3-6BF4-456A-9E40-68F6585BD8A5}"/>
    <cellStyle name="Input 2" xfId="37" xr:uid="{7EA96AE7-461A-4D07-BC96-4AE3195E8870}"/>
    <cellStyle name="Input 3" xfId="22" xr:uid="{3DF59583-9ABC-4B48-85C7-DFCFC5DED8A4}"/>
    <cellStyle name="Linked Cell 2" xfId="25" xr:uid="{DC65145D-15F5-4A14-86A7-C8DDEC2DF06B}"/>
    <cellStyle name="Neutral 2" xfId="21" xr:uid="{2B068B9D-9F0D-4C10-B488-1C47CF69F264}"/>
    <cellStyle name="Normal" xfId="0" builtinId="0"/>
    <cellStyle name="Normal 2" xfId="4" xr:uid="{489144D7-259E-4C0D-97DD-DB72F18B6A02}"/>
    <cellStyle name="Normal 2 2" xfId="53" xr:uid="{EC681741-AE62-45D5-BB65-793F6F8063AC}"/>
    <cellStyle name="Normal 2 2 2" xfId="62" xr:uid="{36E6558F-8C8E-4C20-B990-3CF4275355BA}"/>
    <cellStyle name="Normal 2 3" xfId="57" xr:uid="{D64CD3C3-A2C9-46AF-A41E-810D69A816A8}"/>
    <cellStyle name="Normal 2 4" xfId="44" xr:uid="{A122CF32-A9D2-4568-9129-6CC74295F716}"/>
    <cellStyle name="Normal 3" xfId="5" xr:uid="{337AB6EE-7966-4CC0-A7BB-3AAB1ACE1935}"/>
    <cellStyle name="Normal 3 2" xfId="56" xr:uid="{195C171A-1A2B-4768-BF2E-8686CCF9797C}"/>
    <cellStyle name="Normal 3 2 2" xfId="65" xr:uid="{7702BFA8-267A-4338-9DEB-ABDCC7DABC87}"/>
    <cellStyle name="Normal 3 3" xfId="60" xr:uid="{46C3A38E-8187-4374-B2EA-307D82C51E8F}"/>
    <cellStyle name="Normal 3 4" xfId="49" xr:uid="{CD53FF26-7076-4D7C-8462-E73531F8594F}"/>
    <cellStyle name="Normal 4" xfId="70" xr:uid="{E10E500F-45C2-42C2-B660-C594CE10F500}"/>
    <cellStyle name="Normal 7" xfId="45" xr:uid="{6EE30236-27E5-491F-9534-68CFF0396B4F}"/>
    <cellStyle name="Note 2" xfId="28" xr:uid="{F45A9880-850C-4B9B-B281-68435C5ED9DB}"/>
    <cellStyle name="Note 2 2" xfId="55" xr:uid="{33BF0036-B8F7-44F9-A9EC-0F7403F78B38}"/>
    <cellStyle name="Note 2 2 2" xfId="64" xr:uid="{4B259758-90CB-4F1D-8CD9-7460617CC7C9}"/>
    <cellStyle name="Note 2 3" xfId="59" xr:uid="{66B7C90C-909C-4909-9926-873ABBF0D682}"/>
    <cellStyle name="Note 2 4" xfId="47" xr:uid="{572BD005-F81B-4168-BFDA-48B4B87C4AB7}"/>
    <cellStyle name="Output 2" xfId="23" xr:uid="{0A5E82CF-DD27-4AB6-8618-75B2AA313D66}"/>
    <cellStyle name="Percent" xfId="3" builtinId="5"/>
    <cellStyle name="Percent 2" xfId="10" xr:uid="{944F3B4F-88D5-4B65-AD3E-6DE3260C493F}"/>
    <cellStyle name="Percent 2 2" xfId="72" xr:uid="{64458DBC-AAE5-44D6-91B1-80E56FE6F3E4}"/>
    <cellStyle name="Placeholder Data" xfId="34" xr:uid="{A04903F3-04CC-4FA4-BF4A-AD1A9E8070CE}"/>
    <cellStyle name="Results" xfId="69" xr:uid="{4347A0C7-D277-4357-A4DA-296E2025B8C1}"/>
    <cellStyle name="Subtitle" xfId="66" xr:uid="{9453681D-098C-432D-B2A4-0C6CA73AFAFF}"/>
    <cellStyle name="Table Header" xfId="6" xr:uid="{D4774D0D-2415-4D46-BB8F-93FFF1AC1D0A}"/>
    <cellStyle name="Table Header 2" xfId="39" xr:uid="{286400F2-4497-47F6-A51D-819FC6D6D411}"/>
    <cellStyle name="Table Index" xfId="7" xr:uid="{D24C0DF9-E9D3-43E7-A52C-9E3BB14FF1CF}"/>
    <cellStyle name="Table Index 2" xfId="41" xr:uid="{710D31E6-2B4D-4236-A353-2A682379C28C}"/>
    <cellStyle name="Table Sub-Header" xfId="9" xr:uid="{91D153C4-3415-4483-A38F-A50A9EAB7053}"/>
    <cellStyle name="Table Sub-Header 2" xfId="36" xr:uid="{67321E15-7706-4106-86A3-527C7237D99E}"/>
    <cellStyle name="Table Sub-Header 2 2" xfId="42" xr:uid="{006FCFE0-0E4A-433B-B48D-7E8D28A299D2}"/>
    <cellStyle name="Table Value" xfId="8" xr:uid="{31BCD5AC-209C-4E8D-BE58-222A180EB55B}"/>
    <cellStyle name="Title 2" xfId="14" xr:uid="{696DBD81-CA71-4A4A-8A59-0E7B7CC53BF0}"/>
    <cellStyle name="Total 2" xfId="30" xr:uid="{6C4009DE-E935-4398-A630-5329CA77070F}"/>
    <cellStyle name="Warning Text 2" xfId="27" xr:uid="{88B8AD35-3E67-4245-B424-449AED0C0BCB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B52CB2D1-46ED-481A-8724-02D703DCCA73}">
      <tableStyleElement type="wholeTable" dxfId="1"/>
      <tableStyleElement type="headerRow" dxfId="0"/>
    </tableStyle>
  </tableStyles>
  <colors>
    <mruColors>
      <color rgb="FF15B6FA"/>
      <color rgb="FFAF2200"/>
      <color rgb="FF943FD9"/>
      <color rgb="FFFFAF01"/>
      <color rgb="FFAF2100"/>
      <color rgb="FFB1E6FD"/>
      <color rgb="FF7030A0"/>
      <color rgb="FFFFAF00"/>
      <color rgb="FFE69D0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lang="en-US"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Generation Capacity Avoided Costs</a:t>
            </a:r>
          </a:p>
          <a:p>
            <a:pPr algn="l">
              <a:defRPr/>
            </a:pPr>
            <a:r>
              <a:rPr lang="en-US" b="1"/>
              <a:t>(Nominal$/kW-yr)</a:t>
            </a:r>
          </a:p>
        </c:rich>
      </c:tx>
      <c:layout>
        <c:manualLayout>
          <c:xMode val="edge"/>
          <c:yMode val="edge"/>
          <c:x val="6.0121520505226768E-2"/>
          <c:y val="2.1052635941283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lang="en-US"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24409448818897"/>
          <c:y val="0.18658759001278685"/>
          <c:w val="0.82633059454524704"/>
          <c:h val="0.71976546200955649"/>
        </c:manualLayout>
      </c:layout>
      <c:lineChart>
        <c:grouping val="standard"/>
        <c:varyColors val="0"/>
        <c:ser>
          <c:idx val="0"/>
          <c:order val="0"/>
          <c:tx>
            <c:strRef>
              <c:f>'Result Summary'!$B$5</c:f>
              <c:strCache>
                <c:ptCount val="1"/>
                <c:pt idx="0">
                  <c:v>Solar + 4-hr Storage</c:v>
                </c:pt>
              </c:strCache>
            </c:strRef>
          </c:tx>
          <c:spPr>
            <a:ln w="508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'Result Summary'!$C$3:$AF$3</c:f>
              <c:numCache>
                <c:formatCode>General</c:formatCode>
                <c:ptCount val="3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</c:numCache>
            </c:numRef>
          </c:cat>
          <c:val>
            <c:numRef>
              <c:f>'Result Summary'!$C$5:$AA$5</c:f>
              <c:numCache>
                <c:formatCode>0.0</c:formatCode>
                <c:ptCount val="25"/>
                <c:pt idx="0">
                  <c:v>299.84662372607755</c:v>
                </c:pt>
                <c:pt idx="1">
                  <c:v>45.224363382600451</c:v>
                </c:pt>
                <c:pt idx="2">
                  <c:v>184.3861092194586</c:v>
                </c:pt>
                <c:pt idx="3">
                  <c:v>47.051427663257513</c:v>
                </c:pt>
                <c:pt idx="4">
                  <c:v>47.992456216522662</c:v>
                </c:pt>
                <c:pt idx="5">
                  <c:v>48.952305340853108</c:v>
                </c:pt>
                <c:pt idx="6">
                  <c:v>49.931351447670174</c:v>
                </c:pt>
                <c:pt idx="7">
                  <c:v>50.929978476623575</c:v>
                </c:pt>
                <c:pt idx="8">
                  <c:v>51.948578046156051</c:v>
                </c:pt>
                <c:pt idx="9">
                  <c:v>401.13516866946537</c:v>
                </c:pt>
                <c:pt idx="10">
                  <c:v>54.047300599220755</c:v>
                </c:pt>
                <c:pt idx="11">
                  <c:v>55.128246611205164</c:v>
                </c:pt>
                <c:pt idx="12">
                  <c:v>56.230811543429276</c:v>
                </c:pt>
                <c:pt idx="13">
                  <c:v>57.355427774297844</c:v>
                </c:pt>
                <c:pt idx="14">
                  <c:v>58.502536329783808</c:v>
                </c:pt>
                <c:pt idx="15">
                  <c:v>398.95461567250277</c:v>
                </c:pt>
                <c:pt idx="16">
                  <c:v>462.9945574961601</c:v>
                </c:pt>
                <c:pt idx="17">
                  <c:v>550.0977016281505</c:v>
                </c:pt>
                <c:pt idx="18">
                  <c:v>667.93780707024291</c:v>
                </c:pt>
                <c:pt idx="19">
                  <c:v>827.58166401798576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BD-E141-A3D5-17FBA571836E}"/>
            </c:ext>
          </c:extLst>
        </c:ser>
        <c:ser>
          <c:idx val="1"/>
          <c:order val="1"/>
          <c:tx>
            <c:strRef>
              <c:f>'Result Summary'!$B$6</c:f>
              <c:strCache>
                <c:ptCount val="1"/>
                <c:pt idx="0">
                  <c:v>Solar + 8-hr Storage</c:v>
                </c:pt>
              </c:strCache>
            </c:strRef>
          </c:tx>
          <c:spPr>
            <a:ln w="50800" cap="rnd">
              <a:solidFill>
                <a:schemeClr val="accent6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'Result Summary'!$C$3:$AF$3</c:f>
              <c:numCache>
                <c:formatCode>General</c:formatCode>
                <c:ptCount val="3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</c:numCache>
            </c:numRef>
          </c:cat>
          <c:val>
            <c:numRef>
              <c:f>'Result Summary'!$C$6:$AA$6</c:f>
              <c:numCache>
                <c:formatCode>0.0</c:formatCode>
                <c:ptCount val="25"/>
                <c:pt idx="0">
                  <c:v>367.97395964416893</c:v>
                </c:pt>
                <c:pt idx="1">
                  <c:v>45.224363382600451</c:v>
                </c:pt>
                <c:pt idx="2">
                  <c:v>540.54413721601929</c:v>
                </c:pt>
                <c:pt idx="3">
                  <c:v>313.09461633903823</c:v>
                </c:pt>
                <c:pt idx="4">
                  <c:v>277.42508179003414</c:v>
                </c:pt>
                <c:pt idx="5">
                  <c:v>48.952305340853108</c:v>
                </c:pt>
                <c:pt idx="6">
                  <c:v>49.931351447670174</c:v>
                </c:pt>
                <c:pt idx="7">
                  <c:v>50.929978476623575</c:v>
                </c:pt>
                <c:pt idx="8">
                  <c:v>51.948578046156051</c:v>
                </c:pt>
                <c:pt idx="9">
                  <c:v>52.98754960707916</c:v>
                </c:pt>
                <c:pt idx="10">
                  <c:v>54.047300599220755</c:v>
                </c:pt>
                <c:pt idx="11">
                  <c:v>55.128246611205164</c:v>
                </c:pt>
                <c:pt idx="12">
                  <c:v>56.230811543429276</c:v>
                </c:pt>
                <c:pt idx="13">
                  <c:v>57.355427774297844</c:v>
                </c:pt>
                <c:pt idx="14">
                  <c:v>58.502536329783808</c:v>
                </c:pt>
                <c:pt idx="15">
                  <c:v>132.46772036108996</c:v>
                </c:pt>
                <c:pt idx="16">
                  <c:v>181.99781685360233</c:v>
                </c:pt>
                <c:pt idx="17">
                  <c:v>253.77093981706543</c:v>
                </c:pt>
                <c:pt idx="18">
                  <c:v>354.63005573915672</c:v>
                </c:pt>
                <c:pt idx="19">
                  <c:v>493.85653129346019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BD-E141-A3D5-17FBA571836E}"/>
            </c:ext>
          </c:extLst>
        </c:ser>
        <c:ser>
          <c:idx val="2"/>
          <c:order val="2"/>
          <c:tx>
            <c:v>Capacity Avoided Cost</c:v>
          </c:tx>
          <c:spPr>
            <a:ln w="5080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'Result Summary'!$C$3:$AF$3</c:f>
              <c:numCache>
                <c:formatCode>General</c:formatCode>
                <c:ptCount val="3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</c:numCache>
            </c:numRef>
          </c:cat>
          <c:val>
            <c:numRef>
              <c:f>'Result Summary'!$C$7:$AF$7</c:f>
              <c:numCache>
                <c:formatCode>_("$"* #,##0.0_);_("$"* \(#,##0.0\);_("$"* "-"??_);_(@_)</c:formatCode>
                <c:ptCount val="30"/>
                <c:pt idx="0">
                  <c:v>299.84662372607755</c:v>
                </c:pt>
                <c:pt idx="1">
                  <c:v>45.224363382600451</c:v>
                </c:pt>
                <c:pt idx="2">
                  <c:v>184.3861092194586</c:v>
                </c:pt>
                <c:pt idx="3">
                  <c:v>47.051427663257513</c:v>
                </c:pt>
                <c:pt idx="4">
                  <c:v>47.992456216522662</c:v>
                </c:pt>
                <c:pt idx="5">
                  <c:v>48.952305340853108</c:v>
                </c:pt>
                <c:pt idx="6">
                  <c:v>49.931351447670174</c:v>
                </c:pt>
                <c:pt idx="7">
                  <c:v>50.929978476623575</c:v>
                </c:pt>
                <c:pt idx="8">
                  <c:v>51.948578046156051</c:v>
                </c:pt>
                <c:pt idx="9">
                  <c:v>52.98754960707916</c:v>
                </c:pt>
                <c:pt idx="10">
                  <c:v>54.047300599220755</c:v>
                </c:pt>
                <c:pt idx="11">
                  <c:v>55.128246611205164</c:v>
                </c:pt>
                <c:pt idx="12">
                  <c:v>56.230811543429276</c:v>
                </c:pt>
                <c:pt idx="13">
                  <c:v>57.355427774297844</c:v>
                </c:pt>
                <c:pt idx="14">
                  <c:v>58.502536329783808</c:v>
                </c:pt>
                <c:pt idx="15">
                  <c:v>132.46772036108996</c:v>
                </c:pt>
                <c:pt idx="16">
                  <c:v>181.99781685360233</c:v>
                </c:pt>
                <c:pt idx="17">
                  <c:v>253.77093981706543</c:v>
                </c:pt>
                <c:pt idx="18">
                  <c:v>354.63005573915672</c:v>
                </c:pt>
                <c:pt idx="19">
                  <c:v>493.85653129346019</c:v>
                </c:pt>
                <c:pt idx="20">
                  <c:v>503.73366191932939</c:v>
                </c:pt>
                <c:pt idx="21">
                  <c:v>513.80833515771599</c:v>
                </c:pt>
                <c:pt idx="22">
                  <c:v>524.08450186087032</c:v>
                </c:pt>
                <c:pt idx="23">
                  <c:v>534.56619189808771</c:v>
                </c:pt>
                <c:pt idx="24">
                  <c:v>545.25751573604953</c:v>
                </c:pt>
                <c:pt idx="25">
                  <c:v>556.16266605077055</c:v>
                </c:pt>
                <c:pt idx="26">
                  <c:v>567.28591937178601</c:v>
                </c:pt>
                <c:pt idx="27">
                  <c:v>578.63163775922169</c:v>
                </c:pt>
                <c:pt idx="28">
                  <c:v>590.20427051440618</c:v>
                </c:pt>
                <c:pt idx="29">
                  <c:v>602.00835592469434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9B-E949-B03C-7597E52F4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0663391"/>
        <c:axId val="350665103"/>
      </c:lineChart>
      <c:catAx>
        <c:axId val="3506633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665103"/>
        <c:crosses val="autoZero"/>
        <c:auto val="1"/>
        <c:lblAlgn val="ctr"/>
        <c:lblOffset val="100"/>
        <c:tickLblSkip val="5"/>
        <c:noMultiLvlLbl val="0"/>
      </c:catAx>
      <c:valAx>
        <c:axId val="350665103"/>
        <c:scaling>
          <c:orientation val="minMax"/>
          <c:max val="1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nominal $/kW-yr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_);_(@_)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66339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1100" b="0" i="0" u="none" strike="noStrike" kern="1200" baseline="0">
          <a:solidFill>
            <a:sysClr val="windowText" lastClr="000000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GHG Value ($/ton)</a:t>
            </a:r>
          </a:p>
        </c:rich>
      </c:tx>
      <c:layout>
        <c:manualLayout>
          <c:xMode val="edge"/>
          <c:yMode val="edge"/>
          <c:x val="5.0403508688613772E-4"/>
          <c:y val="2.86894133805616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659523253310614"/>
          <c:y val="0.16169855002922895"/>
          <c:w val="0.86746017568048317"/>
          <c:h val="0.71647528121855208"/>
        </c:manualLayout>
      </c:layout>
      <c:lineChart>
        <c:grouping val="standard"/>
        <c:varyColors val="0"/>
        <c:ser>
          <c:idx val="0"/>
          <c:order val="0"/>
          <c:spPr>
            <a:ln w="57150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'Calculations - 4hr'!$G$28:$AE$28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'Calculations - 4hr'!$G$198:$AE$198</c:f>
              <c:numCache>
                <c:formatCode>_("$"* #,##0_);_("$"* \(#,##0\);_("$"* "-"??_);_(@_)</c:formatCode>
                <c:ptCount val="25"/>
                <c:pt idx="0">
                  <c:v>132.30153483151179</c:v>
                </c:pt>
                <c:pt idx="1">
                  <c:v>281.46653464045181</c:v>
                </c:pt>
                <c:pt idx="2">
                  <c:v>430.76986744041125</c:v>
                </c:pt>
                <c:pt idx="3">
                  <c:v>466.83116963244004</c:v>
                </c:pt>
                <c:pt idx="4">
                  <c:v>505.94923525757224</c:v>
                </c:pt>
                <c:pt idx="5">
                  <c:v>548.35124619136388</c:v>
                </c:pt>
                <c:pt idx="6">
                  <c:v>513.08765176032421</c:v>
                </c:pt>
                <c:pt idx="7">
                  <c:v>480.89638268630443</c:v>
                </c:pt>
                <c:pt idx="8">
                  <c:v>451.58334364165307</c:v>
                </c:pt>
                <c:pt idx="9">
                  <c:v>424.97241189515307</c:v>
                </c:pt>
                <c:pt idx="10">
                  <c:v>400.90901429898997</c:v>
                </c:pt>
                <c:pt idx="11">
                  <c:v>414.71925359395766</c:v>
                </c:pt>
                <c:pt idx="12">
                  <c:v>429.11246747464833</c:v>
                </c:pt>
                <c:pt idx="13">
                  <c:v>444.11406648747084</c:v>
                </c:pt>
                <c:pt idx="14">
                  <c:v>459.77160319934421</c:v>
                </c:pt>
                <c:pt idx="15">
                  <c:v>476.16292459233699</c:v>
                </c:pt>
                <c:pt idx="16">
                  <c:v>526.29618139182276</c:v>
                </c:pt>
                <c:pt idx="17">
                  <c:v>581.80050099253629</c:v>
                </c:pt>
                <c:pt idx="18">
                  <c:v>643.24008798624902</c:v>
                </c:pt>
                <c:pt idx="19">
                  <c:v>711.28982485475785</c:v>
                </c:pt>
                <c:pt idx="20">
                  <c:v>725.51562135185316</c:v>
                </c:pt>
                <c:pt idx="21">
                  <c:v>740.02593377889013</c:v>
                </c:pt>
                <c:pt idx="22">
                  <c:v>754.82645245446804</c:v>
                </c:pt>
                <c:pt idx="23">
                  <c:v>769.92298150355737</c:v>
                </c:pt>
                <c:pt idx="24">
                  <c:v>785.32144113362847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F2-AC46-BC92-EECD03F10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08783"/>
        <c:axId val="60608303"/>
      </c:lineChart>
      <c:catAx>
        <c:axId val="60608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0608303"/>
        <c:crosses val="autoZero"/>
        <c:auto val="1"/>
        <c:lblAlgn val="ctr"/>
        <c:lblOffset val="100"/>
        <c:tickLblSkip val="2"/>
        <c:noMultiLvlLbl val="0"/>
      </c:catAx>
      <c:valAx>
        <c:axId val="60608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0608783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b="1"/>
              <a:t>Capacity Value ($/kW-yr)</a:t>
            </a:r>
          </a:p>
        </c:rich>
      </c:tx>
      <c:layout>
        <c:manualLayout>
          <c:xMode val="edge"/>
          <c:yMode val="edge"/>
          <c:x val="5.0403508688613772E-4"/>
          <c:y val="2.86894133805616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659523253310614"/>
          <c:y val="0.16187622512375827"/>
          <c:w val="0.86653508952742164"/>
          <c:h val="0.68084764720865587"/>
        </c:manualLayout>
      </c:layout>
      <c:lineChart>
        <c:grouping val="standard"/>
        <c:varyColors val="0"/>
        <c:ser>
          <c:idx val="0"/>
          <c:order val="0"/>
          <c:spPr>
            <a:ln w="5715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'Calculations - 4hr'!$G$28:$AE$28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'Calculations - 4hr'!$G$211:$AE$211</c:f>
              <c:numCache>
                <c:formatCode>_("$"* #,##0_);_("$"* \(#,##0\);_("$"* "-"??_);_(@_)</c:formatCode>
                <c:ptCount val="25"/>
                <c:pt idx="0">
                  <c:v>299.84662372607755</c:v>
                </c:pt>
                <c:pt idx="1">
                  <c:v>45.224363382600451</c:v>
                </c:pt>
                <c:pt idx="2">
                  <c:v>184.3861092194586</c:v>
                </c:pt>
                <c:pt idx="3">
                  <c:v>47.051427663257513</c:v>
                </c:pt>
                <c:pt idx="4">
                  <c:v>47.992456216522662</c:v>
                </c:pt>
                <c:pt idx="5">
                  <c:v>48.952305340853108</c:v>
                </c:pt>
                <c:pt idx="6">
                  <c:v>49.931351447670174</c:v>
                </c:pt>
                <c:pt idx="7">
                  <c:v>50.929978476623575</c:v>
                </c:pt>
                <c:pt idx="8">
                  <c:v>51.948578046156051</c:v>
                </c:pt>
                <c:pt idx="9">
                  <c:v>401.13516866946537</c:v>
                </c:pt>
                <c:pt idx="10">
                  <c:v>54.047300599220755</c:v>
                </c:pt>
                <c:pt idx="11">
                  <c:v>55.128246611205164</c:v>
                </c:pt>
                <c:pt idx="12">
                  <c:v>56.230811543429276</c:v>
                </c:pt>
                <c:pt idx="13">
                  <c:v>57.355427774297844</c:v>
                </c:pt>
                <c:pt idx="14">
                  <c:v>58.502536329783808</c:v>
                </c:pt>
                <c:pt idx="15">
                  <c:v>398.95461567250277</c:v>
                </c:pt>
                <c:pt idx="16">
                  <c:v>462.9945574961601</c:v>
                </c:pt>
                <c:pt idx="17">
                  <c:v>550.0977016281505</c:v>
                </c:pt>
                <c:pt idx="18">
                  <c:v>667.93780707024291</c:v>
                </c:pt>
                <c:pt idx="19">
                  <c:v>827.58166401798576</c:v>
                </c:pt>
                <c:pt idx="20">
                  <c:v>803.99061477142709</c:v>
                </c:pt>
                <c:pt idx="21">
                  <c:v>780.23931060566633</c:v>
                </c:pt>
                <c:pt idx="22">
                  <c:v>755.64945417322554</c:v>
                </c:pt>
                <c:pt idx="23">
                  <c:v>730.6543359281676</c:v>
                </c:pt>
                <c:pt idx="24">
                  <c:v>704.94580963465489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3-7B45-84ED-E98DE308F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08783"/>
        <c:axId val="60608303"/>
      </c:lineChart>
      <c:catAx>
        <c:axId val="60608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0608303"/>
        <c:crosses val="autoZero"/>
        <c:auto val="1"/>
        <c:lblAlgn val="ctr"/>
        <c:lblOffset val="100"/>
        <c:tickLblSkip val="2"/>
        <c:noMultiLvlLbl val="0"/>
      </c:catAx>
      <c:valAx>
        <c:axId val="60608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0608783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11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Solar</a:t>
            </a:r>
            <a:r>
              <a:rPr lang="en-US" b="1" baseline="0"/>
              <a:t> + Storage</a:t>
            </a:r>
            <a:r>
              <a:rPr lang="en-US" b="1"/>
              <a:t> Annual Costs vs Values ($/kW)</a:t>
            </a:r>
          </a:p>
        </c:rich>
      </c:tx>
      <c:layout>
        <c:manualLayout>
          <c:xMode val="edge"/>
          <c:yMode val="edge"/>
          <c:x val="3.4180592106279113E-2"/>
          <c:y val="2.04324015929134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'Calculations - 4hr'!$B$216</c:f>
              <c:strCache>
                <c:ptCount val="1"/>
                <c:pt idx="0">
                  <c:v>Energy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'Calculations - 4hr'!$G$28:$AE$28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'Calculations - 4hr'!$G$216:$AE$216</c:f>
              <c:numCache>
                <c:formatCode>_("$"* #,##0_);_("$"* \(#,##0\);_("$"* "-"??_);_(@_)</c:formatCode>
                <c:ptCount val="25"/>
                <c:pt idx="0">
                  <c:v>142.01847137559059</c:v>
                </c:pt>
                <c:pt idx="1">
                  <c:v>135.06603086317443</c:v>
                </c:pt>
                <c:pt idx="2">
                  <c:v>134.04391357025844</c:v>
                </c:pt>
                <c:pt idx="3">
                  <c:v>135.20833719664523</c:v>
                </c:pt>
                <c:pt idx="4">
                  <c:v>107.84631541541327</c:v>
                </c:pt>
                <c:pt idx="5">
                  <c:v>105.87677401504736</c:v>
                </c:pt>
                <c:pt idx="6">
                  <c:v>104.25328471778863</c:v>
                </c:pt>
                <c:pt idx="7">
                  <c:v>102.83652813295444</c:v>
                </c:pt>
                <c:pt idx="8">
                  <c:v>107.34506948653988</c:v>
                </c:pt>
                <c:pt idx="9">
                  <c:v>91.670879136667608</c:v>
                </c:pt>
                <c:pt idx="10">
                  <c:v>93.267914410282884</c:v>
                </c:pt>
                <c:pt idx="11">
                  <c:v>99.634679781382744</c:v>
                </c:pt>
                <c:pt idx="12">
                  <c:v>103.34964352207732</c:v>
                </c:pt>
                <c:pt idx="13">
                  <c:v>108.05513934505345</c:v>
                </c:pt>
                <c:pt idx="14">
                  <c:v>102.53797645260521</c:v>
                </c:pt>
                <c:pt idx="15">
                  <c:v>105.07612079296719</c:v>
                </c:pt>
                <c:pt idx="16">
                  <c:v>98.282536314418024</c:v>
                </c:pt>
                <c:pt idx="17">
                  <c:v>91.175178008409716</c:v>
                </c:pt>
                <c:pt idx="18">
                  <c:v>83.744212355635341</c:v>
                </c:pt>
                <c:pt idx="19">
                  <c:v>75.979538005546559</c:v>
                </c:pt>
                <c:pt idx="20">
                  <c:v>77.499128765657503</c:v>
                </c:pt>
                <c:pt idx="21">
                  <c:v>79.04911134097064</c:v>
                </c:pt>
                <c:pt idx="22">
                  <c:v>80.630093567790055</c:v>
                </c:pt>
                <c:pt idx="23">
                  <c:v>82.242695439145862</c:v>
                </c:pt>
                <c:pt idx="24">
                  <c:v>83.887549347928783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36-064A-80A5-6D18309FCF7B}"/>
            </c:ext>
          </c:extLst>
        </c:ser>
        <c:ser>
          <c:idx val="2"/>
          <c:order val="1"/>
          <c:tx>
            <c:strRef>
              <c:f>'Calculations - 4hr'!$B$217</c:f>
              <c:strCache>
                <c:ptCount val="1"/>
                <c:pt idx="0">
                  <c:v>GHG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'Calculations - 4hr'!$G$28:$AE$28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'Calculations - 4hr'!$G$217:$AE$217</c:f>
              <c:numCache>
                <c:formatCode>_("$"* #,##0_);_("$"* \(#,##0\);_("$"* "-"??_);_(@_)</c:formatCode>
                <c:ptCount val="25"/>
                <c:pt idx="0">
                  <c:v>136.14239510112907</c:v>
                </c:pt>
                <c:pt idx="1">
                  <c:v>270.05957383790184</c:v>
                </c:pt>
                <c:pt idx="2">
                  <c:v>400.76295839684911</c:v>
                </c:pt>
                <c:pt idx="3">
                  <c:v>426.45267658363696</c:v>
                </c:pt>
                <c:pt idx="4">
                  <c:v>360.91046303670231</c:v>
                </c:pt>
                <c:pt idx="5">
                  <c:v>373.85614461229869</c:v>
                </c:pt>
                <c:pt idx="6">
                  <c:v>334.90946299213266</c:v>
                </c:pt>
                <c:pt idx="7">
                  <c:v>300.57495869959439</c:v>
                </c:pt>
                <c:pt idx="8">
                  <c:v>286.73729314062575</c:v>
                </c:pt>
                <c:pt idx="9">
                  <c:v>223.86074766825874</c:v>
                </c:pt>
                <c:pt idx="10">
                  <c:v>208.71182523664274</c:v>
                </c:pt>
                <c:pt idx="11">
                  <c:v>224.06034411418838</c:v>
                </c:pt>
                <c:pt idx="12">
                  <c:v>233.38756046043221</c:v>
                </c:pt>
                <c:pt idx="13">
                  <c:v>245.31058985821878</c:v>
                </c:pt>
                <c:pt idx="14">
                  <c:v>234.08787503459945</c:v>
                </c:pt>
                <c:pt idx="15">
                  <c:v>241.17962872416879</c:v>
                </c:pt>
                <c:pt idx="16">
                  <c:v>242.55328903861147</c:v>
                </c:pt>
                <c:pt idx="17">
                  <c:v>241.58120356322132</c:v>
                </c:pt>
                <c:pt idx="18">
                  <c:v>237.73652250125261</c:v>
                </c:pt>
                <c:pt idx="19">
                  <c:v>230.4252536939629</c:v>
                </c:pt>
                <c:pt idx="20">
                  <c:v>235.03375876784222</c:v>
                </c:pt>
                <c:pt idx="21">
                  <c:v>239.73443394319906</c:v>
                </c:pt>
                <c:pt idx="22">
                  <c:v>244.52912262206306</c:v>
                </c:pt>
                <c:pt idx="23">
                  <c:v>249.41970507450432</c:v>
                </c:pt>
                <c:pt idx="24">
                  <c:v>254.40809917599438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36-064A-80A5-6D18309FCF7B}"/>
            </c:ext>
          </c:extLst>
        </c:ser>
        <c:ser>
          <c:idx val="3"/>
          <c:order val="2"/>
          <c:tx>
            <c:strRef>
              <c:f>'Calculations - 4hr'!$B$218</c:f>
              <c:strCache>
                <c:ptCount val="1"/>
                <c:pt idx="0">
                  <c:v>Capacity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'Calculations - 4hr'!$G$28:$AE$28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'Calculations - 4hr'!$G$218:$AE$218</c:f>
              <c:numCache>
                <c:formatCode>_("$"* #,##0_);_("$"* \(#,##0\);_("$"* "-"??_);_(@_)</c:formatCode>
                <c:ptCount val="25"/>
                <c:pt idx="0">
                  <c:v>119.42891023009669</c:v>
                </c:pt>
                <c:pt idx="1">
                  <c:v>18.058088298672359</c:v>
                </c:pt>
                <c:pt idx="2">
                  <c:v>73.809759520549278</c:v>
                </c:pt>
                <c:pt idx="3">
                  <c:v>15.442278559081116</c:v>
                </c:pt>
                <c:pt idx="4">
                  <c:v>12.290868037051451</c:v>
                </c:pt>
                <c:pt idx="5">
                  <c:v>9.0072241827169712</c:v>
                </c:pt>
                <c:pt idx="6">
                  <c:v>8.9696679740594707</c:v>
                </c:pt>
                <c:pt idx="7">
                  <c:v>8.9270066273825801</c:v>
                </c:pt>
                <c:pt idx="8">
                  <c:v>8.8790509596489926</c:v>
                </c:pt>
                <c:pt idx="9">
                  <c:v>66.813073693586148</c:v>
                </c:pt>
                <c:pt idx="10">
                  <c:v>8.7664721571936077</c:v>
                </c:pt>
                <c:pt idx="11">
                  <c:v>9.3199813720903446</c:v>
                </c:pt>
                <c:pt idx="12">
                  <c:v>9.8921243667200791</c:v>
                </c:pt>
                <c:pt idx="13">
                  <c:v>10.483425088586159</c:v>
                </c:pt>
                <c:pt idx="14">
                  <c:v>11.094420989580204</c:v>
                </c:pt>
                <c:pt idx="15">
                  <c:v>78.394581979646802</c:v>
                </c:pt>
                <c:pt idx="16">
                  <c:v>86.105412830348371</c:v>
                </c:pt>
                <c:pt idx="17">
                  <c:v>96.51464175065901</c:v>
                </c:pt>
                <c:pt idx="18">
                  <c:v>110.1596428310598</c:v>
                </c:pt>
                <c:pt idx="19">
                  <c:v>127.77860892437698</c:v>
                </c:pt>
                <c:pt idx="20">
                  <c:v>124.13615092070833</c:v>
                </c:pt>
                <c:pt idx="21">
                  <c:v>120.46894955751486</c:v>
                </c:pt>
                <c:pt idx="22">
                  <c:v>116.67227572434601</c:v>
                </c:pt>
                <c:pt idx="23">
                  <c:v>112.81302946730906</c:v>
                </c:pt>
                <c:pt idx="24">
                  <c:v>108.8436330075907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36-064A-80A5-6D18309FC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21261119"/>
        <c:axId val="318409151"/>
      </c:barChart>
      <c:lineChart>
        <c:grouping val="standard"/>
        <c:varyColors val="0"/>
        <c:ser>
          <c:idx val="4"/>
          <c:order val="3"/>
          <c:tx>
            <c:strRef>
              <c:f>'Calculations - 4hr'!$B$202</c:f>
              <c:strCache>
                <c:ptCount val="1"/>
                <c:pt idx="0">
                  <c:v>RECC</c:v>
                </c:pt>
              </c:strCache>
            </c:strRef>
          </c:tx>
          <c:spPr>
            <a:ln w="571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val>
            <c:numRef>
              <c:f>'Calculations - 4hr'!$G$202:$AE$202</c:f>
              <c:numCache>
                <c:formatCode>_("$"* #,##0_);_("$"* \(#,##0\);_("$"* "-"??_);_(@_)</c:formatCode>
                <c:ptCount val="25"/>
                <c:pt idx="0">
                  <c:v>397.58977670681634</c:v>
                </c:pt>
                <c:pt idx="1">
                  <c:v>398.85637160303878</c:v>
                </c:pt>
                <c:pt idx="2">
                  <c:v>608.61663148765683</c:v>
                </c:pt>
                <c:pt idx="3">
                  <c:v>536.0959739251291</c:v>
                </c:pt>
                <c:pt idx="4">
                  <c:v>472.52951196023395</c:v>
                </c:pt>
                <c:pt idx="5">
                  <c:v>390.81168456068605</c:v>
                </c:pt>
                <c:pt idx="6">
                  <c:v>391.04298358052858</c:v>
                </c:pt>
                <c:pt idx="7">
                  <c:v>391.30574653720214</c:v>
                </c:pt>
                <c:pt idx="8">
                  <c:v>391.59828798502429</c:v>
                </c:pt>
                <c:pt idx="9">
                  <c:v>382.34470049851251</c:v>
                </c:pt>
                <c:pt idx="10">
                  <c:v>264.03715963594669</c:v>
                </c:pt>
                <c:pt idx="11">
                  <c:v>266.46123447384002</c:v>
                </c:pt>
                <c:pt idx="12">
                  <c:v>269.0042244456647</c:v>
                </c:pt>
                <c:pt idx="13">
                  <c:v>271.67232291947977</c:v>
                </c:pt>
                <c:pt idx="14">
                  <c:v>274.47209275166711</c:v>
                </c:pt>
                <c:pt idx="15">
                  <c:v>424.65033149678277</c:v>
                </c:pt>
                <c:pt idx="16">
                  <c:v>426.94123818337789</c:v>
                </c:pt>
                <c:pt idx="17">
                  <c:v>429.27102332229003</c:v>
                </c:pt>
                <c:pt idx="18">
                  <c:v>431.64037768794776</c:v>
                </c:pt>
                <c:pt idx="19">
                  <c:v>434.18340062388643</c:v>
                </c:pt>
                <c:pt idx="20">
                  <c:v>436.66903845420802</c:v>
                </c:pt>
                <c:pt idx="21">
                  <c:v>439.25249484168455</c:v>
                </c:pt>
                <c:pt idx="22">
                  <c:v>441.83149191419909</c:v>
                </c:pt>
                <c:pt idx="23">
                  <c:v>444.47542998095923</c:v>
                </c:pt>
                <c:pt idx="24">
                  <c:v>447.13928153151386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36-064A-80A5-6D18309FC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261119"/>
        <c:axId val="318409151"/>
      </c:lineChart>
      <c:catAx>
        <c:axId val="321261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09151"/>
        <c:crosses val="autoZero"/>
        <c:auto val="1"/>
        <c:lblAlgn val="ctr"/>
        <c:lblOffset val="100"/>
        <c:noMultiLvlLbl val="0"/>
      </c:catAx>
      <c:valAx>
        <c:axId val="31840915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261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Solar</a:t>
            </a:r>
            <a:r>
              <a:rPr lang="en-US" b="1" baseline="0"/>
              <a:t> + Storage</a:t>
            </a:r>
            <a:r>
              <a:rPr lang="en-US" b="1"/>
              <a:t> NPV by Vintage ($/kW)</a:t>
            </a:r>
          </a:p>
        </c:rich>
      </c:tx>
      <c:layout>
        <c:manualLayout>
          <c:xMode val="edge"/>
          <c:yMode val="edge"/>
          <c:x val="3.4180592106279113E-2"/>
          <c:y val="2.04324015929134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'Calculations - 4hr'!$B$216</c:f>
              <c:strCache>
                <c:ptCount val="1"/>
                <c:pt idx="0">
                  <c:v>Energy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'Calculations - 4hr'!$G$28:$AE$28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'Calculations - 4hr'!$G$224:$AE$224</c:f>
              <c:numCache>
                <c:formatCode>_("$"* #,##0_);_("$"* \(#,##0\);_("$"* "-"??_);_(@_)</c:formatCode>
                <c:ptCount val="25"/>
                <c:pt idx="0">
                  <c:v>1219.486505690488</c:v>
                </c:pt>
                <c:pt idx="1">
                  <c:v>1183.318343481257</c:v>
                </c:pt>
                <c:pt idx="2">
                  <c:v>1151.6535628866116</c:v>
                </c:pt>
                <c:pt idx="3">
                  <c:v>1118.9069560714474</c:v>
                </c:pt>
                <c:pt idx="4">
                  <c:v>1082.8160840383018</c:v>
                </c:pt>
                <c:pt idx="5">
                  <c:v>1071.6610196486026</c:v>
                </c:pt>
                <c:pt idx="6">
                  <c:v>1061.9353431700711</c:v>
                </c:pt>
                <c:pt idx="7">
                  <c:v>1053.406797115417</c:v>
                </c:pt>
                <c:pt idx="8">
                  <c:v>1045.9650515488383</c:v>
                </c:pt>
                <c:pt idx="9">
                  <c:v>1033.7730152142317</c:v>
                </c:pt>
                <c:pt idx="10">
                  <c:v>1036.6616350551715</c:v>
                </c:pt>
                <c:pt idx="11">
                  <c:v>1038.5032818311115</c:v>
                </c:pt>
                <c:pt idx="12">
                  <c:v>1034.4559288809194</c:v>
                </c:pt>
                <c:pt idx="13">
                  <c:v>1026.73412536521</c:v>
                </c:pt>
                <c:pt idx="14">
                  <c:v>1014.0771993008153</c:v>
                </c:pt>
                <c:pt idx="15">
                  <c:v>1006.3427531081761</c:v>
                </c:pt>
                <c:pt idx="16">
                  <c:v>995.853827520903</c:v>
                </c:pt>
                <c:pt idx="17">
                  <c:v>991.74180045532557</c:v>
                </c:pt>
                <c:pt idx="18">
                  <c:v>994.80874746808763</c:v>
                </c:pt>
                <c:pt idx="19">
                  <c:v>1005.9272038037228</c:v>
                </c:pt>
                <c:pt idx="20">
                  <c:v>1026.0457478797973</c:v>
                </c:pt>
                <c:pt idx="21">
                  <c:v>1046.5666628373929</c:v>
                </c:pt>
                <c:pt idx="22">
                  <c:v>1067.4979960941409</c:v>
                </c:pt>
                <c:pt idx="23">
                  <c:v>1088.847956016024</c:v>
                </c:pt>
                <c:pt idx="24">
                  <c:v>1110.6249151363438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3-1D4A-B579-FA79436CF65B}"/>
            </c:ext>
          </c:extLst>
        </c:ser>
        <c:ser>
          <c:idx val="2"/>
          <c:order val="1"/>
          <c:tx>
            <c:strRef>
              <c:f>'Calculations - 4hr'!$B$217</c:f>
              <c:strCache>
                <c:ptCount val="1"/>
                <c:pt idx="0">
                  <c:v>GHG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'Calculations - 4hr'!$G$28:$AE$28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'Calculations - 4hr'!$G$225:$AE$225</c:f>
              <c:numCache>
                <c:formatCode>_("$"* #,##0_);_("$"* \(#,##0\);_("$"* "-"??_);_(@_)</c:formatCode>
                <c:ptCount val="25"/>
                <c:pt idx="0">
                  <c:v>3121.0882030142088</c:v>
                </c:pt>
                <c:pt idx="1">
                  <c:v>3262.4338877212367</c:v>
                </c:pt>
                <c:pt idx="2">
                  <c:v>3281.3630189044197</c:v>
                </c:pt>
                <c:pt idx="3">
                  <c:v>3171.8760458176062</c:v>
                </c:pt>
                <c:pt idx="4">
                  <c:v>3029.3212610469513</c:v>
                </c:pt>
                <c:pt idx="5">
                  <c:v>2942.4548278106904</c:v>
                </c:pt>
                <c:pt idx="6">
                  <c:v>2837.0056480671701</c:v>
                </c:pt>
                <c:pt idx="7">
                  <c:v>2763.4831992081895</c:v>
                </c:pt>
                <c:pt idx="8">
                  <c:v>2719.7011977631591</c:v>
                </c:pt>
                <c:pt idx="9">
                  <c:v>2687.4242254488281</c:v>
                </c:pt>
                <c:pt idx="10">
                  <c:v>2716.5780119046613</c:v>
                </c:pt>
                <c:pt idx="11">
                  <c:v>2764.0865712413843</c:v>
                </c:pt>
                <c:pt idx="12">
                  <c:v>2800.8565651240679</c:v>
                </c:pt>
                <c:pt idx="13">
                  <c:v>2832.1201644097673</c:v>
                </c:pt>
                <c:pt idx="14">
                  <c:v>2854.8873411785366</c:v>
                </c:pt>
                <c:pt idx="15">
                  <c:v>2891.6845960239002</c:v>
                </c:pt>
                <c:pt idx="16">
                  <c:v>2925.2771426821364</c:v>
                </c:pt>
                <c:pt idx="17">
                  <c:v>2961.163690180806</c:v>
                </c:pt>
                <c:pt idx="18">
                  <c:v>3001.885647635846</c:v>
                </c:pt>
                <c:pt idx="19">
                  <c:v>3050.7033501205369</c:v>
                </c:pt>
                <c:pt idx="20">
                  <c:v>3111.7174171229481</c:v>
                </c:pt>
                <c:pt idx="21">
                  <c:v>3173.9517654654078</c:v>
                </c:pt>
                <c:pt idx="22">
                  <c:v>3237.4308007747154</c:v>
                </c:pt>
                <c:pt idx="23">
                  <c:v>3302.1794167902108</c:v>
                </c:pt>
                <c:pt idx="24">
                  <c:v>3368.2230051260144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C3-1D4A-B579-FA79436CF65B}"/>
            </c:ext>
          </c:extLst>
        </c:ser>
        <c:ser>
          <c:idx val="3"/>
          <c:order val="2"/>
          <c:tx>
            <c:strRef>
              <c:f>'Calculations - 4hr'!$B$218</c:f>
              <c:strCache>
                <c:ptCount val="1"/>
                <c:pt idx="0">
                  <c:v>Capacity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'Calculations - 4hr'!$G$28:$AE$28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'Calculations - 4hr'!$G$226:$AE$226</c:f>
              <c:numCache>
                <c:formatCode>_("$"* #,##0_);_("$"* \(#,##0\);_("$"* "-"??_);_(@_)</c:formatCode>
                <c:ptCount val="25"/>
                <c:pt idx="0">
                  <c:v>522.19747335327497</c:v>
                </c:pt>
                <c:pt idx="1">
                  <c:v>459.16699333911197</c:v>
                </c:pt>
                <c:pt idx="2">
                  <c:v>492.07988406529398</c:v>
                </c:pt>
                <c:pt idx="3">
                  <c:v>472.04973128489496</c:v>
                </c:pt>
                <c:pt idx="4">
                  <c:v>509.21032161595451</c:v>
                </c:pt>
                <c:pt idx="5">
                  <c:v>552.66443736303063</c:v>
                </c:pt>
                <c:pt idx="6">
                  <c:v>603.02564780245655</c:v>
                </c:pt>
                <c:pt idx="7">
                  <c:v>657.57560043857211</c:v>
                </c:pt>
                <c:pt idx="8">
                  <c:v>716.6423105854451</c:v>
                </c:pt>
                <c:pt idx="9">
                  <c:v>780.57885667514972</c:v>
                </c:pt>
                <c:pt idx="10">
                  <c:v>791.77781094270506</c:v>
                </c:pt>
                <c:pt idx="11">
                  <c:v>862.25089554178317</c:v>
                </c:pt>
                <c:pt idx="12">
                  <c:v>937.874931700959</c:v>
                </c:pt>
                <c:pt idx="13">
                  <c:v>1019.0274831920552</c:v>
                </c:pt>
                <c:pt idx="14">
                  <c:v>1106.1142144638652</c:v>
                </c:pt>
                <c:pt idx="15">
                  <c:v>1199.5709990551302</c:v>
                </c:pt>
                <c:pt idx="16">
                  <c:v>1233.1972680907149</c:v>
                </c:pt>
                <c:pt idx="17">
                  <c:v>1262.0795909146111</c:v>
                </c:pt>
                <c:pt idx="18">
                  <c:v>1283.1705051919221</c:v>
                </c:pt>
                <c:pt idx="19">
                  <c:v>1292.6555684228022</c:v>
                </c:pt>
                <c:pt idx="20">
                  <c:v>1285.6947123273824</c:v>
                </c:pt>
                <c:pt idx="21">
                  <c:v>1282.3184961454351</c:v>
                </c:pt>
                <c:pt idx="22">
                  <c:v>1282.8312856951463</c:v>
                </c:pt>
                <c:pt idx="23">
                  <c:v>1287.6653119000334</c:v>
                </c:pt>
                <c:pt idx="24">
                  <c:v>1297.2186863975614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C3-1D4A-B579-FA79436CF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21261119"/>
        <c:axId val="318409151"/>
      </c:barChart>
      <c:lineChart>
        <c:grouping val="standard"/>
        <c:varyColors val="0"/>
        <c:ser>
          <c:idx val="4"/>
          <c:order val="3"/>
          <c:tx>
            <c:strRef>
              <c:f>'Calculations - 4hr'!$B$223</c:f>
              <c:strCache>
                <c:ptCount val="1"/>
                <c:pt idx="0">
                  <c:v>NPV RECC</c:v>
                </c:pt>
              </c:strCache>
            </c:strRef>
          </c:tx>
          <c:spPr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'Calculations - 4hr'!$G$223:$AE$223</c:f>
              <c:numCache>
                <c:formatCode>_("$"* #,##0_);_("$"* \(#,##0\);_("$"* "-"??_);_(@_)</c:formatCode>
                <c:ptCount val="25"/>
                <c:pt idx="0">
                  <c:v>4552.936696811219</c:v>
                </c:pt>
                <c:pt idx="1">
                  <c:v>4571.7221437072485</c:v>
                </c:pt>
                <c:pt idx="2">
                  <c:v>4591.1036465237676</c:v>
                </c:pt>
                <c:pt idx="3">
                  <c:v>4403.6568552637154</c:v>
                </c:pt>
                <c:pt idx="4">
                  <c:v>4276.0972460107769</c:v>
                </c:pt>
                <c:pt idx="5">
                  <c:v>4204.0161169407693</c:v>
                </c:pt>
                <c:pt idx="6">
                  <c:v>4209.7785111492494</c:v>
                </c:pt>
                <c:pt idx="7">
                  <c:v>4217.3359161322451</c:v>
                </c:pt>
                <c:pt idx="8">
                  <c:v>4226.8240482707415</c:v>
                </c:pt>
                <c:pt idx="9">
                  <c:v>4238.3911791366436</c:v>
                </c:pt>
                <c:pt idx="10">
                  <c:v>4261.7733168685736</c:v>
                </c:pt>
                <c:pt idx="11">
                  <c:v>4406.949051514528</c:v>
                </c:pt>
                <c:pt idx="12">
                  <c:v>4562.4044654386953</c:v>
                </c:pt>
                <c:pt idx="13">
                  <c:v>4728.8308813991935</c:v>
                </c:pt>
                <c:pt idx="14">
                  <c:v>4906.9662575235434</c:v>
                </c:pt>
                <c:pt idx="15">
                  <c:v>5097.5983481872054</c:v>
                </c:pt>
                <c:pt idx="16">
                  <c:v>5154.3282382937541</c:v>
                </c:pt>
                <c:pt idx="17">
                  <c:v>5214.9850815507416</c:v>
                </c:pt>
                <c:pt idx="18">
                  <c:v>5279.8649002958546</c:v>
                </c:pt>
                <c:pt idx="19">
                  <c:v>5349.2861223470609</c:v>
                </c:pt>
                <c:pt idx="20">
                  <c:v>5423.4578773301264</c:v>
                </c:pt>
                <c:pt idx="21">
                  <c:v>5502.8369244482337</c:v>
                </c:pt>
                <c:pt idx="22">
                  <c:v>5587.7600825640038</c:v>
                </c:pt>
                <c:pt idx="23">
                  <c:v>5678.6926847062668</c:v>
                </c:pt>
                <c:pt idx="24">
                  <c:v>5776.0666066599206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C3-1D4A-B579-FA79436CF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261119"/>
        <c:axId val="318409151"/>
      </c:lineChart>
      <c:catAx>
        <c:axId val="321261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09151"/>
        <c:crosses val="autoZero"/>
        <c:auto val="1"/>
        <c:lblAlgn val="ctr"/>
        <c:lblOffset val="100"/>
        <c:noMultiLvlLbl val="0"/>
      </c:catAx>
      <c:valAx>
        <c:axId val="31840915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261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GHG Value ($/ton)</a:t>
            </a:r>
          </a:p>
        </c:rich>
      </c:tx>
      <c:layout>
        <c:manualLayout>
          <c:xMode val="edge"/>
          <c:yMode val="edge"/>
          <c:x val="5.0403508688613772E-4"/>
          <c:y val="2.86894133805616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659523253310614"/>
          <c:y val="0.16169855002922895"/>
          <c:w val="0.86746017568048317"/>
          <c:h val="0.71647528121855208"/>
        </c:manualLayout>
      </c:layout>
      <c:lineChart>
        <c:grouping val="standard"/>
        <c:varyColors val="0"/>
        <c:ser>
          <c:idx val="0"/>
          <c:order val="0"/>
          <c:spPr>
            <a:ln w="57150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'Calculations - 8hr'!$G$28:$AE$28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'Calculations - 8hr'!$G$198:$AE$198</c:f>
              <c:numCache>
                <c:formatCode>_("$"* #,##0_);_("$"* \(#,##0\);_("$"* "-"??_);_(@_)</c:formatCode>
                <c:ptCount val="25"/>
                <c:pt idx="0">
                  <c:v>132.30153483151179</c:v>
                </c:pt>
                <c:pt idx="1">
                  <c:v>281.46653464045181</c:v>
                </c:pt>
                <c:pt idx="2">
                  <c:v>430.76986744041125</c:v>
                </c:pt>
                <c:pt idx="3">
                  <c:v>466.83116963244004</c:v>
                </c:pt>
                <c:pt idx="4">
                  <c:v>505.94923525757224</c:v>
                </c:pt>
                <c:pt idx="5">
                  <c:v>548.35124619136388</c:v>
                </c:pt>
                <c:pt idx="6">
                  <c:v>513.08765176032421</c:v>
                </c:pt>
                <c:pt idx="7">
                  <c:v>480.89638268630443</c:v>
                </c:pt>
                <c:pt idx="8">
                  <c:v>451.58334364165307</c:v>
                </c:pt>
                <c:pt idx="9">
                  <c:v>424.97241189515307</c:v>
                </c:pt>
                <c:pt idx="10">
                  <c:v>400.90901429898997</c:v>
                </c:pt>
                <c:pt idx="11">
                  <c:v>414.71925359395766</c:v>
                </c:pt>
                <c:pt idx="12">
                  <c:v>429.11246747464833</c:v>
                </c:pt>
                <c:pt idx="13">
                  <c:v>444.11406648747084</c:v>
                </c:pt>
                <c:pt idx="14">
                  <c:v>459.77160319934421</c:v>
                </c:pt>
                <c:pt idx="15">
                  <c:v>476.16292459233699</c:v>
                </c:pt>
                <c:pt idx="16">
                  <c:v>526.29618139182276</c:v>
                </c:pt>
                <c:pt idx="17">
                  <c:v>581.80050099253629</c:v>
                </c:pt>
                <c:pt idx="18">
                  <c:v>643.24008798624902</c:v>
                </c:pt>
                <c:pt idx="19">
                  <c:v>711.28982485475785</c:v>
                </c:pt>
                <c:pt idx="20">
                  <c:v>725.51562135185316</c:v>
                </c:pt>
                <c:pt idx="21">
                  <c:v>740.02593377889013</c:v>
                </c:pt>
                <c:pt idx="22">
                  <c:v>754.82645245446804</c:v>
                </c:pt>
                <c:pt idx="23">
                  <c:v>769.92298150355737</c:v>
                </c:pt>
                <c:pt idx="24">
                  <c:v>785.32144113362847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51-524F-B9ED-103ACA1CE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08783"/>
        <c:axId val="60608303"/>
      </c:lineChart>
      <c:catAx>
        <c:axId val="60608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0608303"/>
        <c:crosses val="autoZero"/>
        <c:auto val="1"/>
        <c:lblAlgn val="ctr"/>
        <c:lblOffset val="100"/>
        <c:tickLblSkip val="2"/>
        <c:noMultiLvlLbl val="0"/>
      </c:catAx>
      <c:valAx>
        <c:axId val="60608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0608783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b="1"/>
              <a:t>Capacity Value ($/kW-yr)</a:t>
            </a:r>
          </a:p>
        </c:rich>
      </c:tx>
      <c:layout>
        <c:manualLayout>
          <c:xMode val="edge"/>
          <c:yMode val="edge"/>
          <c:x val="5.0403508688613772E-4"/>
          <c:y val="2.86894133805616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659523253310614"/>
          <c:y val="0.16187622512375827"/>
          <c:w val="0.86653508952742164"/>
          <c:h val="0.68084764720865587"/>
        </c:manualLayout>
      </c:layout>
      <c:lineChart>
        <c:grouping val="standard"/>
        <c:varyColors val="0"/>
        <c:ser>
          <c:idx val="0"/>
          <c:order val="0"/>
          <c:spPr>
            <a:ln w="5715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'Calculations - 8hr'!$G$28:$AE$28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'Calculations - 8hr'!$G$211:$AE$211</c:f>
              <c:numCache>
                <c:formatCode>_("$"* #,##0_);_("$"* \(#,##0\);_("$"* "-"??_);_(@_)</c:formatCode>
                <c:ptCount val="25"/>
                <c:pt idx="0">
                  <c:v>367.97395964416893</c:v>
                </c:pt>
                <c:pt idx="1">
                  <c:v>45.224363382600451</c:v>
                </c:pt>
                <c:pt idx="2">
                  <c:v>540.54413721601929</c:v>
                </c:pt>
                <c:pt idx="3">
                  <c:v>313.09461633903823</c:v>
                </c:pt>
                <c:pt idx="4">
                  <c:v>277.42508179003414</c:v>
                </c:pt>
                <c:pt idx="5">
                  <c:v>48.952305340853108</c:v>
                </c:pt>
                <c:pt idx="6">
                  <c:v>49.931351447670174</c:v>
                </c:pt>
                <c:pt idx="7">
                  <c:v>50.929978476623575</c:v>
                </c:pt>
                <c:pt idx="8">
                  <c:v>51.948578046156051</c:v>
                </c:pt>
                <c:pt idx="9">
                  <c:v>52.98754960707916</c:v>
                </c:pt>
                <c:pt idx="10">
                  <c:v>54.047300599220755</c:v>
                </c:pt>
                <c:pt idx="11">
                  <c:v>55.128246611205164</c:v>
                </c:pt>
                <c:pt idx="12">
                  <c:v>56.230811543429276</c:v>
                </c:pt>
                <c:pt idx="13">
                  <c:v>57.355427774297844</c:v>
                </c:pt>
                <c:pt idx="14">
                  <c:v>58.502536329783808</c:v>
                </c:pt>
                <c:pt idx="15">
                  <c:v>132.46772036108996</c:v>
                </c:pt>
                <c:pt idx="16">
                  <c:v>181.99781685360233</c:v>
                </c:pt>
                <c:pt idx="17">
                  <c:v>253.77093981706543</c:v>
                </c:pt>
                <c:pt idx="18">
                  <c:v>354.63005573915672</c:v>
                </c:pt>
                <c:pt idx="19">
                  <c:v>493.85653129346019</c:v>
                </c:pt>
                <c:pt idx="20">
                  <c:v>463.30284433211898</c:v>
                </c:pt>
                <c:pt idx="21">
                  <c:v>432.33755887496471</c:v>
                </c:pt>
                <c:pt idx="22">
                  <c:v>400.45737822120623</c:v>
                </c:pt>
                <c:pt idx="23">
                  <c:v>367.97404762089906</c:v>
                </c:pt>
                <c:pt idx="24">
                  <c:v>334.65547530569324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5B-2141-92A6-4A523AACB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08783"/>
        <c:axId val="60608303"/>
      </c:lineChart>
      <c:catAx>
        <c:axId val="60608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0608303"/>
        <c:crosses val="autoZero"/>
        <c:auto val="1"/>
        <c:lblAlgn val="ctr"/>
        <c:lblOffset val="100"/>
        <c:tickLblSkip val="2"/>
        <c:noMultiLvlLbl val="0"/>
      </c:catAx>
      <c:valAx>
        <c:axId val="60608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0608783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11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Solar</a:t>
            </a:r>
            <a:r>
              <a:rPr lang="en-US" b="1" baseline="0"/>
              <a:t> + Storage</a:t>
            </a:r>
            <a:r>
              <a:rPr lang="en-US" b="1"/>
              <a:t> Annual Costs vs Values ($/kW)</a:t>
            </a:r>
          </a:p>
        </c:rich>
      </c:tx>
      <c:layout>
        <c:manualLayout>
          <c:xMode val="edge"/>
          <c:yMode val="edge"/>
          <c:x val="3.4180592106279113E-2"/>
          <c:y val="2.04324015929134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'Calculations - 8hr'!$B$216</c:f>
              <c:strCache>
                <c:ptCount val="1"/>
                <c:pt idx="0">
                  <c:v>Energy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'Calculations - 8hr'!$G$28:$AE$28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'Calculations - 8hr'!$G$216:$AE$216</c:f>
              <c:numCache>
                <c:formatCode>_("$"* #,##0_);_("$"* \(#,##0\);_("$"* "-"??_);_(@_)</c:formatCode>
                <c:ptCount val="25"/>
                <c:pt idx="0">
                  <c:v>175.9872078923899</c:v>
                </c:pt>
                <c:pt idx="1">
                  <c:v>181.89550680355191</c:v>
                </c:pt>
                <c:pt idx="2">
                  <c:v>189.67240496810439</c:v>
                </c:pt>
                <c:pt idx="3">
                  <c:v>191.29469552117274</c:v>
                </c:pt>
                <c:pt idx="4">
                  <c:v>167.24391911172211</c:v>
                </c:pt>
                <c:pt idx="5">
                  <c:v>165.95652538199218</c:v>
                </c:pt>
                <c:pt idx="6">
                  <c:v>163.22693427409484</c:v>
                </c:pt>
                <c:pt idx="7">
                  <c:v>160.83172454378251</c:v>
                </c:pt>
                <c:pt idx="8">
                  <c:v>168.805156825681</c:v>
                </c:pt>
                <c:pt idx="9">
                  <c:v>145.18235934348738</c:v>
                </c:pt>
                <c:pt idx="10">
                  <c:v>146.35133044564813</c:v>
                </c:pt>
                <c:pt idx="11">
                  <c:v>156.45402031837287</c:v>
                </c:pt>
                <c:pt idx="12">
                  <c:v>162.37995892427608</c:v>
                </c:pt>
                <c:pt idx="13">
                  <c:v>169.77302998822856</c:v>
                </c:pt>
                <c:pt idx="14">
                  <c:v>163.58064323661051</c:v>
                </c:pt>
                <c:pt idx="15">
                  <c:v>169.00257591234461</c:v>
                </c:pt>
                <c:pt idx="16">
                  <c:v>158.59615179817783</c:v>
                </c:pt>
                <c:pt idx="17">
                  <c:v>147.70586968907946</c:v>
                </c:pt>
                <c:pt idx="18">
                  <c:v>136.31653783489793</c:v>
                </c:pt>
                <c:pt idx="19">
                  <c:v>124.41255035867346</c:v>
                </c:pt>
                <c:pt idx="20">
                  <c:v>126.90080136584695</c:v>
                </c:pt>
                <c:pt idx="21">
                  <c:v>129.43881739316384</c:v>
                </c:pt>
                <c:pt idx="22">
                  <c:v>132.02759374102715</c:v>
                </c:pt>
                <c:pt idx="23">
                  <c:v>134.66814561584769</c:v>
                </c:pt>
                <c:pt idx="24">
                  <c:v>137.36150852816465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67-2C43-9D5B-BB048C71E3BA}"/>
            </c:ext>
          </c:extLst>
        </c:ser>
        <c:ser>
          <c:idx val="2"/>
          <c:order val="1"/>
          <c:tx>
            <c:strRef>
              <c:f>'Calculations - 8hr'!$B$217</c:f>
              <c:strCache>
                <c:ptCount val="1"/>
                <c:pt idx="0">
                  <c:v>GHG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'Calculations - 8hr'!$G$28:$AE$28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'Calculations - 8hr'!$G$217:$AE$217</c:f>
              <c:numCache>
                <c:formatCode>_("$"* #,##0_);_("$"* \(#,##0\);_("$"* "-"??_);_(@_)</c:formatCode>
                <c:ptCount val="25"/>
                <c:pt idx="0">
                  <c:v>169.95829476719368</c:v>
                </c:pt>
                <c:pt idx="1">
                  <c:v>366.59465250591984</c:v>
                </c:pt>
                <c:pt idx="2">
                  <c:v>571.92710917063755</c:v>
                </c:pt>
                <c:pt idx="3">
                  <c:v>608.5680864701684</c:v>
                </c:pt>
                <c:pt idx="4">
                  <c:v>563.49622532989088</c:v>
                </c:pt>
                <c:pt idx="5">
                  <c:v>589.56872641277107</c:v>
                </c:pt>
                <c:pt idx="6">
                  <c:v>527.17867544590513</c:v>
                </c:pt>
                <c:pt idx="7">
                  <c:v>472.54418395610338</c:v>
                </c:pt>
                <c:pt idx="8">
                  <c:v>453.25779025569284</c:v>
                </c:pt>
                <c:pt idx="9">
                  <c:v>356.25916898716076</c:v>
                </c:pt>
                <c:pt idx="10">
                  <c:v>329.21538658298635</c:v>
                </c:pt>
                <c:pt idx="11">
                  <c:v>353.72015609408794</c:v>
                </c:pt>
                <c:pt idx="12">
                  <c:v>368.7379624156718</c:v>
                </c:pt>
                <c:pt idx="13">
                  <c:v>387.5154526883901</c:v>
                </c:pt>
                <c:pt idx="14">
                  <c:v>375.23757205030341</c:v>
                </c:pt>
                <c:pt idx="15">
                  <c:v>389.90238652145581</c:v>
                </c:pt>
                <c:pt idx="16">
                  <c:v>393.16852837729743</c:v>
                </c:pt>
                <c:pt idx="17">
                  <c:v>392.8629306850849</c:v>
                </c:pt>
                <c:pt idx="18">
                  <c:v>388.16923203129539</c:v>
                </c:pt>
                <c:pt idx="19">
                  <c:v>378.16788774540618</c:v>
                </c:pt>
                <c:pt idx="20">
                  <c:v>385.7312455003144</c:v>
                </c:pt>
                <c:pt idx="21">
                  <c:v>393.44587041032065</c:v>
                </c:pt>
                <c:pt idx="22">
                  <c:v>401.31478781852712</c:v>
                </c:pt>
                <c:pt idx="23">
                  <c:v>409.34108357489765</c:v>
                </c:pt>
                <c:pt idx="24">
                  <c:v>417.52790524639556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67-2C43-9D5B-BB048C71E3BA}"/>
            </c:ext>
          </c:extLst>
        </c:ser>
        <c:ser>
          <c:idx val="3"/>
          <c:order val="2"/>
          <c:tx>
            <c:strRef>
              <c:f>'Calculations - 8hr'!$B$218</c:f>
              <c:strCache>
                <c:ptCount val="1"/>
                <c:pt idx="0">
                  <c:v>Capacity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'Calculations - 8hr'!$G$28:$AE$28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'Calculations - 8hr'!$G$218:$AE$218</c:f>
              <c:numCache>
                <c:formatCode>_("$"* #,##0_);_("$"* \(#,##0\);_("$"* "-"??_);_(@_)</c:formatCode>
                <c:ptCount val="25"/>
                <c:pt idx="0">
                  <c:v>225.6784294497688</c:v>
                </c:pt>
                <c:pt idx="1">
                  <c:v>27.736102062548856</c:v>
                </c:pt>
                <c:pt idx="2">
                  <c:v>331.51571935458463</c:v>
                </c:pt>
                <c:pt idx="3">
                  <c:v>155.25318375531776</c:v>
                </c:pt>
                <c:pt idx="4">
                  <c:v>104.98689845207525</c:v>
                </c:pt>
                <c:pt idx="5">
                  <c:v>12.776551693962661</c:v>
                </c:pt>
                <c:pt idx="6">
                  <c:v>12.714519332634731</c:v>
                </c:pt>
                <c:pt idx="7">
                  <c:v>12.644895056176102</c:v>
                </c:pt>
                <c:pt idx="8">
                  <c:v>12.567400000926071</c:v>
                </c:pt>
                <c:pt idx="9">
                  <c:v>12.481747185443567</c:v>
                </c:pt>
                <c:pt idx="10">
                  <c:v>12.387641297341398</c:v>
                </c:pt>
                <c:pt idx="11">
                  <c:v>12.859214804529717</c:v>
                </c:pt>
                <c:pt idx="12">
                  <c:v>13.344696195486637</c:v>
                </c:pt>
                <c:pt idx="13">
                  <c:v>13.844453156160016</c:v>
                </c:pt>
                <c:pt idx="14">
                  <c:v>14.358862516782141</c:v>
                </c:pt>
                <c:pt idx="15">
                  <c:v>33.050696230091944</c:v>
                </c:pt>
                <c:pt idx="16">
                  <c:v>43.583927191016414</c:v>
                </c:pt>
                <c:pt idx="17">
                  <c:v>58.227742141025658</c:v>
                </c:pt>
                <c:pt idx="18">
                  <c:v>77.814699980564455</c:v>
                </c:pt>
                <c:pt idx="19">
                  <c:v>103.41355765285056</c:v>
                </c:pt>
                <c:pt idx="20">
                  <c:v>97.015615603145704</c:v>
                </c:pt>
                <c:pt idx="21">
                  <c:v>90.531484828417604</c:v>
                </c:pt>
                <c:pt idx="22">
                  <c:v>83.855774999520577</c:v>
                </c:pt>
                <c:pt idx="23">
                  <c:v>77.053765571816257</c:v>
                </c:pt>
                <c:pt idx="24">
                  <c:v>70.076856529012161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67-2C43-9D5B-BB048C71E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21261119"/>
        <c:axId val="318409151"/>
      </c:barChart>
      <c:lineChart>
        <c:grouping val="standard"/>
        <c:varyColors val="0"/>
        <c:ser>
          <c:idx val="4"/>
          <c:order val="3"/>
          <c:tx>
            <c:strRef>
              <c:f>'Calculations - 8hr'!$B$202</c:f>
              <c:strCache>
                <c:ptCount val="1"/>
                <c:pt idx="0">
                  <c:v>RECC</c:v>
                </c:pt>
              </c:strCache>
            </c:strRef>
          </c:tx>
          <c:spPr>
            <a:ln w="571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val>
            <c:numRef>
              <c:f>'Calculations - 8hr'!$G$202:$AE$202</c:f>
              <c:numCache>
                <c:formatCode>_("$"* #,##0_);_("$"* \(#,##0\);_("$"* "-"??_);_(@_)</c:formatCode>
                <c:ptCount val="25"/>
                <c:pt idx="0">
                  <c:v>571.62393210935238</c:v>
                </c:pt>
                <c:pt idx="1">
                  <c:v>574.08785596492521</c:v>
                </c:pt>
                <c:pt idx="2">
                  <c:v>1093.1152334933265</c:v>
                </c:pt>
                <c:pt idx="3">
                  <c:v>955.11596574665896</c:v>
                </c:pt>
                <c:pt idx="4">
                  <c:v>835.72704289368824</c:v>
                </c:pt>
                <c:pt idx="5">
                  <c:v>520.98472648594986</c:v>
                </c:pt>
                <c:pt idx="6">
                  <c:v>521.74830310760478</c:v>
                </c:pt>
                <c:pt idx="7">
                  <c:v>522.54795470162526</c:v>
                </c:pt>
                <c:pt idx="8">
                  <c:v>523.38209282216576</c:v>
                </c:pt>
                <c:pt idx="9">
                  <c:v>507.21285755225284</c:v>
                </c:pt>
                <c:pt idx="10">
                  <c:v>304.2166601784287</c:v>
                </c:pt>
                <c:pt idx="11">
                  <c:v>307.69783645131378</c:v>
                </c:pt>
                <c:pt idx="12">
                  <c:v>311.33923514006761</c:v>
                </c:pt>
                <c:pt idx="13">
                  <c:v>315.14943087111584</c:v>
                </c:pt>
                <c:pt idx="14">
                  <c:v>319.13753267160348</c:v>
                </c:pt>
                <c:pt idx="15">
                  <c:v>591.95565866389234</c:v>
                </c:pt>
                <c:pt idx="16">
                  <c:v>595.34860736649171</c:v>
                </c:pt>
                <c:pt idx="17">
                  <c:v>598.79654251519003</c:v>
                </c:pt>
                <c:pt idx="18">
                  <c:v>602.30046984675778</c:v>
                </c:pt>
                <c:pt idx="19">
                  <c:v>605.99399575693019</c:v>
                </c:pt>
                <c:pt idx="20">
                  <c:v>609.64766246930708</c:v>
                </c:pt>
                <c:pt idx="21">
                  <c:v>613.4161726319021</c:v>
                </c:pt>
                <c:pt idx="22">
                  <c:v>617.19815655907485</c:v>
                </c:pt>
                <c:pt idx="23">
                  <c:v>621.06299476256163</c:v>
                </c:pt>
                <c:pt idx="24">
                  <c:v>624.9662703035724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67-2C43-9D5B-BB048C71E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261119"/>
        <c:axId val="318409151"/>
      </c:lineChart>
      <c:catAx>
        <c:axId val="321261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09151"/>
        <c:crosses val="autoZero"/>
        <c:auto val="1"/>
        <c:lblAlgn val="ctr"/>
        <c:lblOffset val="100"/>
        <c:noMultiLvlLbl val="0"/>
      </c:catAx>
      <c:valAx>
        <c:axId val="31840915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261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Solar</a:t>
            </a:r>
            <a:r>
              <a:rPr lang="en-US" b="1" baseline="0"/>
              <a:t> + Storage</a:t>
            </a:r>
            <a:r>
              <a:rPr lang="en-US" b="1"/>
              <a:t> NPV by Vintage ($/kW)</a:t>
            </a:r>
          </a:p>
        </c:rich>
      </c:tx>
      <c:layout>
        <c:manualLayout>
          <c:xMode val="edge"/>
          <c:yMode val="edge"/>
          <c:x val="3.4180592106279113E-2"/>
          <c:y val="2.04324015929134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'Calculations - 8hr'!$B$216</c:f>
              <c:strCache>
                <c:ptCount val="1"/>
                <c:pt idx="0">
                  <c:v>Energy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'Calculations - 8hr'!$G$28:$AE$28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'Calculations - 8hr'!$G$224:$AE$224</c:f>
              <c:numCache>
                <c:formatCode>_("$"* #,##0_);_("$"* \(#,##0\);_("$"* "-"??_);_(@_)</c:formatCode>
                <c:ptCount val="25"/>
                <c:pt idx="0">
                  <c:v>1823.1678162797093</c:v>
                </c:pt>
                <c:pt idx="1">
                  <c:v>1807.4096714289997</c:v>
                </c:pt>
                <c:pt idx="2">
                  <c:v>1785.0103077392682</c:v>
                </c:pt>
                <c:pt idx="3">
                  <c:v>1753.6094829405397</c:v>
                </c:pt>
                <c:pt idx="4">
                  <c:v>1718.692381458236</c:v>
                </c:pt>
                <c:pt idx="5">
                  <c:v>1705.6764157141199</c:v>
                </c:pt>
                <c:pt idx="6">
                  <c:v>1693.4592108387403</c:v>
                </c:pt>
                <c:pt idx="7">
                  <c:v>1683.5530461988901</c:v>
                </c:pt>
                <c:pt idx="8">
                  <c:v>1675.8078453782475</c:v>
                </c:pt>
                <c:pt idx="9">
                  <c:v>1660.028156614625</c:v>
                </c:pt>
                <c:pt idx="10">
                  <c:v>1667.2148679308293</c:v>
                </c:pt>
                <c:pt idx="11">
                  <c:v>1674.3185451311342</c:v>
                </c:pt>
                <c:pt idx="12">
                  <c:v>1672.4100898516956</c:v>
                </c:pt>
                <c:pt idx="13">
                  <c:v>1664.9978373730069</c:v>
                </c:pt>
                <c:pt idx="14">
                  <c:v>1650.2109897068865</c:v>
                </c:pt>
                <c:pt idx="15">
                  <c:v>1641.0905073860433</c:v>
                </c:pt>
                <c:pt idx="16">
                  <c:v>1626.4610930683111</c:v>
                </c:pt>
                <c:pt idx="17">
                  <c:v>1621.7477437719431</c:v>
                </c:pt>
                <c:pt idx="18">
                  <c:v>1628.1942427694157</c:v>
                </c:pt>
                <c:pt idx="19">
                  <c:v>1647.1535914216033</c:v>
                </c:pt>
                <c:pt idx="20">
                  <c:v>1680.0966632500354</c:v>
                </c:pt>
                <c:pt idx="21">
                  <c:v>1713.6985965150357</c:v>
                </c:pt>
                <c:pt idx="22">
                  <c:v>1747.9725684453374</c:v>
                </c:pt>
                <c:pt idx="23">
                  <c:v>1782.9320198142436</c:v>
                </c:pt>
                <c:pt idx="24">
                  <c:v>1818.590660210529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02-DE41-95F2-0C10BEFB5EC6}"/>
            </c:ext>
          </c:extLst>
        </c:ser>
        <c:ser>
          <c:idx val="2"/>
          <c:order val="1"/>
          <c:tx>
            <c:strRef>
              <c:f>'Calculations - 8hr'!$B$217</c:f>
              <c:strCache>
                <c:ptCount val="1"/>
                <c:pt idx="0">
                  <c:v>GHG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'Calculations - 8hr'!$G$28:$AE$28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'Calculations - 8hr'!$G$225:$AE$225</c:f>
              <c:numCache>
                <c:formatCode>_("$"* #,##0_);_("$"* \(#,##0\);_("$"* "-"??_);_(@_)</c:formatCode>
                <c:ptCount val="25"/>
                <c:pt idx="0">
                  <c:v>4763.3610749271675</c:v>
                </c:pt>
                <c:pt idx="1">
                  <c:v>5021.748858087778</c:v>
                </c:pt>
                <c:pt idx="2">
                  <c:v>5104.366495417541</c:v>
                </c:pt>
                <c:pt idx="3">
                  <c:v>4989.2924944559654</c:v>
                </c:pt>
                <c:pt idx="4">
                  <c:v>4830.3406140114475</c:v>
                </c:pt>
                <c:pt idx="5">
                  <c:v>4705.9440939605647</c:v>
                </c:pt>
                <c:pt idx="6">
                  <c:v>4547.5934156746152</c:v>
                </c:pt>
                <c:pt idx="7">
                  <c:v>4441.2209444816162</c:v>
                </c:pt>
                <c:pt idx="8">
                  <c:v>4383.0208336646865</c:v>
                </c:pt>
                <c:pt idx="9">
                  <c:v>4341.3083484710787</c:v>
                </c:pt>
                <c:pt idx="10">
                  <c:v>4395.070673846476</c:v>
                </c:pt>
                <c:pt idx="11">
                  <c:v>4481.5841978571125</c:v>
                </c:pt>
                <c:pt idx="12">
                  <c:v>4551.8028837027614</c:v>
                </c:pt>
                <c:pt idx="13">
                  <c:v>4614.0188000080143</c:v>
                </c:pt>
                <c:pt idx="14">
                  <c:v>4663.9032649557594</c:v>
                </c:pt>
                <c:pt idx="15">
                  <c:v>4731.6169572009603</c:v>
                </c:pt>
                <c:pt idx="16">
                  <c:v>4791.5973065326571</c:v>
                </c:pt>
                <c:pt idx="17">
                  <c:v>4854.6964086937232</c:v>
                </c:pt>
                <c:pt idx="18">
                  <c:v>4924.7584047224636</c:v>
                </c:pt>
                <c:pt idx="19">
                  <c:v>5006.734390255524</c:v>
                </c:pt>
                <c:pt idx="20">
                  <c:v>5106.8690780606366</c:v>
                </c:pt>
                <c:pt idx="21">
                  <c:v>5209.006459621849</c:v>
                </c:pt>
                <c:pt idx="22">
                  <c:v>5313.1865888142866</c:v>
                </c:pt>
                <c:pt idx="23">
                  <c:v>5419.4503205905721</c:v>
                </c:pt>
                <c:pt idx="24">
                  <c:v>5527.8393270023844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02-DE41-95F2-0C10BEFB5EC6}"/>
            </c:ext>
          </c:extLst>
        </c:ser>
        <c:ser>
          <c:idx val="3"/>
          <c:order val="2"/>
          <c:tx>
            <c:strRef>
              <c:f>'Calculations - 8hr'!$B$218</c:f>
              <c:strCache>
                <c:ptCount val="1"/>
                <c:pt idx="0">
                  <c:v>Capacity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'Calculations - 8hr'!$G$28:$AE$28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'Calculations - 8hr'!$G$226:$AE$226</c:f>
              <c:numCache>
                <c:formatCode>_("$"* #,##0_);_("$"* \(#,##0\);_("$"* "-"??_);_(@_)</c:formatCode>
                <c:ptCount val="25"/>
                <c:pt idx="0">
                  <c:v>913.39363667973078</c:v>
                </c:pt>
                <c:pt idx="1">
                  <c:v>766.81237725590393</c:v>
                </c:pt>
                <c:pt idx="2">
                  <c:v>805.93595081808553</c:v>
                </c:pt>
                <c:pt idx="3">
                  <c:v>544.41066498241241</c:v>
                </c:pt>
                <c:pt idx="4">
                  <c:v>439.61336545054093</c:v>
                </c:pt>
                <c:pt idx="5">
                  <c:v>377.36878123888425</c:v>
                </c:pt>
                <c:pt idx="6">
                  <c:v>402.83321146549036</c:v>
                </c:pt>
                <c:pt idx="7">
                  <c:v>430.4754396088137</c:v>
                </c:pt>
                <c:pt idx="8">
                  <c:v>460.47117849723128</c:v>
                </c:pt>
                <c:pt idx="9">
                  <c:v>493.00974686904738</c:v>
                </c:pt>
                <c:pt idx="10">
                  <c:v>528.29510494186206</c:v>
                </c:pt>
                <c:pt idx="11">
                  <c:v>566.54696830835576</c:v>
                </c:pt>
                <c:pt idx="12">
                  <c:v>607.42756974051906</c:v>
                </c:pt>
                <c:pt idx="13">
                  <c:v>651.12553062623533</c:v>
                </c:pt>
                <c:pt idx="14">
                  <c:v>697.8434131685168</c:v>
                </c:pt>
                <c:pt idx="15">
                  <c:v>747.79876410764825</c:v>
                </c:pt>
                <c:pt idx="16">
                  <c:v>783.06285119634128</c:v>
                </c:pt>
                <c:pt idx="17">
                  <c:v>810.6912346206982</c:v>
                </c:pt>
                <c:pt idx="18">
                  <c:v>826.00237063794577</c:v>
                </c:pt>
                <c:pt idx="19">
                  <c:v>823.12926365271232</c:v>
                </c:pt>
                <c:pt idx="20">
                  <c:v>794.69388701349089</c:v>
                </c:pt>
                <c:pt idx="21">
                  <c:v>770.77070971606167</c:v>
                </c:pt>
                <c:pt idx="22">
                  <c:v>751.79130600963185</c:v>
                </c:pt>
                <c:pt idx="23">
                  <c:v>738.3252844848223</c:v>
                </c:pt>
                <c:pt idx="24">
                  <c:v>730.92002814477826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02-DE41-95F2-0C10BEFB5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21261119"/>
        <c:axId val="318409151"/>
      </c:barChart>
      <c:lineChart>
        <c:grouping val="standard"/>
        <c:varyColors val="0"/>
        <c:ser>
          <c:idx val="4"/>
          <c:order val="3"/>
          <c:tx>
            <c:strRef>
              <c:f>'Calculations - 8hr'!$B$223</c:f>
              <c:strCache>
                <c:ptCount val="1"/>
                <c:pt idx="0">
                  <c:v>NPV RECC</c:v>
                </c:pt>
              </c:strCache>
            </c:strRef>
          </c:tx>
          <c:spPr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'Calculations - 8hr'!$G$223:$AE$223</c:f>
              <c:numCache>
                <c:formatCode>_("$"* #,##0_);_("$"* \(#,##0\);_("$"* "-"??_);_(@_)</c:formatCode>
                <c:ptCount val="25"/>
                <c:pt idx="0">
                  <c:v>6664.6564524829519</c:v>
                </c:pt>
                <c:pt idx="1">
                  <c:v>6697.7257692835947</c:v>
                </c:pt>
                <c:pt idx="2">
                  <c:v>6731.4783385262217</c:v>
                </c:pt>
                <c:pt idx="3">
                  <c:v>6250.805112005416</c:v>
                </c:pt>
                <c:pt idx="4">
                  <c:v>5873.9861627565624</c:v>
                </c:pt>
                <c:pt idx="5">
                  <c:v>5590.283713808366</c:v>
                </c:pt>
                <c:pt idx="6">
                  <c:v>5602.1149373626877</c:v>
                </c:pt>
                <c:pt idx="7">
                  <c:v>5616.3008297117321</c:v>
                </c:pt>
                <c:pt idx="8">
                  <c:v>5633.0273813334652</c:v>
                </c:pt>
                <c:pt idx="9">
                  <c:v>5652.4970853021978</c:v>
                </c:pt>
                <c:pt idx="10">
                  <c:v>5691.9664708648534</c:v>
                </c:pt>
                <c:pt idx="11">
                  <c:v>5939.8177247304193</c:v>
                </c:pt>
                <c:pt idx="12">
                  <c:v>6205.3336597073776</c:v>
                </c:pt>
                <c:pt idx="13">
                  <c:v>6489.7351277925209</c:v>
                </c:pt>
                <c:pt idx="14">
                  <c:v>6794.3274417458979</c:v>
                </c:pt>
                <c:pt idx="15">
                  <c:v>7120.5062286946531</c:v>
                </c:pt>
                <c:pt idx="16">
                  <c:v>7201.1212507973078</c:v>
                </c:pt>
                <c:pt idx="17">
                  <c:v>7287.1353870863641</c:v>
                </c:pt>
                <c:pt idx="18">
                  <c:v>7378.9550181298246</c:v>
                </c:pt>
                <c:pt idx="19">
                  <c:v>7477.017245329841</c:v>
                </c:pt>
                <c:pt idx="20">
                  <c:v>7581.6596283241624</c:v>
                </c:pt>
                <c:pt idx="21">
                  <c:v>7693.4757658529488</c:v>
                </c:pt>
                <c:pt idx="22">
                  <c:v>7812.950463269256</c:v>
                </c:pt>
                <c:pt idx="23">
                  <c:v>7940.7076248896365</c:v>
                </c:pt>
                <c:pt idx="24">
                  <c:v>8077.3500153576906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02-DE41-95F2-0C10BEFB5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261119"/>
        <c:axId val="318409151"/>
      </c:lineChart>
      <c:catAx>
        <c:axId val="321261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09151"/>
        <c:crosses val="autoZero"/>
        <c:auto val="1"/>
        <c:lblAlgn val="ctr"/>
        <c:lblOffset val="100"/>
        <c:noMultiLvlLbl val="0"/>
      </c:catAx>
      <c:valAx>
        <c:axId val="31840915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261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349252</xdr:colOff>
      <xdr:row>5</xdr:row>
      <xdr:rowOff>76199</xdr:rowOff>
    </xdr:from>
    <xdr:to>
      <xdr:col>3</xdr:col>
      <xdr:colOff>1266826</xdr:colOff>
      <xdr:row>8</xdr:row>
      <xdr:rowOff>57149</xdr:rowOff>
    </xdr:to>
    <xdr:pic>
      <xdr:nvPicPr>
        <xdr:cNvPr id="3" name="Picture 1" descr="E3 fin logos">
          <a:extLst>
            <a:ext uri="{FF2B5EF4-FFF2-40B4-BE49-F238E27FC236}">
              <a16:creationId xmlns:a16="http://schemas.microsoft.com/office/drawing/2014/main" id="{481FA53F-FC31-4896-B77F-92AE7B0B8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40" t="19754" b="65335"/>
        <a:stretch>
          <a:fillRect/>
        </a:stretch>
      </xdr:blipFill>
      <xdr:spPr bwMode="auto">
        <a:xfrm>
          <a:off x="349252" y="1152524"/>
          <a:ext cx="406082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12</xdr:row>
      <xdr:rowOff>101600</xdr:rowOff>
    </xdr:from>
    <xdr:to>
      <xdr:col>7</xdr:col>
      <xdr:colOff>635000</xdr:colOff>
      <xdr:row>31</xdr:row>
      <xdr:rowOff>88900</xdr:rowOff>
    </xdr:to>
    <xdr:graphicFrame macro="">
      <xdr:nvGraphicFramePr>
        <xdr:cNvPr id="4" name="Chart 8">
          <a:extLst>
            <a:ext uri="{FF2B5EF4-FFF2-40B4-BE49-F238E27FC236}">
              <a16:creationId xmlns:a16="http://schemas.microsoft.com/office/drawing/2014/main" id="{44424AB1-86EC-5B49-8223-5F25D022F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167129</xdr:colOff>
      <xdr:row>3</xdr:row>
      <xdr:rowOff>60410</xdr:rowOff>
    </xdr:from>
    <xdr:to>
      <xdr:col>15</xdr:col>
      <xdr:colOff>252463</xdr:colOff>
      <xdr:row>21</xdr:row>
      <xdr:rowOff>57236</xdr:rowOff>
    </xdr:to>
    <xdr:graphicFrame macro="">
      <xdr:nvGraphicFramePr>
        <xdr:cNvPr id="8" name="Chart 21">
          <a:extLst>
            <a:ext uri="{FF2B5EF4-FFF2-40B4-BE49-F238E27FC236}">
              <a16:creationId xmlns:a16="http://schemas.microsoft.com/office/drawing/2014/main" id="{454AE0C8-8737-9B4C-961C-869C8E87B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469723</xdr:colOff>
      <xdr:row>3</xdr:row>
      <xdr:rowOff>84902</xdr:rowOff>
    </xdr:from>
    <xdr:to>
      <xdr:col>23</xdr:col>
      <xdr:colOff>613056</xdr:colOff>
      <xdr:row>21</xdr:row>
      <xdr:rowOff>95336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CD2A22A3-62A3-9D4F-AC4A-FBE6FFDE50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649111</xdr:colOff>
      <xdr:row>3</xdr:row>
      <xdr:rowOff>112889</xdr:rowOff>
    </xdr:from>
    <xdr:to>
      <xdr:col>35</xdr:col>
      <xdr:colOff>165301</xdr:colOff>
      <xdr:row>20</xdr:row>
      <xdr:rowOff>131032</xdr:rowOff>
    </xdr:to>
    <xdr:graphicFrame macro="">
      <xdr:nvGraphicFramePr>
        <xdr:cNvPr id="21" name="Chart 12">
          <a:extLst>
            <a:ext uri="{FF2B5EF4-FFF2-40B4-BE49-F238E27FC236}">
              <a16:creationId xmlns:a16="http://schemas.microsoft.com/office/drawing/2014/main" id="{3E592B6B-8AA6-D442-A9DF-12995D729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262467</xdr:colOff>
      <xdr:row>3</xdr:row>
      <xdr:rowOff>69145</xdr:rowOff>
    </xdr:from>
    <xdr:to>
      <xdr:col>46</xdr:col>
      <xdr:colOff>499194</xdr:colOff>
      <xdr:row>20</xdr:row>
      <xdr:rowOff>85908</xdr:rowOff>
    </xdr:to>
    <xdr:graphicFrame macro="">
      <xdr:nvGraphicFramePr>
        <xdr:cNvPr id="32" name="Chart 12">
          <a:extLst>
            <a:ext uri="{FF2B5EF4-FFF2-40B4-BE49-F238E27FC236}">
              <a16:creationId xmlns:a16="http://schemas.microsoft.com/office/drawing/2014/main" id="{47CB5161-99E3-CC40-9C07-870523B18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167129</xdr:colOff>
      <xdr:row>3</xdr:row>
      <xdr:rowOff>60410</xdr:rowOff>
    </xdr:from>
    <xdr:to>
      <xdr:col>15</xdr:col>
      <xdr:colOff>252463</xdr:colOff>
      <xdr:row>21</xdr:row>
      <xdr:rowOff>57236</xdr:rowOff>
    </xdr:to>
    <xdr:graphicFrame macro="">
      <xdr:nvGraphicFramePr>
        <xdr:cNvPr id="2" name="Chart 21">
          <a:extLst>
            <a:ext uri="{FF2B5EF4-FFF2-40B4-BE49-F238E27FC236}">
              <a16:creationId xmlns:a16="http://schemas.microsoft.com/office/drawing/2014/main" id="{662724C4-F6E4-2145-BBF0-59D93BD22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469723</xdr:colOff>
      <xdr:row>3</xdr:row>
      <xdr:rowOff>84902</xdr:rowOff>
    </xdr:from>
    <xdr:to>
      <xdr:col>23</xdr:col>
      <xdr:colOff>613056</xdr:colOff>
      <xdr:row>21</xdr:row>
      <xdr:rowOff>95336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107EC38-C335-6842-960D-674A5F033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649111</xdr:colOff>
      <xdr:row>3</xdr:row>
      <xdr:rowOff>112889</xdr:rowOff>
    </xdr:from>
    <xdr:to>
      <xdr:col>35</xdr:col>
      <xdr:colOff>165301</xdr:colOff>
      <xdr:row>20</xdr:row>
      <xdr:rowOff>131032</xdr:rowOff>
    </xdr:to>
    <xdr:graphicFrame macro="">
      <xdr:nvGraphicFramePr>
        <xdr:cNvPr id="4" name="Chart 12">
          <a:extLst>
            <a:ext uri="{FF2B5EF4-FFF2-40B4-BE49-F238E27FC236}">
              <a16:creationId xmlns:a16="http://schemas.microsoft.com/office/drawing/2014/main" id="{60FB399D-D9B8-3C4B-B02A-ACC5A168E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262467</xdr:colOff>
      <xdr:row>3</xdr:row>
      <xdr:rowOff>69145</xdr:rowOff>
    </xdr:from>
    <xdr:to>
      <xdr:col>46</xdr:col>
      <xdr:colOff>499194</xdr:colOff>
      <xdr:row>20</xdr:row>
      <xdr:rowOff>85908</xdr:rowOff>
    </xdr:to>
    <xdr:graphicFrame macro="">
      <xdr:nvGraphicFramePr>
        <xdr:cNvPr id="5" name="Chart 12">
          <a:extLst>
            <a:ext uri="{FF2B5EF4-FFF2-40B4-BE49-F238E27FC236}">
              <a16:creationId xmlns:a16="http://schemas.microsoft.com/office/drawing/2014/main" id="{ECD8A56E-0A47-9F42-B924-15A3E0D4B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threesf.sharepoint.com/sites/CPUC_IDER/Shared%20Documents/2026%20ACC/ME%20Workbooks/CPUC%20Pro%20Forma%20Data%20Viewer%20-%2026-27%20TPP.xlsx" TargetMode="External"/><Relationship Id="rId1" Type="http://schemas.openxmlformats.org/officeDocument/2006/relationships/externalLinkPath" Target="CPUC%20Pro%20Forma%20Data%20Viewer%20-%2026-27%20TPP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4%20ACC/Final%20Models/2024%20ACC%20v1b/2024%20ACC%20Electric%20Model%20v1b1.xlsb" TargetMode="External"/><Relationship Id="rId2" Type="http://schemas.openxmlformats.org/officeDocument/2006/relationships/externalLinkPath" Target="https://ethreesf.sharepoint.com/sites/CPUC_IDER/Shared%20Documents/2024%20ACC/Final%20Models/2024%20ACC%20v1b/2024%20ACC%20Electric%20Model%20v1b1.xlsb" TargetMode="External"/><Relationship Id="rId1" Type="http://schemas.openxmlformats.org/officeDocument/2006/relationships/externalLinkPath" Target="/sites/CPUC_IDER/Shared%20Documents/2024%20ACC/Final%20Models/2024%20ACC%20v1b/2024%20ACC%20Electric%20Model%20v1b1.xlsb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threesf-my.sharepoint.com/personal/sumin_wang_ethree_com/Documents/Microsoft%20Teams%20Chat%20Files/2022%20ACC%20Capacity%20Avoided%20Cost%20v1b.xlsx" TargetMode="External"/><Relationship Id="rId1" Type="http://schemas.openxmlformats.org/officeDocument/2006/relationships/externalLinkPath" Target="https://ethreesf-my.sharepoint.com/personal/sumin_wang_ethree_com/Documents/Microsoft%20Teams%20Chat%20Files/2022%20ACC%20Capacity%20Avoided%20Cost%20v1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ource Comparison_TPP Base"/>
      <sheetName val="Resource Comparison_FR Base"/>
      <sheetName val="Scenario Comparison"/>
      <sheetName val="Cost Data by Scenario &gt;"/>
      <sheetName val="TPP_Base"/>
      <sheetName val="2025_FR_Base"/>
      <sheetName val="Raw Data &gt;"/>
      <sheetName val="RECOST_Export_Base"/>
      <sheetName val="RECOST_Export_Low_LDES"/>
      <sheetName val="Reference &gt;"/>
      <sheetName val="Lists"/>
      <sheetName val="Inflation"/>
      <sheetName val="Document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ver"/>
      <sheetName val="Dashboard Viewer"/>
      <sheetName val="Detailed Output"/>
      <sheetName val="IRP Inputs"/>
      <sheetName val="Emissions"/>
      <sheetName val="Energy"/>
      <sheetName val="Generation Capacity"/>
      <sheetName val="Distribution"/>
      <sheetName val="Transmission"/>
      <sheetName val="AS Procurement"/>
      <sheetName val="Losses"/>
      <sheetName val="Methane Leakage"/>
      <sheetName val="References"/>
      <sheetName val="Dropdowns"/>
      <sheetName val="Change Log"/>
      <sheetName val="DR Out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RECC"/>
      <sheetName val="IRP Inputs"/>
      <sheetName val="Battery Costs"/>
      <sheetName val="Pro Forma"/>
      <sheetName val="References"/>
      <sheetName val="Change Lo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Test2">
      <a:dk1>
        <a:srgbClr val="000000"/>
      </a:dk1>
      <a:lt1>
        <a:srgbClr val="FFFFFF"/>
      </a:lt1>
      <a:dk2>
        <a:srgbClr val="034E6E"/>
      </a:dk2>
      <a:lt2>
        <a:srgbClr val="EEECE1"/>
      </a:lt2>
      <a:accent1>
        <a:srgbClr val="6DA0B5"/>
      </a:accent1>
      <a:accent2>
        <a:srgbClr val="FFC635"/>
      </a:accent2>
      <a:accent3>
        <a:srgbClr val="FF5D35"/>
      </a:accent3>
      <a:accent4>
        <a:srgbClr val="3BDC7C"/>
      </a:accent4>
      <a:accent5>
        <a:srgbClr val="FFA035"/>
      </a:accent5>
      <a:accent6>
        <a:srgbClr val="2C46ED"/>
      </a:accent6>
      <a:hlink>
        <a:srgbClr val="6565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997438C-B8AF-5346-A551-1EFC86B734FA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37b04ede-7254-49d3-8632-00545342630b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D90A-1710-4247-9262-A36225C89C44}">
  <dimension ref="A1:BZ110"/>
  <sheetViews>
    <sheetView tabSelected="1" workbookViewId="0">
      <selection activeCell="B41" sqref="B41"/>
    </sheetView>
  </sheetViews>
  <sheetFormatPr baseColWidth="10" defaultColWidth="8.83203125" defaultRowHeight="15" x14ac:dyDescent="0.2"/>
  <cols>
    <col min="1" max="1" width="7.5" style="19" customWidth="1"/>
    <col min="2" max="2" width="3" style="22" customWidth="1"/>
    <col min="3" max="3" width="34.5" style="22" customWidth="1"/>
    <col min="4" max="4" width="109.5" style="22" customWidth="1"/>
    <col min="5" max="5" width="2.1640625" style="22" customWidth="1"/>
    <col min="6" max="6" width="5" style="22" customWidth="1"/>
    <col min="7" max="78" width="9.1640625" style="23"/>
  </cols>
  <sheetData>
    <row r="1" spans="1:6" x14ac:dyDescent="0.2">
      <c r="B1" s="19"/>
      <c r="C1" s="19"/>
      <c r="D1" s="19"/>
      <c r="E1" s="19"/>
      <c r="F1" s="19"/>
    </row>
    <row r="2" spans="1:6" x14ac:dyDescent="0.2">
      <c r="B2" s="19"/>
      <c r="C2" s="19"/>
      <c r="D2" s="19"/>
      <c r="E2" s="19"/>
      <c r="F2" s="19"/>
    </row>
    <row r="3" spans="1:6" ht="26" x14ac:dyDescent="0.3">
      <c r="B3" s="20" t="s">
        <v>111</v>
      </c>
      <c r="C3" s="19"/>
      <c r="D3" s="19"/>
      <c r="E3" s="19"/>
      <c r="F3" s="19"/>
    </row>
    <row r="4" spans="1:6" ht="16" x14ac:dyDescent="0.2">
      <c r="B4" s="21" t="s">
        <v>20</v>
      </c>
      <c r="C4" s="19"/>
      <c r="D4" s="19"/>
      <c r="E4" s="19"/>
      <c r="F4" s="19"/>
    </row>
    <row r="5" spans="1:6" x14ac:dyDescent="0.2">
      <c r="B5" s="62" t="s">
        <v>0</v>
      </c>
      <c r="C5" s="19"/>
      <c r="D5" s="19"/>
      <c r="E5" s="19"/>
      <c r="F5" s="19"/>
    </row>
    <row r="6" spans="1:6" x14ac:dyDescent="0.2">
      <c r="B6" s="19"/>
      <c r="C6" s="19"/>
      <c r="D6" s="19"/>
      <c r="E6" s="19"/>
      <c r="F6" s="19"/>
    </row>
    <row r="7" spans="1:6" x14ac:dyDescent="0.2">
      <c r="B7" s="19"/>
      <c r="C7" s="19"/>
      <c r="D7" s="19"/>
      <c r="E7" s="19"/>
      <c r="F7" s="19"/>
    </row>
    <row r="8" spans="1:6" x14ac:dyDescent="0.2">
      <c r="B8" s="19"/>
      <c r="C8" s="19"/>
      <c r="D8" s="19"/>
      <c r="E8" s="19"/>
      <c r="F8" s="19"/>
    </row>
    <row r="9" spans="1:6" x14ac:dyDescent="0.2">
      <c r="B9" s="19"/>
      <c r="C9" s="19"/>
      <c r="D9" s="19"/>
      <c r="E9" s="19"/>
      <c r="F9" s="19"/>
    </row>
    <row r="10" spans="1:6" x14ac:dyDescent="0.2">
      <c r="A10" s="47"/>
      <c r="B10" s="94" t="s">
        <v>1</v>
      </c>
      <c r="C10" s="94"/>
      <c r="D10" s="47"/>
      <c r="E10" s="47"/>
      <c r="F10" s="47"/>
    </row>
    <row r="11" spans="1:6" x14ac:dyDescent="0.2">
      <c r="A11" s="47"/>
      <c r="B11" s="94" t="s">
        <v>2</v>
      </c>
      <c r="C11" s="94"/>
      <c r="D11" s="47"/>
      <c r="E11" s="47"/>
      <c r="F11" s="47"/>
    </row>
    <row r="12" spans="1:6" x14ac:dyDescent="0.2">
      <c r="A12" s="47"/>
      <c r="B12" s="94" t="s">
        <v>3</v>
      </c>
      <c r="C12" s="94"/>
      <c r="D12" s="47"/>
      <c r="E12" s="47"/>
      <c r="F12" s="47"/>
    </row>
    <row r="13" spans="1:6" x14ac:dyDescent="0.2">
      <c r="A13" s="47"/>
      <c r="B13" s="94" t="s">
        <v>4</v>
      </c>
      <c r="C13" s="94"/>
      <c r="D13" s="47"/>
      <c r="E13" s="47"/>
      <c r="F13" s="47"/>
    </row>
    <row r="14" spans="1:6" x14ac:dyDescent="0.2">
      <c r="A14" s="47"/>
      <c r="B14" s="95">
        <v>46269</v>
      </c>
      <c r="C14" s="95"/>
      <c r="D14" s="47"/>
      <c r="E14" s="47"/>
      <c r="F14" s="47"/>
    </row>
    <row r="15" spans="1:6" ht="16" thickBot="1" x14ac:dyDescent="0.25">
      <c r="A15" s="47"/>
      <c r="B15" s="47"/>
      <c r="C15" s="47"/>
      <c r="D15" s="47"/>
      <c r="E15" s="47"/>
      <c r="F15" s="47"/>
    </row>
    <row r="16" spans="1:6" x14ac:dyDescent="0.2">
      <c r="A16" s="47"/>
      <c r="B16" s="48"/>
      <c r="C16" s="49"/>
      <c r="D16" s="49"/>
      <c r="E16" s="50"/>
      <c r="F16" s="47"/>
    </row>
    <row r="17" spans="1:6" x14ac:dyDescent="0.2">
      <c r="A17" s="47"/>
      <c r="B17" s="51"/>
      <c r="C17" s="52" t="s">
        <v>5</v>
      </c>
      <c r="D17" s="47"/>
      <c r="E17" s="53"/>
      <c r="F17" s="47"/>
    </row>
    <row r="18" spans="1:6" ht="33.5" customHeight="1" x14ac:dyDescent="0.2">
      <c r="A18" s="47"/>
      <c r="B18" s="51"/>
      <c r="C18" s="93" t="s">
        <v>113</v>
      </c>
      <c r="D18" s="93"/>
      <c r="E18" s="53"/>
      <c r="F18" s="47"/>
    </row>
    <row r="19" spans="1:6" x14ac:dyDescent="0.2">
      <c r="A19" s="47"/>
      <c r="B19" s="51"/>
      <c r="C19" s="47"/>
      <c r="D19" s="47"/>
      <c r="E19" s="53"/>
      <c r="F19" s="47"/>
    </row>
    <row r="20" spans="1:6" x14ac:dyDescent="0.2">
      <c r="A20" s="47"/>
      <c r="B20" s="51"/>
      <c r="C20" s="52" t="s">
        <v>6</v>
      </c>
      <c r="D20" s="47"/>
      <c r="E20" s="53"/>
      <c r="F20" s="47"/>
    </row>
    <row r="21" spans="1:6" x14ac:dyDescent="0.2">
      <c r="A21" s="47"/>
      <c r="B21" s="51"/>
      <c r="C21" s="47"/>
      <c r="D21" s="47"/>
      <c r="E21" s="53"/>
      <c r="F21" s="47"/>
    </row>
    <row r="22" spans="1:6" x14ac:dyDescent="0.2">
      <c r="A22" s="47"/>
      <c r="B22" s="51"/>
      <c r="C22" s="96" t="s">
        <v>7</v>
      </c>
      <c r="D22" s="47" t="s">
        <v>124</v>
      </c>
      <c r="E22" s="53"/>
      <c r="F22" s="47"/>
    </row>
    <row r="23" spans="1:6" x14ac:dyDescent="0.2">
      <c r="A23" s="47"/>
      <c r="B23" s="51"/>
      <c r="C23" s="98" t="s">
        <v>8</v>
      </c>
      <c r="D23" s="47" t="s">
        <v>9</v>
      </c>
      <c r="E23" s="53"/>
      <c r="F23" s="47"/>
    </row>
    <row r="24" spans="1:6" x14ac:dyDescent="0.2">
      <c r="A24" s="47"/>
      <c r="B24" s="51"/>
      <c r="C24" s="98" t="s">
        <v>10</v>
      </c>
      <c r="D24" s="47" t="s">
        <v>11</v>
      </c>
      <c r="E24" s="53"/>
      <c r="F24" s="47"/>
    </row>
    <row r="25" spans="1:6" x14ac:dyDescent="0.2">
      <c r="A25" s="47"/>
      <c r="B25" s="51"/>
      <c r="C25" s="97" t="s">
        <v>12</v>
      </c>
      <c r="D25" s="47" t="s">
        <v>112</v>
      </c>
      <c r="E25" s="53"/>
      <c r="F25" s="47"/>
    </row>
    <row r="26" spans="1:6" x14ac:dyDescent="0.2">
      <c r="A26" s="47"/>
      <c r="B26" s="51"/>
      <c r="C26" s="54" t="s">
        <v>13</v>
      </c>
      <c r="D26" s="47" t="s">
        <v>14</v>
      </c>
      <c r="E26" s="53"/>
      <c r="F26" s="47"/>
    </row>
    <row r="27" spans="1:6" x14ac:dyDescent="0.2">
      <c r="A27" s="47"/>
      <c r="B27" s="51"/>
      <c r="C27" s="47"/>
      <c r="D27" s="47"/>
      <c r="E27" s="53"/>
      <c r="F27" s="47"/>
    </row>
    <row r="28" spans="1:6" x14ac:dyDescent="0.2">
      <c r="A28" s="47"/>
      <c r="B28" s="51"/>
      <c r="C28" s="52" t="s">
        <v>15</v>
      </c>
      <c r="D28" s="47"/>
      <c r="E28" s="53"/>
      <c r="F28" s="47"/>
    </row>
    <row r="29" spans="1:6" x14ac:dyDescent="0.2">
      <c r="A29" s="47"/>
      <c r="B29" s="51"/>
      <c r="C29" s="47"/>
      <c r="D29" s="47"/>
      <c r="E29" s="53"/>
      <c r="F29" s="47"/>
    </row>
    <row r="30" spans="1:6" x14ac:dyDescent="0.2">
      <c r="A30" s="47"/>
      <c r="B30" s="51"/>
      <c r="C30" s="55" t="s">
        <v>16</v>
      </c>
      <c r="D30" s="47"/>
      <c r="E30" s="53"/>
      <c r="F30" s="47"/>
    </row>
    <row r="31" spans="1:6" x14ac:dyDescent="0.2">
      <c r="A31" s="47"/>
      <c r="B31" s="51"/>
      <c r="C31" s="16" t="s">
        <v>17</v>
      </c>
      <c r="D31" s="47"/>
      <c r="E31" s="53"/>
      <c r="F31" s="47"/>
    </row>
    <row r="32" spans="1:6" x14ac:dyDescent="0.2">
      <c r="A32" s="47"/>
      <c r="B32" s="51"/>
      <c r="C32" s="56" t="s">
        <v>18</v>
      </c>
      <c r="D32" s="47"/>
      <c r="E32" s="53"/>
      <c r="F32" s="47"/>
    </row>
    <row r="33" spans="1:6" x14ac:dyDescent="0.2">
      <c r="A33" s="47"/>
      <c r="B33" s="51"/>
      <c r="C33" s="57" t="s">
        <v>19</v>
      </c>
      <c r="D33" s="47"/>
      <c r="E33" s="53"/>
      <c r="F33" s="47"/>
    </row>
    <row r="34" spans="1:6" ht="16" thickBot="1" x14ac:dyDescent="0.25">
      <c r="A34" s="47"/>
      <c r="B34" s="58"/>
      <c r="C34" s="59"/>
      <c r="D34" s="60"/>
      <c r="E34" s="61"/>
      <c r="F34" s="47"/>
    </row>
    <row r="35" spans="1:6" x14ac:dyDescent="0.2">
      <c r="B35" s="19"/>
      <c r="C35" s="19"/>
      <c r="D35" s="19"/>
      <c r="E35" s="19"/>
      <c r="F35" s="19"/>
    </row>
    <row r="36" spans="1:6" x14ac:dyDescent="0.2">
      <c r="B36" s="19"/>
      <c r="C36" s="19"/>
      <c r="D36" s="19"/>
      <c r="E36" s="19"/>
      <c r="F36" s="19"/>
    </row>
    <row r="37" spans="1:6" x14ac:dyDescent="0.2">
      <c r="B37" s="19"/>
      <c r="C37" s="19"/>
      <c r="D37" s="19"/>
      <c r="E37" s="19"/>
      <c r="F37" s="19"/>
    </row>
    <row r="38" spans="1:6" x14ac:dyDescent="0.2">
      <c r="B38" s="19"/>
      <c r="C38" s="19"/>
      <c r="D38" s="19"/>
      <c r="E38" s="19"/>
      <c r="F38" s="19"/>
    </row>
    <row r="39" spans="1:6" x14ac:dyDescent="0.2">
      <c r="B39" s="19"/>
      <c r="C39" s="19"/>
      <c r="D39" s="19"/>
      <c r="E39" s="19"/>
      <c r="F39" s="19"/>
    </row>
    <row r="40" spans="1:6" x14ac:dyDescent="0.2">
      <c r="B40" s="19"/>
      <c r="C40" s="19"/>
      <c r="D40" s="19"/>
      <c r="E40" s="19"/>
      <c r="F40" s="19"/>
    </row>
    <row r="41" spans="1:6" x14ac:dyDescent="0.2">
      <c r="B41" s="19"/>
      <c r="C41" s="19"/>
      <c r="D41" s="19"/>
      <c r="E41" s="19"/>
      <c r="F41" s="19"/>
    </row>
    <row r="42" spans="1:6" x14ac:dyDescent="0.2">
      <c r="B42" s="19"/>
      <c r="C42" s="19"/>
      <c r="D42" s="19"/>
      <c r="E42" s="19"/>
      <c r="F42" s="19"/>
    </row>
    <row r="43" spans="1:6" x14ac:dyDescent="0.2">
      <c r="B43" s="19"/>
      <c r="C43" s="19"/>
      <c r="D43" s="19"/>
      <c r="E43" s="19"/>
      <c r="F43" s="19"/>
    </row>
    <row r="44" spans="1:6" x14ac:dyDescent="0.2">
      <c r="B44" s="19"/>
      <c r="C44" s="19"/>
      <c r="D44" s="19"/>
      <c r="E44" s="19"/>
      <c r="F44" s="19"/>
    </row>
    <row r="45" spans="1:6" x14ac:dyDescent="0.2">
      <c r="B45" s="19"/>
      <c r="C45" s="19"/>
      <c r="D45" s="19"/>
      <c r="E45" s="19"/>
      <c r="F45" s="19"/>
    </row>
    <row r="46" spans="1:6" x14ac:dyDescent="0.2">
      <c r="B46" s="19"/>
      <c r="C46" s="19"/>
      <c r="D46" s="19"/>
      <c r="E46" s="19"/>
      <c r="F46" s="19"/>
    </row>
    <row r="47" spans="1:6" x14ac:dyDescent="0.2">
      <c r="B47" s="19"/>
      <c r="C47" s="19"/>
      <c r="D47" s="19"/>
      <c r="E47" s="19"/>
      <c r="F47" s="19"/>
    </row>
    <row r="48" spans="1:6" x14ac:dyDescent="0.2">
      <c r="B48" s="19"/>
      <c r="C48" s="19"/>
      <c r="D48" s="19"/>
      <c r="E48" s="19"/>
      <c r="F48" s="19"/>
    </row>
    <row r="49" spans="2:6" x14ac:dyDescent="0.2">
      <c r="B49" s="19"/>
      <c r="C49" s="19"/>
      <c r="D49" s="19"/>
      <c r="E49" s="19"/>
      <c r="F49" s="19"/>
    </row>
    <row r="50" spans="2:6" x14ac:dyDescent="0.2">
      <c r="B50" s="19"/>
      <c r="C50" s="19"/>
      <c r="D50" s="19"/>
      <c r="E50" s="19"/>
      <c r="F50" s="19"/>
    </row>
    <row r="51" spans="2:6" x14ac:dyDescent="0.2">
      <c r="B51" s="19"/>
      <c r="C51" s="19"/>
      <c r="D51" s="19"/>
      <c r="E51" s="19"/>
      <c r="F51" s="19"/>
    </row>
    <row r="52" spans="2:6" x14ac:dyDescent="0.2">
      <c r="B52" s="19"/>
      <c r="C52" s="19"/>
      <c r="D52" s="19"/>
      <c r="E52" s="19"/>
      <c r="F52" s="19"/>
    </row>
    <row r="53" spans="2:6" x14ac:dyDescent="0.2">
      <c r="B53" s="19"/>
      <c r="C53" s="19"/>
      <c r="D53" s="19"/>
      <c r="E53" s="19"/>
      <c r="F53" s="19"/>
    </row>
    <row r="54" spans="2:6" x14ac:dyDescent="0.2">
      <c r="B54" s="19"/>
      <c r="C54" s="19"/>
      <c r="D54" s="19"/>
      <c r="E54" s="19"/>
      <c r="F54" s="19"/>
    </row>
    <row r="55" spans="2:6" x14ac:dyDescent="0.2">
      <c r="B55" s="19"/>
      <c r="C55" s="19"/>
      <c r="D55" s="19"/>
      <c r="E55" s="19"/>
      <c r="F55" s="19"/>
    </row>
    <row r="56" spans="2:6" x14ac:dyDescent="0.2">
      <c r="B56" s="19"/>
      <c r="C56" s="19"/>
      <c r="D56" s="19"/>
      <c r="E56" s="19"/>
      <c r="F56" s="19"/>
    </row>
    <row r="57" spans="2:6" x14ac:dyDescent="0.2">
      <c r="B57" s="19"/>
      <c r="C57" s="19"/>
      <c r="D57" s="19"/>
      <c r="E57" s="19"/>
      <c r="F57" s="19"/>
    </row>
    <row r="58" spans="2:6" x14ac:dyDescent="0.2">
      <c r="B58" s="19"/>
      <c r="C58" s="19"/>
      <c r="D58" s="19"/>
      <c r="E58" s="19"/>
      <c r="F58" s="19"/>
    </row>
    <row r="59" spans="2:6" x14ac:dyDescent="0.2">
      <c r="B59" s="19"/>
      <c r="C59" s="19"/>
      <c r="D59" s="19"/>
      <c r="E59" s="19"/>
      <c r="F59" s="19"/>
    </row>
    <row r="60" spans="2:6" x14ac:dyDescent="0.2">
      <c r="B60" s="19"/>
      <c r="C60" s="19"/>
      <c r="D60" s="19"/>
      <c r="E60" s="19"/>
      <c r="F60" s="19"/>
    </row>
    <row r="61" spans="2:6" x14ac:dyDescent="0.2">
      <c r="B61" s="19"/>
      <c r="C61" s="19"/>
      <c r="D61" s="19"/>
      <c r="E61" s="19"/>
      <c r="F61" s="19"/>
    </row>
    <row r="62" spans="2:6" x14ac:dyDescent="0.2">
      <c r="B62" s="19"/>
      <c r="C62" s="19"/>
      <c r="D62" s="19"/>
      <c r="E62" s="19"/>
      <c r="F62" s="19"/>
    </row>
    <row r="63" spans="2:6" x14ac:dyDescent="0.2">
      <c r="B63" s="19"/>
      <c r="C63" s="19"/>
      <c r="D63" s="19"/>
      <c r="E63" s="19"/>
      <c r="F63" s="19"/>
    </row>
    <row r="64" spans="2:6" x14ac:dyDescent="0.2">
      <c r="B64" s="19"/>
      <c r="C64" s="19"/>
      <c r="D64" s="19"/>
      <c r="E64" s="19"/>
      <c r="F64" s="19"/>
    </row>
    <row r="65" spans="2:6" x14ac:dyDescent="0.2">
      <c r="B65" s="19"/>
      <c r="C65" s="19"/>
      <c r="D65" s="19"/>
      <c r="E65" s="19"/>
      <c r="F65" s="19"/>
    </row>
    <row r="66" spans="2:6" x14ac:dyDescent="0.2">
      <c r="B66" s="19"/>
      <c r="C66" s="19"/>
      <c r="D66" s="19"/>
      <c r="E66" s="19"/>
      <c r="F66" s="19"/>
    </row>
    <row r="67" spans="2:6" x14ac:dyDescent="0.2">
      <c r="B67" s="19"/>
      <c r="C67" s="19"/>
      <c r="D67" s="19"/>
      <c r="E67" s="19"/>
      <c r="F67" s="19"/>
    </row>
    <row r="68" spans="2:6" x14ac:dyDescent="0.2">
      <c r="B68" s="19"/>
      <c r="C68" s="19"/>
      <c r="D68" s="19"/>
      <c r="E68" s="19"/>
      <c r="F68" s="19"/>
    </row>
    <row r="69" spans="2:6" x14ac:dyDescent="0.2">
      <c r="B69" s="19"/>
      <c r="C69" s="19"/>
      <c r="D69" s="19"/>
      <c r="E69" s="19"/>
      <c r="F69" s="19"/>
    </row>
    <row r="70" spans="2:6" x14ac:dyDescent="0.2">
      <c r="B70" s="19"/>
      <c r="C70" s="19"/>
      <c r="D70" s="19"/>
      <c r="E70" s="19"/>
      <c r="F70" s="19"/>
    </row>
    <row r="71" spans="2:6" x14ac:dyDescent="0.2">
      <c r="B71" s="19"/>
      <c r="C71" s="19"/>
      <c r="D71" s="19"/>
      <c r="E71" s="19"/>
      <c r="F71" s="19"/>
    </row>
    <row r="72" spans="2:6" x14ac:dyDescent="0.2">
      <c r="B72" s="19"/>
      <c r="C72" s="19"/>
      <c r="D72" s="19"/>
      <c r="E72" s="19"/>
      <c r="F72" s="19"/>
    </row>
    <row r="73" spans="2:6" x14ac:dyDescent="0.2">
      <c r="B73" s="19"/>
      <c r="C73" s="19"/>
      <c r="D73" s="19"/>
      <c r="E73" s="19"/>
      <c r="F73" s="19"/>
    </row>
    <row r="74" spans="2:6" x14ac:dyDescent="0.2">
      <c r="B74" s="19"/>
      <c r="C74" s="19"/>
      <c r="D74" s="19"/>
      <c r="E74" s="19"/>
      <c r="F74" s="19"/>
    </row>
    <row r="75" spans="2:6" x14ac:dyDescent="0.2">
      <c r="B75" s="19"/>
      <c r="C75" s="19"/>
      <c r="D75" s="19"/>
      <c r="E75" s="19"/>
      <c r="F75" s="19"/>
    </row>
    <row r="76" spans="2:6" x14ac:dyDescent="0.2">
      <c r="B76" s="19"/>
      <c r="C76" s="19"/>
      <c r="D76" s="19"/>
      <c r="E76" s="19"/>
      <c r="F76" s="19"/>
    </row>
    <row r="77" spans="2:6" x14ac:dyDescent="0.2">
      <c r="B77" s="19"/>
      <c r="C77" s="19"/>
      <c r="D77" s="19"/>
      <c r="E77" s="19"/>
      <c r="F77" s="19"/>
    </row>
    <row r="78" spans="2:6" x14ac:dyDescent="0.2">
      <c r="B78" s="19"/>
      <c r="C78" s="19"/>
      <c r="D78" s="19"/>
      <c r="E78" s="19"/>
      <c r="F78" s="19"/>
    </row>
    <row r="79" spans="2:6" x14ac:dyDescent="0.2">
      <c r="B79" s="19"/>
      <c r="C79" s="19"/>
      <c r="D79" s="19"/>
      <c r="E79" s="19"/>
      <c r="F79" s="19"/>
    </row>
    <row r="80" spans="2:6" x14ac:dyDescent="0.2">
      <c r="B80" s="19"/>
      <c r="C80" s="19"/>
      <c r="D80" s="19"/>
      <c r="E80" s="19"/>
      <c r="F80" s="19"/>
    </row>
    <row r="81" spans="2:6" x14ac:dyDescent="0.2">
      <c r="B81" s="19"/>
      <c r="C81" s="19"/>
      <c r="D81" s="19"/>
      <c r="E81" s="19"/>
      <c r="F81" s="19"/>
    </row>
    <row r="82" spans="2:6" x14ac:dyDescent="0.2">
      <c r="B82" s="19"/>
      <c r="C82" s="19"/>
      <c r="D82" s="19"/>
      <c r="E82" s="19"/>
      <c r="F82" s="19"/>
    </row>
    <row r="83" spans="2:6" x14ac:dyDescent="0.2">
      <c r="B83" s="19"/>
      <c r="C83" s="19"/>
      <c r="D83" s="19"/>
      <c r="E83" s="19"/>
      <c r="F83" s="19"/>
    </row>
    <row r="84" spans="2:6" x14ac:dyDescent="0.2">
      <c r="B84" s="19"/>
      <c r="C84" s="19"/>
      <c r="D84" s="19"/>
      <c r="E84" s="19"/>
      <c r="F84" s="19"/>
    </row>
    <row r="85" spans="2:6" x14ac:dyDescent="0.2">
      <c r="B85" s="19"/>
      <c r="C85" s="19"/>
      <c r="D85" s="19"/>
      <c r="E85" s="19"/>
      <c r="F85" s="19"/>
    </row>
    <row r="86" spans="2:6" x14ac:dyDescent="0.2">
      <c r="B86" s="19"/>
      <c r="C86" s="19"/>
      <c r="D86" s="19"/>
      <c r="E86" s="19"/>
      <c r="F86" s="19"/>
    </row>
    <row r="87" spans="2:6" x14ac:dyDescent="0.2">
      <c r="B87" s="19"/>
      <c r="C87" s="19"/>
      <c r="D87" s="19"/>
      <c r="E87" s="19"/>
      <c r="F87" s="19"/>
    </row>
    <row r="88" spans="2:6" x14ac:dyDescent="0.2">
      <c r="B88" s="19"/>
      <c r="C88" s="19"/>
      <c r="D88" s="19"/>
      <c r="E88" s="19"/>
      <c r="F88" s="19"/>
    </row>
    <row r="89" spans="2:6" x14ac:dyDescent="0.2">
      <c r="B89" s="19"/>
      <c r="C89" s="19"/>
      <c r="D89" s="19"/>
      <c r="E89" s="19"/>
      <c r="F89" s="19"/>
    </row>
    <row r="90" spans="2:6" x14ac:dyDescent="0.2">
      <c r="B90" s="19"/>
      <c r="C90" s="19"/>
      <c r="D90" s="19"/>
      <c r="E90" s="19"/>
      <c r="F90" s="19"/>
    </row>
    <row r="91" spans="2:6" x14ac:dyDescent="0.2">
      <c r="B91" s="19"/>
      <c r="C91" s="19"/>
      <c r="D91" s="19"/>
      <c r="E91" s="19"/>
      <c r="F91" s="19"/>
    </row>
    <row r="92" spans="2:6" x14ac:dyDescent="0.2">
      <c r="B92" s="19"/>
      <c r="C92" s="19"/>
      <c r="D92" s="19"/>
      <c r="E92" s="19"/>
      <c r="F92" s="19"/>
    </row>
    <row r="93" spans="2:6" x14ac:dyDescent="0.2">
      <c r="B93" s="19"/>
      <c r="C93" s="19"/>
      <c r="D93" s="19"/>
      <c r="E93" s="19"/>
      <c r="F93" s="19"/>
    </row>
    <row r="94" spans="2:6" x14ac:dyDescent="0.2">
      <c r="B94" s="19"/>
      <c r="C94" s="19"/>
      <c r="D94" s="19"/>
      <c r="E94" s="19"/>
      <c r="F94" s="19"/>
    </row>
    <row r="95" spans="2:6" x14ac:dyDescent="0.2">
      <c r="B95" s="19"/>
      <c r="C95" s="19"/>
      <c r="D95" s="19"/>
      <c r="E95" s="19"/>
      <c r="F95" s="19"/>
    </row>
    <row r="96" spans="2:6" x14ac:dyDescent="0.2">
      <c r="B96" s="19"/>
      <c r="C96" s="19"/>
      <c r="D96" s="19"/>
      <c r="E96" s="19"/>
      <c r="F96" s="19"/>
    </row>
    <row r="97" spans="2:6" x14ac:dyDescent="0.2">
      <c r="B97" s="19"/>
      <c r="C97" s="19"/>
      <c r="D97" s="19"/>
      <c r="E97" s="19"/>
      <c r="F97" s="19"/>
    </row>
    <row r="98" spans="2:6" x14ac:dyDescent="0.2">
      <c r="B98" s="19"/>
      <c r="C98" s="19"/>
      <c r="D98" s="19"/>
      <c r="E98" s="19"/>
      <c r="F98" s="19"/>
    </row>
    <row r="99" spans="2:6" x14ac:dyDescent="0.2">
      <c r="B99" s="19"/>
      <c r="C99" s="19"/>
      <c r="D99" s="19"/>
      <c r="E99" s="19"/>
      <c r="F99" s="19"/>
    </row>
    <row r="100" spans="2:6" x14ac:dyDescent="0.2">
      <c r="B100" s="19"/>
      <c r="C100" s="19"/>
      <c r="D100" s="19"/>
      <c r="E100" s="19"/>
      <c r="F100" s="19"/>
    </row>
    <row r="101" spans="2:6" x14ac:dyDescent="0.2">
      <c r="B101" s="19"/>
      <c r="C101" s="19"/>
      <c r="D101" s="19"/>
      <c r="E101" s="19"/>
      <c r="F101" s="19"/>
    </row>
    <row r="102" spans="2:6" x14ac:dyDescent="0.2">
      <c r="B102" s="19"/>
      <c r="C102" s="19"/>
      <c r="D102" s="19"/>
      <c r="E102" s="19"/>
      <c r="F102" s="19"/>
    </row>
    <row r="103" spans="2:6" x14ac:dyDescent="0.2">
      <c r="B103" s="19"/>
      <c r="C103" s="19"/>
      <c r="D103" s="19"/>
      <c r="E103" s="19"/>
      <c r="F103" s="19"/>
    </row>
    <row r="104" spans="2:6" x14ac:dyDescent="0.2">
      <c r="F104" s="19"/>
    </row>
    <row r="105" spans="2:6" x14ac:dyDescent="0.2">
      <c r="F105" s="19"/>
    </row>
    <row r="106" spans="2:6" x14ac:dyDescent="0.2">
      <c r="F106" s="19"/>
    </row>
    <row r="107" spans="2:6" x14ac:dyDescent="0.2">
      <c r="F107" s="19"/>
    </row>
    <row r="108" spans="2:6" x14ac:dyDescent="0.2">
      <c r="F108" s="19"/>
    </row>
    <row r="109" spans="2:6" x14ac:dyDescent="0.2">
      <c r="F109" s="19"/>
    </row>
    <row r="110" spans="2:6" x14ac:dyDescent="0.2">
      <c r="F110" s="19"/>
    </row>
  </sheetData>
  <mergeCells count="6">
    <mergeCell ref="C18:D18"/>
    <mergeCell ref="B10:C10"/>
    <mergeCell ref="B11:C11"/>
    <mergeCell ref="B12:C12"/>
    <mergeCell ref="B13:C13"/>
    <mergeCell ref="B14:C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1DF0A-EDEE-4249-B3D8-4C30051632A4}">
  <sheetPr>
    <tabColor theme="7" tint="0.79998168889431442"/>
  </sheetPr>
  <dimension ref="A1:GU9"/>
  <sheetViews>
    <sheetView topLeftCell="B1" zoomScaleNormal="100" workbookViewId="0">
      <selection activeCell="F41" sqref="F41"/>
    </sheetView>
  </sheetViews>
  <sheetFormatPr baseColWidth="10" defaultColWidth="11.5" defaultRowHeight="15" x14ac:dyDescent="0.2"/>
  <cols>
    <col min="1" max="1" width="6.5" customWidth="1"/>
    <col min="2" max="2" width="41" customWidth="1"/>
  </cols>
  <sheetData>
    <row r="1" spans="1:203" s="13" customFormat="1" ht="21" x14ac:dyDescent="0.25">
      <c r="A1" s="11" t="s">
        <v>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</row>
    <row r="3" spans="1:203" x14ac:dyDescent="0.2">
      <c r="B3" s="4"/>
      <c r="C3" s="4">
        <v>2026</v>
      </c>
      <c r="D3" s="4">
        <f t="shared" ref="D3:AA3" si="0">C3+1</f>
        <v>2027</v>
      </c>
      <c r="E3" s="4">
        <f t="shared" si="0"/>
        <v>2028</v>
      </c>
      <c r="F3" s="4">
        <f t="shared" si="0"/>
        <v>2029</v>
      </c>
      <c r="G3" s="4">
        <f t="shared" si="0"/>
        <v>2030</v>
      </c>
      <c r="H3" s="4">
        <f t="shared" si="0"/>
        <v>2031</v>
      </c>
      <c r="I3" s="4">
        <f t="shared" si="0"/>
        <v>2032</v>
      </c>
      <c r="J3" s="4">
        <f t="shared" si="0"/>
        <v>2033</v>
      </c>
      <c r="K3" s="4">
        <f t="shared" si="0"/>
        <v>2034</v>
      </c>
      <c r="L3" s="4">
        <f t="shared" si="0"/>
        <v>2035</v>
      </c>
      <c r="M3" s="4">
        <f t="shared" si="0"/>
        <v>2036</v>
      </c>
      <c r="N3" s="4">
        <f t="shared" si="0"/>
        <v>2037</v>
      </c>
      <c r="O3" s="4">
        <f t="shared" si="0"/>
        <v>2038</v>
      </c>
      <c r="P3" s="4">
        <f t="shared" si="0"/>
        <v>2039</v>
      </c>
      <c r="Q3" s="4">
        <f t="shared" si="0"/>
        <v>2040</v>
      </c>
      <c r="R3" s="4">
        <f t="shared" si="0"/>
        <v>2041</v>
      </c>
      <c r="S3" s="4">
        <f t="shared" si="0"/>
        <v>2042</v>
      </c>
      <c r="T3" s="4">
        <f t="shared" si="0"/>
        <v>2043</v>
      </c>
      <c r="U3" s="4">
        <f t="shared" si="0"/>
        <v>2044</v>
      </c>
      <c r="V3" s="4">
        <f t="shared" si="0"/>
        <v>2045</v>
      </c>
      <c r="W3" s="4">
        <f t="shared" si="0"/>
        <v>2046</v>
      </c>
      <c r="X3" s="4">
        <f t="shared" si="0"/>
        <v>2047</v>
      </c>
      <c r="Y3" s="4">
        <f t="shared" si="0"/>
        <v>2048</v>
      </c>
      <c r="Z3" s="4">
        <f t="shared" si="0"/>
        <v>2049</v>
      </c>
      <c r="AA3" s="4">
        <f t="shared" si="0"/>
        <v>2050</v>
      </c>
      <c r="AB3" s="4">
        <f t="shared" ref="AB3" si="1">AA3+1</f>
        <v>2051</v>
      </c>
      <c r="AC3" s="4">
        <f t="shared" ref="AC3" si="2">AB3+1</f>
        <v>2052</v>
      </c>
      <c r="AD3" s="4">
        <f t="shared" ref="AD3" si="3">AC3+1</f>
        <v>2053</v>
      </c>
      <c r="AE3" s="4">
        <f t="shared" ref="AE3" si="4">AD3+1</f>
        <v>2054</v>
      </c>
      <c r="AF3" s="4">
        <f t="shared" ref="AF3" si="5">AE3+1</f>
        <v>2055</v>
      </c>
    </row>
    <row r="4" spans="1:203" x14ac:dyDescent="0.2">
      <c r="B4" s="6" t="s">
        <v>21</v>
      </c>
      <c r="C4" s="34"/>
      <c r="D4" s="34"/>
      <c r="E4" s="35"/>
      <c r="F4" s="34"/>
      <c r="G4" s="6"/>
      <c r="H4" s="34"/>
      <c r="I4" s="34"/>
      <c r="J4" s="34"/>
      <c r="K4" s="34"/>
      <c r="L4" s="34"/>
      <c r="M4" s="35"/>
      <c r="N4" s="34"/>
      <c r="O4" s="6"/>
      <c r="P4" s="34"/>
      <c r="Q4" s="34"/>
      <c r="R4" s="34"/>
      <c r="S4" s="6"/>
      <c r="T4" s="34"/>
      <c r="U4" s="34"/>
      <c r="V4" s="34"/>
      <c r="W4" s="34"/>
      <c r="X4" s="34"/>
      <c r="Y4" s="35"/>
      <c r="Z4" s="34"/>
      <c r="AA4" s="6"/>
      <c r="AB4" s="6"/>
      <c r="AC4" s="6"/>
      <c r="AD4" s="6"/>
      <c r="AE4" s="6"/>
      <c r="AF4" s="6"/>
    </row>
    <row r="5" spans="1:203" x14ac:dyDescent="0.2">
      <c r="B5" t="s">
        <v>120</v>
      </c>
      <c r="C5" s="73">
        <f ca="1">'Calculations - 4hr'!G$211</f>
        <v>299.84662372607755</v>
      </c>
      <c r="D5" s="73">
        <f ca="1">'Calculations - 4hr'!H$211</f>
        <v>45.224363382600451</v>
      </c>
      <c r="E5" s="73">
        <f ca="1">'Calculations - 4hr'!I$211</f>
        <v>184.3861092194586</v>
      </c>
      <c r="F5" s="73">
        <f ca="1">'Calculations - 4hr'!J$211</f>
        <v>47.051427663257513</v>
      </c>
      <c r="G5" s="73">
        <f ca="1">'Calculations - 4hr'!K$211</f>
        <v>47.992456216522662</v>
      </c>
      <c r="H5" s="73">
        <f ca="1">'Calculations - 4hr'!L$211</f>
        <v>48.952305340853108</v>
      </c>
      <c r="I5" s="73">
        <f ca="1">'Calculations - 4hr'!M$211</f>
        <v>49.931351447670174</v>
      </c>
      <c r="J5" s="73">
        <f ca="1">'Calculations - 4hr'!N$211</f>
        <v>50.929978476623575</v>
      </c>
      <c r="K5" s="73">
        <f ca="1">'Calculations - 4hr'!O$211</f>
        <v>51.948578046156051</v>
      </c>
      <c r="L5" s="73">
        <f ca="1">'Calculations - 4hr'!P$211</f>
        <v>401.13516866946537</v>
      </c>
      <c r="M5" s="73">
        <f ca="1">'Calculations - 4hr'!Q$211</f>
        <v>54.047300599220755</v>
      </c>
      <c r="N5" s="73">
        <f ca="1">'Calculations - 4hr'!R$211</f>
        <v>55.128246611205164</v>
      </c>
      <c r="O5" s="73">
        <f ca="1">'Calculations - 4hr'!S$211</f>
        <v>56.230811543429276</v>
      </c>
      <c r="P5" s="73">
        <f ca="1">'Calculations - 4hr'!T$211</f>
        <v>57.355427774297844</v>
      </c>
      <c r="Q5" s="73">
        <f ca="1">'Calculations - 4hr'!U$211</f>
        <v>58.502536329783808</v>
      </c>
      <c r="R5" s="73">
        <f ca="1">'Calculations - 4hr'!V$211</f>
        <v>398.95461567250277</v>
      </c>
      <c r="S5" s="73">
        <f ca="1">'Calculations - 4hr'!W$211</f>
        <v>462.9945574961601</v>
      </c>
      <c r="T5" s="73">
        <f ca="1">'Calculations - 4hr'!X$211</f>
        <v>550.0977016281505</v>
      </c>
      <c r="U5" s="73">
        <f ca="1">'Calculations - 4hr'!Y$211</f>
        <v>667.93780707024291</v>
      </c>
      <c r="V5" s="73">
        <f ca="1">'Calculations - 4hr'!Z$211</f>
        <v>827.58166401798576</v>
      </c>
      <c r="W5" s="73"/>
      <c r="X5" s="73"/>
      <c r="Y5" s="73"/>
      <c r="Z5" s="73"/>
      <c r="AA5" s="73"/>
      <c r="AB5" s="73"/>
      <c r="AC5" s="73"/>
      <c r="AD5" s="73"/>
      <c r="AE5" s="73"/>
      <c r="AF5" s="73"/>
    </row>
    <row r="6" spans="1:203" x14ac:dyDescent="0.2">
      <c r="B6" t="s">
        <v>121</v>
      </c>
      <c r="C6" s="73">
        <f ca="1">'Calculations - 8hr'!G$211</f>
        <v>367.97395964416893</v>
      </c>
      <c r="D6" s="73">
        <f ca="1">'Calculations - 8hr'!H$211</f>
        <v>45.224363382600451</v>
      </c>
      <c r="E6" s="73">
        <f ca="1">'Calculations - 8hr'!I$211</f>
        <v>540.54413721601929</v>
      </c>
      <c r="F6" s="73">
        <f ca="1">'Calculations - 8hr'!J$211</f>
        <v>313.09461633903823</v>
      </c>
      <c r="G6" s="73">
        <f ca="1">'Calculations - 8hr'!K$211</f>
        <v>277.42508179003414</v>
      </c>
      <c r="H6" s="73">
        <f ca="1">'Calculations - 8hr'!L$211</f>
        <v>48.952305340853108</v>
      </c>
      <c r="I6" s="73">
        <f ca="1">'Calculations - 8hr'!M$211</f>
        <v>49.931351447670174</v>
      </c>
      <c r="J6" s="73">
        <f ca="1">'Calculations - 8hr'!N$211</f>
        <v>50.929978476623575</v>
      </c>
      <c r="K6" s="73">
        <f ca="1">'Calculations - 8hr'!O$211</f>
        <v>51.948578046156051</v>
      </c>
      <c r="L6" s="73">
        <f ca="1">'Calculations - 8hr'!P$211</f>
        <v>52.98754960707916</v>
      </c>
      <c r="M6" s="73">
        <f ca="1">'Calculations - 8hr'!Q$211</f>
        <v>54.047300599220755</v>
      </c>
      <c r="N6" s="73">
        <f ca="1">'Calculations - 8hr'!R$211</f>
        <v>55.128246611205164</v>
      </c>
      <c r="O6" s="73">
        <f ca="1">'Calculations - 8hr'!S$211</f>
        <v>56.230811543429276</v>
      </c>
      <c r="P6" s="73">
        <f ca="1">'Calculations - 8hr'!T$211</f>
        <v>57.355427774297844</v>
      </c>
      <c r="Q6" s="73">
        <f ca="1">'Calculations - 8hr'!U$211</f>
        <v>58.502536329783808</v>
      </c>
      <c r="R6" s="73">
        <f ca="1">'Calculations - 8hr'!V$211</f>
        <v>132.46772036108996</v>
      </c>
      <c r="S6" s="73">
        <f ca="1">'Calculations - 8hr'!W$211</f>
        <v>181.99781685360233</v>
      </c>
      <c r="T6" s="73">
        <f ca="1">'Calculations - 8hr'!X$211</f>
        <v>253.77093981706543</v>
      </c>
      <c r="U6" s="73">
        <f ca="1">'Calculations - 8hr'!Y$211</f>
        <v>354.63005573915672</v>
      </c>
      <c r="V6" s="73">
        <f ca="1">'Calculations - 8hr'!Z$211</f>
        <v>493.85653129346019</v>
      </c>
      <c r="W6" s="73"/>
      <c r="X6" s="73"/>
      <c r="Y6" s="73"/>
      <c r="Z6" s="73"/>
      <c r="AA6" s="73"/>
      <c r="AB6" s="73"/>
      <c r="AC6" s="73"/>
      <c r="AD6" s="73"/>
      <c r="AE6" s="73"/>
      <c r="AF6" s="73"/>
    </row>
    <row r="7" spans="1:203" x14ac:dyDescent="0.2">
      <c r="B7" t="str">
        <f xml:space="preserve"> 'Calculations - 4hr'!E16</f>
        <v>TRC</v>
      </c>
      <c r="C7" s="46">
        <f t="shared" ref="C7:V7" ca="1" si="6">MIN(C5:C6)</f>
        <v>299.84662372607755</v>
      </c>
      <c r="D7" s="46">
        <f t="shared" ca="1" si="6"/>
        <v>45.224363382600451</v>
      </c>
      <c r="E7" s="46">
        <f t="shared" ca="1" si="6"/>
        <v>184.3861092194586</v>
      </c>
      <c r="F7" s="46">
        <f t="shared" ca="1" si="6"/>
        <v>47.051427663257513</v>
      </c>
      <c r="G7" s="46">
        <f t="shared" ca="1" si="6"/>
        <v>47.992456216522662</v>
      </c>
      <c r="H7" s="46">
        <f t="shared" ca="1" si="6"/>
        <v>48.952305340853108</v>
      </c>
      <c r="I7" s="46">
        <f t="shared" ca="1" si="6"/>
        <v>49.931351447670174</v>
      </c>
      <c r="J7" s="46">
        <f t="shared" ca="1" si="6"/>
        <v>50.929978476623575</v>
      </c>
      <c r="K7" s="46">
        <f t="shared" ca="1" si="6"/>
        <v>51.948578046156051</v>
      </c>
      <c r="L7" s="46">
        <f t="shared" ca="1" si="6"/>
        <v>52.98754960707916</v>
      </c>
      <c r="M7" s="46">
        <f t="shared" ca="1" si="6"/>
        <v>54.047300599220755</v>
      </c>
      <c r="N7" s="46">
        <f t="shared" ca="1" si="6"/>
        <v>55.128246611205164</v>
      </c>
      <c r="O7" s="46">
        <f t="shared" ca="1" si="6"/>
        <v>56.230811543429276</v>
      </c>
      <c r="P7" s="46">
        <f t="shared" ca="1" si="6"/>
        <v>57.355427774297844</v>
      </c>
      <c r="Q7" s="46">
        <f t="shared" ca="1" si="6"/>
        <v>58.502536329783808</v>
      </c>
      <c r="R7" s="46">
        <f t="shared" ca="1" si="6"/>
        <v>132.46772036108996</v>
      </c>
      <c r="S7" s="46">
        <f t="shared" ca="1" si="6"/>
        <v>181.99781685360233</v>
      </c>
      <c r="T7" s="46">
        <f t="shared" ca="1" si="6"/>
        <v>253.77093981706543</v>
      </c>
      <c r="U7" s="46">
        <f t="shared" ca="1" si="6"/>
        <v>354.63005573915672</v>
      </c>
      <c r="V7" s="46">
        <f t="shared" ca="1" si="6"/>
        <v>493.85653129346019</v>
      </c>
      <c r="W7" s="80">
        <f ca="1">V7*(1+'Calculations - 4hr'!$E$12)</f>
        <v>503.73366191932939</v>
      </c>
      <c r="X7" s="80">
        <f ca="1">W7*(1+'Calculations - 4hr'!$E$12)</f>
        <v>513.80833515771599</v>
      </c>
      <c r="Y7" s="80">
        <f ca="1">X7*(1+'Calculations - 4hr'!$E$12)</f>
        <v>524.08450186087032</v>
      </c>
      <c r="Z7" s="80">
        <f ca="1">Y7*(1+'Calculations - 4hr'!$E$12)</f>
        <v>534.56619189808771</v>
      </c>
      <c r="AA7" s="80">
        <f ca="1">Z7*(1+'Calculations - 4hr'!$E$12)</f>
        <v>545.25751573604953</v>
      </c>
      <c r="AB7" s="80">
        <f ca="1">AA7*(1+'Calculations - 4hr'!$E$12)</f>
        <v>556.16266605077055</v>
      </c>
      <c r="AC7" s="80">
        <f ca="1">AB7*(1+'Calculations - 4hr'!$E$12)</f>
        <v>567.28591937178601</v>
      </c>
      <c r="AD7" s="80">
        <f ca="1">AC7*(1+'Calculations - 4hr'!$E$12)</f>
        <v>578.63163775922169</v>
      </c>
      <c r="AE7" s="80">
        <f ca="1">AD7*(1+'Calculations - 4hr'!$E$12)</f>
        <v>590.20427051440618</v>
      </c>
      <c r="AF7" s="80">
        <f ca="1">AE7*(1+'Calculations - 4hr'!$E$12)</f>
        <v>602.00835592469434</v>
      </c>
    </row>
    <row r="8" spans="1:203" s="41" customFormat="1" x14ac:dyDescent="0.2"/>
    <row r="9" spans="1:203" x14ac:dyDescent="0.2"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D7C9D-3A32-1F43-A5DA-7095FEE76359}">
  <sheetPr>
    <tabColor theme="4" tint="0.79998168889431442"/>
  </sheetPr>
  <dimension ref="A1:CC233"/>
  <sheetViews>
    <sheetView showGridLines="0" zoomScale="90" zoomScaleNormal="100" workbookViewId="0">
      <selection activeCell="E8" sqref="E8"/>
    </sheetView>
  </sheetViews>
  <sheetFormatPr baseColWidth="10" defaultColWidth="8.83203125" defaultRowHeight="15" x14ac:dyDescent="0.2"/>
  <cols>
    <col min="1" max="1" width="9.5" bestFit="1" customWidth="1"/>
    <col min="2" max="2" width="32.5" bestFit="1" customWidth="1"/>
    <col min="3" max="3" width="1.5" customWidth="1"/>
    <col min="4" max="4" width="13.1640625" customWidth="1"/>
    <col min="5" max="5" width="20.1640625" bestFit="1" customWidth="1"/>
    <col min="6" max="6" width="1.5" customWidth="1"/>
    <col min="7" max="81" width="9.5" customWidth="1"/>
  </cols>
  <sheetData>
    <row r="1" spans="1:81" s="13" customFormat="1" ht="21" x14ac:dyDescent="0.25">
      <c r="A1" s="11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</row>
    <row r="7" spans="1:81" x14ac:dyDescent="0.2">
      <c r="B7" s="4" t="s">
        <v>23</v>
      </c>
      <c r="D7" s="36"/>
      <c r="E7" s="36"/>
    </row>
    <row r="8" spans="1:81" x14ac:dyDescent="0.2">
      <c r="B8" t="s">
        <v>24</v>
      </c>
      <c r="D8" s="75" t="s">
        <v>25</v>
      </c>
      <c r="E8" s="86">
        <f>IF(E16=References!B13,7.54%,5.06%)</f>
        <v>7.5399999999999995E-2</v>
      </c>
    </row>
    <row r="9" spans="1:81" x14ac:dyDescent="0.2">
      <c r="B9" t="s">
        <v>26</v>
      </c>
      <c r="D9" s="75" t="s">
        <v>27</v>
      </c>
      <c r="E9" s="16">
        <v>30</v>
      </c>
    </row>
    <row r="10" spans="1:81" x14ac:dyDescent="0.2">
      <c r="B10" t="s">
        <v>28</v>
      </c>
      <c r="D10" s="75" t="s">
        <v>27</v>
      </c>
      <c r="E10" s="16">
        <v>20</v>
      </c>
    </row>
    <row r="11" spans="1:81" x14ac:dyDescent="0.2">
      <c r="B11" t="s">
        <v>29</v>
      </c>
      <c r="D11" s="75" t="s">
        <v>30</v>
      </c>
      <c r="E11" s="17">
        <v>42.615927681095933</v>
      </c>
    </row>
    <row r="12" spans="1:81" x14ac:dyDescent="0.2">
      <c r="B12" t="s">
        <v>31</v>
      </c>
      <c r="D12" s="75" t="s">
        <v>25</v>
      </c>
      <c r="E12" s="18">
        <v>0.02</v>
      </c>
    </row>
    <row r="13" spans="1:81" x14ac:dyDescent="0.2">
      <c r="B13" t="s">
        <v>32</v>
      </c>
      <c r="D13" s="76" t="s">
        <v>27</v>
      </c>
      <c r="E13" s="16">
        <v>0</v>
      </c>
    </row>
    <row r="14" spans="1:81" x14ac:dyDescent="0.2">
      <c r="B14" t="s">
        <v>33</v>
      </c>
      <c r="D14" s="76" t="s">
        <v>27</v>
      </c>
      <c r="E14" s="77">
        <v>0</v>
      </c>
    </row>
    <row r="15" spans="1:81" x14ac:dyDescent="0.2">
      <c r="B15" t="s">
        <v>34</v>
      </c>
      <c r="D15" s="75" t="s">
        <v>35</v>
      </c>
      <c r="E15" s="16">
        <v>2045</v>
      </c>
    </row>
    <row r="16" spans="1:81" x14ac:dyDescent="0.2">
      <c r="B16" t="s">
        <v>114</v>
      </c>
      <c r="D16" s="75"/>
      <c r="E16" s="82" t="s">
        <v>115</v>
      </c>
    </row>
    <row r="18" spans="2:81" x14ac:dyDescent="0.2">
      <c r="B18" t="s">
        <v>36</v>
      </c>
      <c r="D18" s="75" t="s">
        <v>37</v>
      </c>
      <c r="E18" s="16">
        <v>1</v>
      </c>
    </row>
    <row r="19" spans="2:81" x14ac:dyDescent="0.2">
      <c r="B19" t="s">
        <v>38</v>
      </c>
      <c r="D19" s="75" t="s">
        <v>37</v>
      </c>
      <c r="E19" s="16">
        <v>1</v>
      </c>
    </row>
    <row r="28" spans="2:81" x14ac:dyDescent="0.2">
      <c r="B28" s="5"/>
      <c r="C28" s="5"/>
      <c r="D28" s="5"/>
      <c r="E28" s="5"/>
      <c r="F28" s="5"/>
      <c r="G28" s="4">
        <v>2026</v>
      </c>
      <c r="H28" s="4">
        <f t="shared" ref="H28:AK28" si="0">G28+1</f>
        <v>2027</v>
      </c>
      <c r="I28" s="4">
        <f t="shared" si="0"/>
        <v>2028</v>
      </c>
      <c r="J28" s="4">
        <f t="shared" si="0"/>
        <v>2029</v>
      </c>
      <c r="K28" s="4">
        <f t="shared" si="0"/>
        <v>2030</v>
      </c>
      <c r="L28" s="4">
        <f t="shared" si="0"/>
        <v>2031</v>
      </c>
      <c r="M28" s="4">
        <f t="shared" si="0"/>
        <v>2032</v>
      </c>
      <c r="N28" s="4">
        <f t="shared" si="0"/>
        <v>2033</v>
      </c>
      <c r="O28" s="4">
        <f t="shared" si="0"/>
        <v>2034</v>
      </c>
      <c r="P28" s="4">
        <f t="shared" si="0"/>
        <v>2035</v>
      </c>
      <c r="Q28" s="4">
        <f t="shared" si="0"/>
        <v>2036</v>
      </c>
      <c r="R28" s="4">
        <f t="shared" si="0"/>
        <v>2037</v>
      </c>
      <c r="S28" s="4">
        <f t="shared" si="0"/>
        <v>2038</v>
      </c>
      <c r="T28" s="4">
        <f t="shared" si="0"/>
        <v>2039</v>
      </c>
      <c r="U28" s="4">
        <f t="shared" si="0"/>
        <v>2040</v>
      </c>
      <c r="V28" s="4">
        <f t="shared" si="0"/>
        <v>2041</v>
      </c>
      <c r="W28" s="4">
        <f t="shared" si="0"/>
        <v>2042</v>
      </c>
      <c r="X28" s="4">
        <f t="shared" si="0"/>
        <v>2043</v>
      </c>
      <c r="Y28" s="4">
        <f t="shared" si="0"/>
        <v>2044</v>
      </c>
      <c r="Z28" s="4">
        <f t="shared" si="0"/>
        <v>2045</v>
      </c>
      <c r="AA28" s="4">
        <f t="shared" si="0"/>
        <v>2046</v>
      </c>
      <c r="AB28" s="4">
        <f t="shared" si="0"/>
        <v>2047</v>
      </c>
      <c r="AC28" s="4">
        <f t="shared" si="0"/>
        <v>2048</v>
      </c>
      <c r="AD28" s="4">
        <f t="shared" si="0"/>
        <v>2049</v>
      </c>
      <c r="AE28" s="4">
        <f t="shared" si="0"/>
        <v>2050</v>
      </c>
      <c r="AF28" s="4">
        <f t="shared" si="0"/>
        <v>2051</v>
      </c>
      <c r="AG28" s="4">
        <f t="shared" si="0"/>
        <v>2052</v>
      </c>
      <c r="AH28" s="4">
        <f t="shared" si="0"/>
        <v>2053</v>
      </c>
      <c r="AI28" s="4">
        <f t="shared" si="0"/>
        <v>2054</v>
      </c>
      <c r="AJ28" s="4">
        <f t="shared" si="0"/>
        <v>2055</v>
      </c>
      <c r="AK28" s="4">
        <f t="shared" si="0"/>
        <v>2056</v>
      </c>
      <c r="AL28" s="4">
        <f t="shared" ref="AL28:BQ28" si="1">AK28+1</f>
        <v>2057</v>
      </c>
      <c r="AM28" s="4">
        <f t="shared" si="1"/>
        <v>2058</v>
      </c>
      <c r="AN28" s="4">
        <f t="shared" si="1"/>
        <v>2059</v>
      </c>
      <c r="AO28" s="4">
        <f t="shared" si="1"/>
        <v>2060</v>
      </c>
      <c r="AP28" s="4">
        <f t="shared" si="1"/>
        <v>2061</v>
      </c>
      <c r="AQ28" s="4">
        <f t="shared" si="1"/>
        <v>2062</v>
      </c>
      <c r="AR28" s="4">
        <f t="shared" si="1"/>
        <v>2063</v>
      </c>
      <c r="AS28" s="4">
        <f t="shared" si="1"/>
        <v>2064</v>
      </c>
      <c r="AT28" s="4">
        <f t="shared" si="1"/>
        <v>2065</v>
      </c>
      <c r="AU28" s="4">
        <f t="shared" si="1"/>
        <v>2066</v>
      </c>
      <c r="AV28" s="4">
        <f t="shared" si="1"/>
        <v>2067</v>
      </c>
      <c r="AW28" s="4">
        <f t="shared" si="1"/>
        <v>2068</v>
      </c>
      <c r="AX28" s="4">
        <f t="shared" si="1"/>
        <v>2069</v>
      </c>
      <c r="AY28" s="4">
        <f t="shared" si="1"/>
        <v>2070</v>
      </c>
      <c r="AZ28" s="4">
        <f t="shared" si="1"/>
        <v>2071</v>
      </c>
      <c r="BA28" s="4">
        <f t="shared" si="1"/>
        <v>2072</v>
      </c>
      <c r="BB28" s="4">
        <f t="shared" si="1"/>
        <v>2073</v>
      </c>
      <c r="BC28" s="4">
        <f t="shared" si="1"/>
        <v>2074</v>
      </c>
      <c r="BD28" s="4">
        <f t="shared" si="1"/>
        <v>2075</v>
      </c>
      <c r="BE28" s="4">
        <f t="shared" si="1"/>
        <v>2076</v>
      </c>
      <c r="BF28" s="4">
        <f t="shared" si="1"/>
        <v>2077</v>
      </c>
      <c r="BG28" s="4">
        <f t="shared" si="1"/>
        <v>2078</v>
      </c>
      <c r="BH28" s="4">
        <f t="shared" si="1"/>
        <v>2079</v>
      </c>
      <c r="BI28" s="4">
        <f t="shared" si="1"/>
        <v>2080</v>
      </c>
      <c r="BJ28" s="4">
        <f t="shared" si="1"/>
        <v>2081</v>
      </c>
      <c r="BK28" s="4">
        <f t="shared" si="1"/>
        <v>2082</v>
      </c>
      <c r="BL28" s="4">
        <f t="shared" si="1"/>
        <v>2083</v>
      </c>
      <c r="BM28" s="4">
        <f t="shared" si="1"/>
        <v>2084</v>
      </c>
      <c r="BN28" s="4">
        <f t="shared" si="1"/>
        <v>2085</v>
      </c>
      <c r="BO28" s="4">
        <f t="shared" si="1"/>
        <v>2086</v>
      </c>
      <c r="BP28" s="4">
        <f t="shared" si="1"/>
        <v>2087</v>
      </c>
      <c r="BQ28" s="4">
        <f t="shared" si="1"/>
        <v>2088</v>
      </c>
      <c r="BR28" s="4">
        <f t="shared" ref="BR28:CC28" si="2">BQ28+1</f>
        <v>2089</v>
      </c>
      <c r="BS28" s="4">
        <f t="shared" si="2"/>
        <v>2090</v>
      </c>
      <c r="BT28" s="4">
        <f t="shared" si="2"/>
        <v>2091</v>
      </c>
      <c r="BU28" s="4">
        <f t="shared" si="2"/>
        <v>2092</v>
      </c>
      <c r="BV28" s="4">
        <f t="shared" si="2"/>
        <v>2093</v>
      </c>
      <c r="BW28" s="4">
        <f t="shared" si="2"/>
        <v>2094</v>
      </c>
      <c r="BX28" s="4">
        <f t="shared" si="2"/>
        <v>2095</v>
      </c>
      <c r="BY28" s="4">
        <f t="shared" si="2"/>
        <v>2096</v>
      </c>
      <c r="BZ28" s="4">
        <f t="shared" si="2"/>
        <v>2097</v>
      </c>
      <c r="CA28" s="4">
        <f t="shared" si="2"/>
        <v>2098</v>
      </c>
      <c r="CB28" s="4">
        <f t="shared" si="2"/>
        <v>2099</v>
      </c>
      <c r="CC28" s="4">
        <f t="shared" si="2"/>
        <v>2100</v>
      </c>
    </row>
    <row r="30" spans="2:81" x14ac:dyDescent="0.2">
      <c r="B30" s="7" t="s">
        <v>39</v>
      </c>
      <c r="D30" s="10" t="s">
        <v>40</v>
      </c>
    </row>
    <row r="31" spans="2:81" x14ac:dyDescent="0.2">
      <c r="B31" s="6" t="s">
        <v>41</v>
      </c>
      <c r="C31" s="34"/>
      <c r="D31" s="34"/>
      <c r="E31" s="34"/>
      <c r="F31" s="34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5"/>
      <c r="AC31" s="65"/>
      <c r="AD31" s="65"/>
      <c r="AE31" s="65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</row>
    <row r="32" spans="2:81" x14ac:dyDescent="0.2">
      <c r="B32" t="s">
        <v>42</v>
      </c>
      <c r="D32" t="s">
        <v>43</v>
      </c>
      <c r="G32" s="1">
        <f>INDEX(Inputs!$E$11:$E$30,MATCH(MIN($E$15,G$28),Inputs!$D$11:$D$30,0))*(1+$E$12)^(G$28-Inputs!$E$6)</f>
        <v>122.44467600000002</v>
      </c>
      <c r="H32" s="1"/>
      <c r="I32" s="1">
        <f>INDEX(Inputs!$E$11:$E$30,MATCH(MIN($E$15,I$28),Inputs!$D$11:$D$30,0))*(1+$E$12)^(I$28-Inputs!$E$6)</f>
        <v>120.02007790079999</v>
      </c>
      <c r="J32" s="1"/>
      <c r="K32" s="1"/>
      <c r="L32" s="1">
        <f>INDEX(Inputs!$E$11:$E$30,MATCH(MIN($E$15,L$28),Inputs!$D$11:$D$30,0))*(1+$E$12)^(L$28-Inputs!$E$6)</f>
        <v>155.17594684274121</v>
      </c>
      <c r="M32" s="1"/>
      <c r="N32" s="1"/>
      <c r="O32" s="1"/>
      <c r="P32" s="1"/>
      <c r="Q32" s="1">
        <f>INDEX(Inputs!$E$11:$E$30,MATCH(MIN($E$15,Q$28),Inputs!$D$11:$D$30,0))*(1+$E$12)^(Q$28-Inputs!$E$6)</f>
        <v>149.13255262260969</v>
      </c>
      <c r="R32" s="1"/>
      <c r="S32" s="1"/>
      <c r="T32" s="1"/>
      <c r="U32" s="1"/>
      <c r="V32" s="1">
        <f>INDEX(Inputs!$E$11:$E$30,MATCH(MIN($E$15,V$28),Inputs!$D$11:$D$30,0))*(1+$E$12)^(V$28-Inputs!$E$6)</f>
        <v>147.123365914548</v>
      </c>
      <c r="W32" s="1"/>
      <c r="X32" s="1"/>
      <c r="Y32" s="1"/>
      <c r="Z32" s="1">
        <f>INDEX(Inputs!$E$11:$E$30,MATCH(MIN($E$15,Z$28),Inputs!$D$11:$D$30,0))*(1+$E$12)^(Z$28-Inputs!$E$6)</f>
        <v>145.98898224424775</v>
      </c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2:81" x14ac:dyDescent="0.2">
      <c r="B33" t="s">
        <v>44</v>
      </c>
      <c r="D33" t="s">
        <v>43</v>
      </c>
      <c r="G33" s="1"/>
      <c r="H33" s="1">
        <f>SUM(G32:G33)*($I32/$G32)^(1/($I$28-$G$28))</f>
        <v>121.22631542721331</v>
      </c>
      <c r="I33" s="1"/>
      <c r="J33" s="1">
        <f>SUM(I32:I33)*($L32/$I32)^(1/($L$28-$I$28))</f>
        <v>130.75071452770672</v>
      </c>
      <c r="K33" s="1">
        <f>SUM(J32:J33)*($L32/$I32)^(1/($L$28-$I$28))</f>
        <v>142.44074531959546</v>
      </c>
      <c r="L33" s="1"/>
      <c r="M33" s="1">
        <f>SUM(L32:L33)*($Q32/$L32)^(1/($Q$28-$L$28))</f>
        <v>153.94798664756263</v>
      </c>
      <c r="N33" s="1">
        <f>SUM(M32:M33)*($Q32/$L32)^(1/($Q$28-$L$28))</f>
        <v>152.72974372024433</v>
      </c>
      <c r="O33" s="1">
        <f>SUM(N32:N33)*($Q32/$L32)^(1/($Q$28-$L$28))</f>
        <v>151.52114116473135</v>
      </c>
      <c r="P33" s="1">
        <f>SUM(O32:O33)*($Q32/$L32)^(1/($Q$28-$L$28))</f>
        <v>150.3221026934734</v>
      </c>
      <c r="Q33" s="1"/>
      <c r="R33" s="1">
        <f>SUM(Q32:Q33)*($V32/$Q32)^(1/($V$28-$Q$28))</f>
        <v>148.72853210970072</v>
      </c>
      <c r="S33" s="1">
        <f>SUM(R32:R33)*($V32/$Q32)^(1/($V$28-$Q$28))</f>
        <v>148.32560614370308</v>
      </c>
      <c r="T33" s="1">
        <f>SUM(S32:S33)*($V32/$Q32)^(1/($V$28-$Q$28))</f>
        <v>147.92377175933927</v>
      </c>
      <c r="U33" s="1">
        <f>SUM(T32:T33)*($V32/$Q32)^(1/($V$28-$Q$28))</f>
        <v>147.5230259993651</v>
      </c>
      <c r="V33" s="1"/>
      <c r="W33" s="1">
        <f>SUM(V32:V33)*($Z32/$V32)^(1/($Z$28-$V$28))</f>
        <v>146.83894629730324</v>
      </c>
      <c r="X33" s="1">
        <f>SUM(W32:W33)*($Z32/$V32)^(1/($Z$28-$V$28))</f>
        <v>146.55507652146653</v>
      </c>
      <c r="Y33" s="1">
        <f>SUM(X32:X33)*($Z32/$V32)^(1/($Z$28-$V$28))</f>
        <v>146.27175552408178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2:81" x14ac:dyDescent="0.2">
      <c r="B34" t="s">
        <v>45</v>
      </c>
      <c r="G34" s="1">
        <f t="shared" ref="G34:Z34" si="3">SUM(G32:G33)</f>
        <v>122.44467600000002</v>
      </c>
      <c r="H34" s="1">
        <f t="shared" si="3"/>
        <v>121.22631542721331</v>
      </c>
      <c r="I34" s="1">
        <f t="shared" si="3"/>
        <v>120.02007790079999</v>
      </c>
      <c r="J34" s="1">
        <f t="shared" si="3"/>
        <v>130.75071452770672</v>
      </c>
      <c r="K34" s="1">
        <f t="shared" si="3"/>
        <v>142.44074531959546</v>
      </c>
      <c r="L34" s="1">
        <f t="shared" si="3"/>
        <v>155.17594684274121</v>
      </c>
      <c r="M34" s="1">
        <f t="shared" si="3"/>
        <v>153.94798664756263</v>
      </c>
      <c r="N34" s="1">
        <f t="shared" si="3"/>
        <v>152.72974372024433</v>
      </c>
      <c r="O34" s="1">
        <f t="shared" si="3"/>
        <v>151.52114116473135</v>
      </c>
      <c r="P34" s="1">
        <f t="shared" si="3"/>
        <v>150.3221026934734</v>
      </c>
      <c r="Q34" s="1">
        <f t="shared" si="3"/>
        <v>149.13255262260969</v>
      </c>
      <c r="R34" s="1">
        <f t="shared" si="3"/>
        <v>148.72853210970072</v>
      </c>
      <c r="S34" s="1">
        <f t="shared" si="3"/>
        <v>148.32560614370308</v>
      </c>
      <c r="T34" s="1">
        <f t="shared" si="3"/>
        <v>147.92377175933927</v>
      </c>
      <c r="U34" s="1">
        <f t="shared" si="3"/>
        <v>147.5230259993651</v>
      </c>
      <c r="V34" s="1">
        <f t="shared" si="3"/>
        <v>147.123365914548</v>
      </c>
      <c r="W34" s="1">
        <f t="shared" si="3"/>
        <v>146.83894629730324</v>
      </c>
      <c r="X34" s="1">
        <f t="shared" si="3"/>
        <v>146.55507652146653</v>
      </c>
      <c r="Y34" s="1">
        <f t="shared" si="3"/>
        <v>146.27175552408178</v>
      </c>
      <c r="Z34" s="1">
        <f t="shared" si="3"/>
        <v>145.98898224424775</v>
      </c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2:81" x14ac:dyDescent="0.2">
      <c r="B35" t="s">
        <v>46</v>
      </c>
      <c r="D35" t="s">
        <v>43</v>
      </c>
      <c r="G35" s="1">
        <f t="shared" ref="G35:Z35" ca="1" si="4">(SUM(OFFSET(G34,,-MIN(G$28-$G$28,$E$13),1,
    MIN(G$28-$G$28,$E$13)+MIN(COUNT($G$28:$XFD$28)-1-(G$28-$G$28),$E$13)+1))
 +(2*$E$13-MIN(G$28-$G$28,$E$13)-MIN(COUNT($G$28:$XFD$28)-1-(G$28-$G$28),$E$13))
 *G34)/(2*$E$13+1)</f>
        <v>122.44467600000002</v>
      </c>
      <c r="H35" s="1">
        <f t="shared" ca="1" si="4"/>
        <v>121.22631542721331</v>
      </c>
      <c r="I35" s="1">
        <f t="shared" ca="1" si="4"/>
        <v>120.02007790079999</v>
      </c>
      <c r="J35" s="1">
        <f t="shared" ca="1" si="4"/>
        <v>130.75071452770672</v>
      </c>
      <c r="K35" s="1">
        <f t="shared" ca="1" si="4"/>
        <v>142.44074531959546</v>
      </c>
      <c r="L35" s="1">
        <f t="shared" ca="1" si="4"/>
        <v>155.17594684274121</v>
      </c>
      <c r="M35" s="1">
        <f t="shared" ca="1" si="4"/>
        <v>153.94798664756263</v>
      </c>
      <c r="N35" s="1">
        <f t="shared" ca="1" si="4"/>
        <v>152.72974372024433</v>
      </c>
      <c r="O35" s="1">
        <f t="shared" ca="1" si="4"/>
        <v>151.52114116473135</v>
      </c>
      <c r="P35" s="1">
        <f t="shared" ca="1" si="4"/>
        <v>150.3221026934734</v>
      </c>
      <c r="Q35" s="1">
        <f t="shared" ca="1" si="4"/>
        <v>149.13255262260969</v>
      </c>
      <c r="R35" s="1">
        <f t="shared" ca="1" si="4"/>
        <v>148.72853210970072</v>
      </c>
      <c r="S35" s="1">
        <f t="shared" ca="1" si="4"/>
        <v>148.32560614370308</v>
      </c>
      <c r="T35" s="1">
        <f t="shared" ca="1" si="4"/>
        <v>147.92377175933927</v>
      </c>
      <c r="U35" s="1">
        <f t="shared" ca="1" si="4"/>
        <v>147.5230259993651</v>
      </c>
      <c r="V35" s="1">
        <f t="shared" ca="1" si="4"/>
        <v>147.123365914548</v>
      </c>
      <c r="W35" s="1">
        <f t="shared" ca="1" si="4"/>
        <v>146.83894629730324</v>
      </c>
      <c r="X35" s="1">
        <f t="shared" ca="1" si="4"/>
        <v>146.55507652146653</v>
      </c>
      <c r="Y35" s="1">
        <f t="shared" ca="1" si="4"/>
        <v>146.27175552408178</v>
      </c>
      <c r="Z35" s="1">
        <f t="shared" ca="1" si="4"/>
        <v>145.98898224424775</v>
      </c>
      <c r="AA35" s="84" cm="1">
        <f t="array" aca="1" ref="AA35" ca="1">TREND(X35:Z35,X$28:Z$28,AA$28)</f>
        <v>145.70584381937988</v>
      </c>
      <c r="AB35" s="84" cm="1">
        <f t="array" aca="1" ref="AB35" ca="1">TREND(Y35:AA35,Y$28:AA$28,AB$28)</f>
        <v>145.42294882453461</v>
      </c>
      <c r="AC35" s="84" cm="1">
        <f t="array" aca="1" ref="AC35" ca="1">TREND(Z35:AB35,Z$28:AB$28,AC$28)</f>
        <v>145.13989154300759</v>
      </c>
      <c r="AD35" s="84" cm="1">
        <f t="array" aca="1" ref="AD35" ca="1">TREND(AA35:AC35,AA$28:AC$28,AD$28)</f>
        <v>144.85694245260186</v>
      </c>
      <c r="AE35" s="84" cm="1">
        <f t="array" aca="1" ref="AE35" ca="1">TREND(AB35:AD35,AB$28:AD$28,AE$28)</f>
        <v>144.57392123478189</v>
      </c>
      <c r="AF35" s="84" cm="1">
        <f t="array" aca="1" ref="AF35" ca="1">TREND(AC35:AE35,AC$28:AE$28,AF$28)</f>
        <v>144.29094810190475</v>
      </c>
      <c r="AG35" s="84" cm="1">
        <f t="array" aca="1" ref="AG35" ca="1">TREND(AD35:AF35,AD$28:AF$28,AG$28)</f>
        <v>144.00794291239902</v>
      </c>
      <c r="AH35" s="84" cm="1">
        <f t="array" aca="1" ref="AH35" ca="1">TREND(AE35:AG35,AE$28:AG$28,AH$28)</f>
        <v>143.72495909397901</v>
      </c>
      <c r="AI35" s="84" cm="1">
        <f t="array" aca="1" ref="AI35" ca="1">TREND(AF35:AH35,AF$28:AH$28,AI$28)</f>
        <v>143.44196102816852</v>
      </c>
      <c r="AJ35" s="84" cm="1">
        <f t="array" aca="1" ref="AJ35" ca="1">TREND(AG35:AI35,AG$28:AI$28,AJ$28)</f>
        <v>143.15897246061832</v>
      </c>
      <c r="AK35" s="85">
        <f ca="1">AJ35*(1+$E$12)</f>
        <v>146.02215190983068</v>
      </c>
      <c r="AL35" s="1">
        <f t="shared" ref="AL35:CC35" ca="1" si="5">AK35*(1+$E$12)</f>
        <v>148.94259494802731</v>
      </c>
      <c r="AM35" s="1">
        <f t="shared" ca="1" si="5"/>
        <v>151.92144684698786</v>
      </c>
      <c r="AN35" s="1">
        <f t="shared" ca="1" si="5"/>
        <v>154.95987578392763</v>
      </c>
      <c r="AO35" s="1">
        <f t="shared" ca="1" si="5"/>
        <v>158.05907329960618</v>
      </c>
      <c r="AP35" s="1">
        <f t="shared" ca="1" si="5"/>
        <v>161.2202547655983</v>
      </c>
      <c r="AQ35" s="1">
        <f t="shared" ca="1" si="5"/>
        <v>164.44465986091026</v>
      </c>
      <c r="AR35" s="1">
        <f t="shared" ca="1" si="5"/>
        <v>167.73355305812848</v>
      </c>
      <c r="AS35" s="1">
        <f t="shared" ca="1" si="5"/>
        <v>171.08822411929106</v>
      </c>
      <c r="AT35" s="1">
        <f t="shared" ca="1" si="5"/>
        <v>174.50998860167687</v>
      </c>
      <c r="AU35" s="1">
        <f t="shared" ca="1" si="5"/>
        <v>178.00018837371042</v>
      </c>
      <c r="AV35" s="1">
        <f t="shared" ca="1" si="5"/>
        <v>181.56019214118461</v>
      </c>
      <c r="AW35" s="1">
        <f t="shared" ca="1" si="5"/>
        <v>185.19139598400832</v>
      </c>
      <c r="AX35" s="1">
        <f t="shared" ca="1" si="5"/>
        <v>188.8952239036885</v>
      </c>
      <c r="AY35" s="1">
        <f t="shared" ca="1" si="5"/>
        <v>192.67312838176227</v>
      </c>
      <c r="AZ35" s="1">
        <f t="shared" ca="1" si="5"/>
        <v>196.52659094939753</v>
      </c>
      <c r="BA35" s="1">
        <f t="shared" ca="1" si="5"/>
        <v>200.45712276838549</v>
      </c>
      <c r="BB35" s="1">
        <f t="shared" ca="1" si="5"/>
        <v>204.4662652237532</v>
      </c>
      <c r="BC35" s="1">
        <f t="shared" ca="1" si="5"/>
        <v>208.55559052822827</v>
      </c>
      <c r="BD35" s="1">
        <f t="shared" ca="1" si="5"/>
        <v>212.72670233879285</v>
      </c>
      <c r="BE35" s="1">
        <f t="shared" ca="1" si="5"/>
        <v>216.98123638556871</v>
      </c>
      <c r="BF35" s="1">
        <f t="shared" ca="1" si="5"/>
        <v>221.32086111328007</v>
      </c>
      <c r="BG35" s="1">
        <f t="shared" ca="1" si="5"/>
        <v>225.74727833554567</v>
      </c>
      <c r="BH35" s="1">
        <f t="shared" ca="1" si="5"/>
        <v>230.26222390225658</v>
      </c>
      <c r="BI35" s="1">
        <f t="shared" ca="1" si="5"/>
        <v>234.86746838030172</v>
      </c>
      <c r="BJ35" s="1">
        <f t="shared" ca="1" si="5"/>
        <v>239.56481774790777</v>
      </c>
      <c r="BK35" s="1">
        <f t="shared" ca="1" si="5"/>
        <v>244.35611410286592</v>
      </c>
      <c r="BL35" s="1">
        <f t="shared" ca="1" si="5"/>
        <v>249.24323638492325</v>
      </c>
      <c r="BM35" s="1">
        <f t="shared" ca="1" si="5"/>
        <v>254.22810111262172</v>
      </c>
      <c r="BN35" s="1">
        <f t="shared" ca="1" si="5"/>
        <v>259.31266313487413</v>
      </c>
      <c r="BO35" s="1">
        <f t="shared" ca="1" si="5"/>
        <v>264.49891639757163</v>
      </c>
      <c r="BP35" s="1">
        <f t="shared" ca="1" si="5"/>
        <v>269.78889472552305</v>
      </c>
      <c r="BQ35" s="1">
        <f t="shared" ca="1" si="5"/>
        <v>275.1846726200335</v>
      </c>
      <c r="BR35" s="1">
        <f t="shared" ca="1" si="5"/>
        <v>280.68836607243418</v>
      </c>
      <c r="BS35" s="1">
        <f t="shared" ca="1" si="5"/>
        <v>286.30213339388285</v>
      </c>
      <c r="BT35" s="1">
        <f t="shared" ca="1" si="5"/>
        <v>292.02817606176052</v>
      </c>
      <c r="BU35" s="1">
        <f t="shared" ca="1" si="5"/>
        <v>297.86873958299572</v>
      </c>
      <c r="BV35" s="1">
        <f t="shared" ca="1" si="5"/>
        <v>303.82611437465562</v>
      </c>
      <c r="BW35" s="1">
        <f t="shared" ca="1" si="5"/>
        <v>309.90263666214872</v>
      </c>
      <c r="BX35" s="1">
        <f t="shared" ca="1" si="5"/>
        <v>316.10068939539173</v>
      </c>
      <c r="BY35" s="1">
        <f t="shared" ca="1" si="5"/>
        <v>322.42270318329957</v>
      </c>
      <c r="BZ35" s="1">
        <f t="shared" ca="1" si="5"/>
        <v>328.87115724696559</v>
      </c>
      <c r="CA35" s="1">
        <f t="shared" ca="1" si="5"/>
        <v>335.4485803919049</v>
      </c>
      <c r="CB35" s="1">
        <f t="shared" ca="1" si="5"/>
        <v>342.15755199974302</v>
      </c>
      <c r="CC35" s="1">
        <f t="shared" ca="1" si="5"/>
        <v>349.00070303973791</v>
      </c>
    </row>
    <row r="36" spans="2:81" x14ac:dyDescent="0.2">
      <c r="B36" t="s">
        <v>47</v>
      </c>
      <c r="D36" t="s">
        <v>43</v>
      </c>
      <c r="G36" s="1">
        <f>INDEX(Inputs!$F$11:$F$30,MATCH(MIN($E$15,G$28),Inputs!$D$11:$D$30,0))*(1+$E$12)^(G$28-Inputs!$E$6)</f>
        <v>83.591178618151275</v>
      </c>
      <c r="H36" s="1">
        <f>INDEX(Inputs!$F$11:$F$30,MATCH(MIN($E$15,H$28),Inputs!$D$11:$D$30,0))*(1+$E$12)^(H$28-Inputs!$E$6)</f>
        <v>63.222118086869038</v>
      </c>
      <c r="I36" s="1">
        <f>INDEX(Inputs!$F$11:$F$30,MATCH(MIN($E$15,I$28),Inputs!$D$11:$D$30,0))*(1+$E$12)^(I$28-Inputs!$E$6)</f>
        <v>54.382610705659928</v>
      </c>
      <c r="J36" s="1">
        <f>INDEX(Inputs!$F$11:$F$30,MATCH(MIN($E$15,J$28),Inputs!$D$11:$D$30,0))*(1+$E$12)^(J$28-Inputs!$E$6)</f>
        <v>53.016066224103191</v>
      </c>
      <c r="K36" s="1">
        <f>INDEX(Inputs!$F$11:$F$30,MATCH(MIN($E$15,K$28),Inputs!$D$11:$D$30,0))*(1+$E$12)^(K$28-Inputs!$E$6)</f>
        <v>28.506067598389659</v>
      </c>
      <c r="L36" s="1">
        <f>INDEX(Inputs!$F$11:$F$30,MATCH(MIN($E$15,L$28),Inputs!$D$11:$D$30,0))*(1+$E$12)^(L$28-Inputs!$E$6)</f>
        <v>25.120382822850768</v>
      </c>
      <c r="M36" s="1">
        <f>INDEX(Inputs!$F$11:$F$30,MATCH(MIN($E$15,M$28),Inputs!$D$11:$D$30,0))*(1+$E$12)^(M$28-Inputs!$E$6)</f>
        <v>23.546344412713417</v>
      </c>
      <c r="N36" s="1">
        <f>INDEX(Inputs!$F$11:$F$30,MATCH(MIN($E$15,N$28),Inputs!$D$11:$D$30,0))*(1+$E$12)^(N$28-Inputs!$E$6)</f>
        <v>22.445337064995634</v>
      </c>
      <c r="O36" s="1">
        <f>INDEX(Inputs!$F$11:$F$30,MATCH(MIN($E$15,O$28),Inputs!$D$11:$D$30,0))*(1+$E$12)^(O$28-Inputs!$E$6)</f>
        <v>21.917817488915656</v>
      </c>
      <c r="P36" s="1">
        <f>INDEX(Inputs!$F$11:$F$30,MATCH(MIN($E$15,P$28),Inputs!$D$11:$D$30,0))*(1+$E$12)^(P$28-Inputs!$E$6)</f>
        <v>17.360152273789243</v>
      </c>
      <c r="Q36" s="1">
        <f>INDEX(Inputs!$F$11:$F$30,MATCH(MIN($E$15,Q$28),Inputs!$D$11:$D$30,0))*(1+$E$12)^(Q$28-Inputs!$E$6)</f>
        <v>18.119226168207149</v>
      </c>
      <c r="R36" s="1">
        <f>INDEX(Inputs!$F$11:$F$30,MATCH(MIN($E$15,R$28),Inputs!$D$11:$D$30,0))*(1+$E$12)^(R$28-Inputs!$E$6)</f>
        <v>19.592435892517596</v>
      </c>
      <c r="S36" s="1">
        <f>INDEX(Inputs!$F$11:$F$30,MATCH(MIN($E$15,S$28),Inputs!$D$11:$D$30,0))*(1+$E$12)^(S$28-Inputs!$E$6)</f>
        <v>20.489583801009069</v>
      </c>
      <c r="T36" s="1">
        <f>INDEX(Inputs!$F$11:$F$30,MATCH(MIN($E$15,T$28),Inputs!$D$11:$D$30,0))*(1+$E$12)^(T$28-Inputs!$E$6)</f>
        <v>20.834792823995944</v>
      </c>
      <c r="U36" s="1">
        <f>INDEX(Inputs!$F$11:$F$30,MATCH(MIN($E$15,U$28),Inputs!$D$11:$D$30,0))*(1+$E$12)^(U$28-Inputs!$E$6)</f>
        <v>18.345585782288836</v>
      </c>
      <c r="V36" s="1">
        <f>INDEX(Inputs!$F$11:$F$30,MATCH(MIN($E$15,V$28),Inputs!$D$11:$D$30,0))*(1+$E$12)^(V$28-Inputs!$E$6)</f>
        <v>17.578752215022714</v>
      </c>
      <c r="W36" s="1">
        <f>INDEX(Inputs!$F$11:$F$30,MATCH(MIN($E$15,W$28),Inputs!$D$11:$D$30,0))*(1+$E$12)^(W$28-Inputs!$E$6)</f>
        <v>15.018893528432361</v>
      </c>
      <c r="X36" s="1">
        <f>INDEX(Inputs!$F$11:$F$30,MATCH(MIN($E$15,X$28),Inputs!$D$11:$D$30,0))*(1+$E$12)^(X$28-Inputs!$E$6)</f>
        <v>12.349608993492385</v>
      </c>
      <c r="Y36" s="1">
        <f>INDEX(Inputs!$F$11:$F$30,MATCH(MIN($E$15,Y$28),Inputs!$D$11:$D$30,0))*(1+$E$12)^(Y$28-Inputs!$E$6)</f>
        <v>9.5675455197434403</v>
      </c>
      <c r="Z36" s="1">
        <f>INDEX(Inputs!$F$11:$F$30,MATCH(MIN($E$15,Z$28),Inputs!$D$11:$D$30,0))*(1+$E$12)^(Z$28-Inputs!$E$6)</f>
        <v>6.6692596634471384</v>
      </c>
      <c r="AA36" s="85">
        <f>INDEX(Inputs!$F$11:$F$30,MATCH(MIN($E$15,AA$28),Inputs!$D$11:$D$30,0))*(1+$E$12)^(AA$28-Inputs!$E$6)</f>
        <v>6.8026448567160811</v>
      </c>
      <c r="AB36" s="85">
        <f>INDEX(Inputs!$F$11:$F$30,MATCH(MIN($E$15,AB$28),Inputs!$D$11:$D$30,0))*(1+$E$12)^(AB$28-Inputs!$E$6)</f>
        <v>6.938697753850402</v>
      </c>
      <c r="AC36" s="85">
        <f>INDEX(Inputs!$F$11:$F$30,MATCH(MIN($E$15,AC$28),Inputs!$D$11:$D$30,0))*(1+$E$12)^(AC$28-Inputs!$E$6)</f>
        <v>7.0774717089274102</v>
      </c>
      <c r="AD36" s="85">
        <f>INDEX(Inputs!$F$11:$F$30,MATCH(MIN($E$15,AD$28),Inputs!$D$11:$D$30,0))*(1+$E$12)^(AD$28-Inputs!$E$6)</f>
        <v>7.2190211431059579</v>
      </c>
      <c r="AE36" s="85">
        <f>INDEX(Inputs!$F$11:$F$30,MATCH(MIN($E$15,AE$28),Inputs!$D$11:$D$30,0))*(1+$E$12)^(AE$28-Inputs!$E$6)</f>
        <v>7.3634015659680783</v>
      </c>
      <c r="AF36" s="85">
        <f>INDEX(Inputs!$F$11:$F$30,MATCH(MIN($E$15,AF$28),Inputs!$D$11:$D$30,0))*(1+$E$12)^(AF$28-Inputs!$E$6)</f>
        <v>7.5106695972874382</v>
      </c>
      <c r="AG36" s="85">
        <f>INDEX(Inputs!$F$11:$F$30,MATCH(MIN($E$15,AG$28),Inputs!$D$11:$D$30,0))*(1+$E$12)^(AG$28-Inputs!$E$6)</f>
        <v>7.6608829892331887</v>
      </c>
      <c r="AH36" s="85">
        <f>INDEX(Inputs!$F$11:$F$30,MATCH(MIN($E$15,AH$28),Inputs!$D$11:$D$30,0))*(1+$E$12)^(AH$28-Inputs!$E$6)</f>
        <v>7.8141006490178517</v>
      </c>
      <c r="AI36" s="85">
        <f>INDEX(Inputs!$F$11:$F$30,MATCH(MIN($E$15,AI$28),Inputs!$D$11:$D$30,0))*(1+$E$12)^(AI$28-Inputs!$E$6)</f>
        <v>7.970382661998209</v>
      </c>
      <c r="AJ36" s="85">
        <f>INDEX(Inputs!$F$11:$F$30,MATCH(MIN($E$15,AJ$28),Inputs!$D$11:$D$30,0))*(1+$E$12)^(AJ$28-Inputs!$E$6)</f>
        <v>8.1297903152381714</v>
      </c>
      <c r="AK36" s="85">
        <f>INDEX(Inputs!$F$11:$F$30,MATCH(MIN($E$15,AK$28),Inputs!$D$11:$D$30,0))*(1+$E$12)^(AK$28-Inputs!$E$6)</f>
        <v>8.2923861215429362</v>
      </c>
      <c r="AL36" s="1">
        <f>INDEX(Inputs!$F$11:$F$30,MATCH(MIN($E$15,AL$28),Inputs!$D$11:$D$30,0))*(1+$E$12)^(AL$28-Inputs!$E$6)</f>
        <v>8.4582338439737956</v>
      </c>
      <c r="AM36" s="1">
        <f>INDEX(Inputs!$F$11:$F$30,MATCH(MIN($E$15,AM$28),Inputs!$D$11:$D$30,0))*(1+$E$12)^(AM$28-Inputs!$E$6)</f>
        <v>8.6273985208532711</v>
      </c>
      <c r="AN36" s="1">
        <f>INDEX(Inputs!$F$11:$F$30,MATCH(MIN($E$15,AN$28),Inputs!$D$11:$D$30,0))*(1+$E$12)^(AN$28-Inputs!$E$6)</f>
        <v>8.7999464912703367</v>
      </c>
      <c r="AO36" s="1">
        <f>INDEX(Inputs!$F$11:$F$30,MATCH(MIN($E$15,AO$28),Inputs!$D$11:$D$30,0))*(1+$E$12)^(AO$28-Inputs!$E$6)</f>
        <v>8.9759454210957426</v>
      </c>
      <c r="AP36" s="1">
        <f>INDEX(Inputs!$F$11:$F$30,MATCH(MIN($E$15,AP$28),Inputs!$D$11:$D$30,0))*(1+$E$12)^(AP$28-Inputs!$E$6)</f>
        <v>9.1554643295176579</v>
      </c>
      <c r="AQ36" s="1">
        <f>INDEX(Inputs!$F$11:$F$30,MATCH(MIN($E$15,AQ$28),Inputs!$D$11:$D$30,0))*(1+$E$12)^(AQ$28-Inputs!$E$6)</f>
        <v>9.3385736161080128</v>
      </c>
      <c r="AR36" s="1">
        <f>INDEX(Inputs!$F$11:$F$30,MATCH(MIN($E$15,AR$28),Inputs!$D$11:$D$30,0))*(1+$E$12)^(AR$28-Inputs!$E$6)</f>
        <v>9.5253450884301696</v>
      </c>
      <c r="AS36" s="1">
        <f>INDEX(Inputs!$F$11:$F$30,MATCH(MIN($E$15,AS$28),Inputs!$D$11:$D$30,0))*(1+$E$12)^(AS$28-Inputs!$E$6)</f>
        <v>9.7158519901987752</v>
      </c>
      <c r="AT36" s="1">
        <f>INDEX(Inputs!$F$11:$F$30,MATCH(MIN($E$15,AT$28),Inputs!$D$11:$D$30,0))*(1+$E$12)^(AT$28-Inputs!$E$6)</f>
        <v>9.9101690300027503</v>
      </c>
      <c r="AU36" s="1">
        <f>INDEX(Inputs!$F$11:$F$30,MATCH(MIN($E$15,AU$28),Inputs!$D$11:$D$30,0))*(1+$E$12)^(AU$28-Inputs!$E$6)</f>
        <v>10.108372410602804</v>
      </c>
      <c r="AV36" s="1">
        <f>INDEX(Inputs!$F$11:$F$30,MATCH(MIN($E$15,AV$28),Inputs!$D$11:$D$30,0))*(1+$E$12)^(AV$28-Inputs!$E$6)</f>
        <v>10.31053985881486</v>
      </c>
      <c r="AW36" s="1">
        <f>INDEX(Inputs!$F$11:$F$30,MATCH(MIN($E$15,AW$28),Inputs!$D$11:$D$30,0))*(1+$E$12)^(AW$28-Inputs!$E$6)</f>
        <v>10.516750655991158</v>
      </c>
      <c r="AX36" s="1">
        <f>INDEX(Inputs!$F$11:$F$30,MATCH(MIN($E$15,AX$28),Inputs!$D$11:$D$30,0))*(1+$E$12)^(AX$28-Inputs!$E$6)</f>
        <v>10.727085669110981</v>
      </c>
      <c r="AY36" s="1">
        <f>INDEX(Inputs!$F$11:$F$30,MATCH(MIN($E$15,AY$28),Inputs!$D$11:$D$30,0))*(1+$E$12)^(AY$28-Inputs!$E$6)</f>
        <v>10.941627382493202</v>
      </c>
      <c r="AZ36" s="1">
        <f>INDEX(Inputs!$F$11:$F$30,MATCH(MIN($E$15,AZ$28),Inputs!$D$11:$D$30,0))*(1+$E$12)^(AZ$28-Inputs!$E$6)</f>
        <v>11.160459930143062</v>
      </c>
      <c r="BA36" s="1">
        <f>INDEX(Inputs!$F$11:$F$30,MATCH(MIN($E$15,BA$28),Inputs!$D$11:$D$30,0))*(1+$E$12)^(BA$28-Inputs!$E$6)</f>
        <v>11.383669128745925</v>
      </c>
      <c r="BB36" s="1">
        <f>INDEX(Inputs!$F$11:$F$30,MATCH(MIN($E$15,BB$28),Inputs!$D$11:$D$30,0))*(1+$E$12)^(BB$28-Inputs!$E$6)</f>
        <v>11.611342511320844</v>
      </c>
      <c r="BC36" s="1">
        <f>INDEX(Inputs!$F$11:$F$30,MATCH(MIN($E$15,BC$28),Inputs!$D$11:$D$30,0))*(1+$E$12)^(BC$28-Inputs!$E$6)</f>
        <v>11.843569361547262</v>
      </c>
      <c r="BD36" s="1">
        <f>INDEX(Inputs!$F$11:$F$30,MATCH(MIN($E$15,BD$28),Inputs!$D$11:$D$30,0))*(1+$E$12)^(BD$28-Inputs!$E$6)</f>
        <v>12.080440748778205</v>
      </c>
      <c r="BE36" s="1">
        <f>INDEX(Inputs!$F$11:$F$30,MATCH(MIN($E$15,BE$28),Inputs!$D$11:$D$30,0))*(1+$E$12)^(BE$28-Inputs!$E$6)</f>
        <v>12.322049563753772</v>
      </c>
      <c r="BF36" s="1">
        <f>INDEX(Inputs!$F$11:$F$30,MATCH(MIN($E$15,BF$28),Inputs!$D$11:$D$30,0))*(1+$E$12)^(BF$28-Inputs!$E$6)</f>
        <v>12.568490555028845</v>
      </c>
      <c r="BG36" s="1">
        <f>INDEX(Inputs!$F$11:$F$30,MATCH(MIN($E$15,BG$28),Inputs!$D$11:$D$30,0))*(1+$E$12)^(BG$28-Inputs!$E$6)</f>
        <v>12.819860366129424</v>
      </c>
      <c r="BH36" s="1">
        <f>INDEX(Inputs!$F$11:$F$30,MATCH(MIN($E$15,BH$28),Inputs!$D$11:$D$30,0))*(1+$E$12)^(BH$28-Inputs!$E$6)</f>
        <v>13.076257573452008</v>
      </c>
      <c r="BI36" s="1">
        <f>INDEX(Inputs!$F$11:$F$30,MATCH(MIN($E$15,BI$28),Inputs!$D$11:$D$30,0))*(1+$E$12)^(BI$28-Inputs!$E$6)</f>
        <v>13.33778272492105</v>
      </c>
      <c r="BJ36" s="1">
        <f>INDEX(Inputs!$F$11:$F$30,MATCH(MIN($E$15,BJ$28),Inputs!$D$11:$D$30,0))*(1+$E$12)^(BJ$28-Inputs!$E$6)</f>
        <v>13.60453837941947</v>
      </c>
      <c r="BK36" s="1">
        <f>INDEX(Inputs!$F$11:$F$30,MATCH(MIN($E$15,BK$28),Inputs!$D$11:$D$30,0))*(1+$E$12)^(BK$28-Inputs!$E$6)</f>
        <v>13.876629147007861</v>
      </c>
      <c r="BL36" s="1">
        <f>INDEX(Inputs!$F$11:$F$30,MATCH(MIN($E$15,BL$28),Inputs!$D$11:$D$30,0))*(1+$E$12)^(BL$28-Inputs!$E$6)</f>
        <v>14.154161729948017</v>
      </c>
      <c r="BM36" s="1">
        <f>INDEX(Inputs!$F$11:$F$30,MATCH(MIN($E$15,BM$28),Inputs!$D$11:$D$30,0))*(1+$E$12)^(BM$28-Inputs!$E$6)</f>
        <v>14.437244964546981</v>
      </c>
      <c r="BN36" s="1">
        <f>INDEX(Inputs!$F$11:$F$30,MATCH(MIN($E$15,BN$28),Inputs!$D$11:$D$30,0))*(1+$E$12)^(BN$28-Inputs!$E$6)</f>
        <v>14.725989863837917</v>
      </c>
      <c r="BO36" s="1">
        <f>INDEX(Inputs!$F$11:$F$30,MATCH(MIN($E$15,BO$28),Inputs!$D$11:$D$30,0))*(1+$E$12)^(BO$28-Inputs!$E$6)</f>
        <v>15.020509661114676</v>
      </c>
      <c r="BP36" s="1">
        <f>INDEX(Inputs!$F$11:$F$30,MATCH(MIN($E$15,BP$28),Inputs!$D$11:$D$30,0))*(1+$E$12)^(BP$28-Inputs!$E$6)</f>
        <v>15.320919854336967</v>
      </c>
      <c r="BQ36" s="1">
        <f>INDEX(Inputs!$F$11:$F$30,MATCH(MIN($E$15,BQ$28),Inputs!$D$11:$D$30,0))*(1+$E$12)^(BQ$28-Inputs!$E$6)</f>
        <v>15.62733825142371</v>
      </c>
      <c r="BR36" s="1">
        <f>INDEX(Inputs!$F$11:$F$30,MATCH(MIN($E$15,BR$28),Inputs!$D$11:$D$30,0))*(1+$E$12)^(BR$28-Inputs!$E$6)</f>
        <v>15.939885016452184</v>
      </c>
      <c r="BS36" s="1">
        <f>INDEX(Inputs!$F$11:$F$30,MATCH(MIN($E$15,BS$28),Inputs!$D$11:$D$30,0))*(1+$E$12)^(BS$28-Inputs!$E$6)</f>
        <v>16.258682716781227</v>
      </c>
      <c r="BT36" s="1">
        <f>INDEX(Inputs!$F$11:$F$30,MATCH(MIN($E$15,BT$28),Inputs!$D$11:$D$30,0))*(1+$E$12)^(BT$28-Inputs!$E$6)</f>
        <v>16.583856371116852</v>
      </c>
      <c r="BU36" s="1">
        <f>INDEX(Inputs!$F$11:$F$30,MATCH(MIN($E$15,BU$28),Inputs!$D$11:$D$30,0))*(1+$E$12)^(BU$28-Inputs!$E$6)</f>
        <v>16.915533498539187</v>
      </c>
      <c r="BV36" s="1">
        <f>INDEX(Inputs!$F$11:$F$30,MATCH(MIN($E$15,BV$28),Inputs!$D$11:$D$30,0))*(1+$E$12)^(BV$28-Inputs!$E$6)</f>
        <v>17.253844168509971</v>
      </c>
      <c r="BW36" s="1">
        <f>INDEX(Inputs!$F$11:$F$30,MATCH(MIN($E$15,BW$28),Inputs!$D$11:$D$30,0))*(1+$E$12)^(BW$28-Inputs!$E$6)</f>
        <v>17.598921051880172</v>
      </c>
      <c r="BX36" s="1">
        <f>INDEX(Inputs!$F$11:$F$30,MATCH(MIN($E$15,BX$28),Inputs!$D$11:$D$30,0))*(1+$E$12)^(BX$28-Inputs!$E$6)</f>
        <v>17.950899472917776</v>
      </c>
      <c r="BY36" s="1">
        <f>INDEX(Inputs!$F$11:$F$30,MATCH(MIN($E$15,BY$28),Inputs!$D$11:$D$30,0))*(1+$E$12)^(BY$28-Inputs!$E$6)</f>
        <v>18.309917462376131</v>
      </c>
      <c r="BZ36" s="1">
        <f>INDEX(Inputs!$F$11:$F$30,MATCH(MIN($E$15,BZ$28),Inputs!$D$11:$D$30,0))*(1+$E$12)^(BZ$28-Inputs!$E$6)</f>
        <v>18.676115811623653</v>
      </c>
      <c r="CA36" s="1">
        <f>INDEX(Inputs!$F$11:$F$30,MATCH(MIN($E$15,CA$28),Inputs!$D$11:$D$30,0))*(1+$E$12)^(CA$28-Inputs!$E$6)</f>
        <v>19.049638127856127</v>
      </c>
      <c r="CB36" s="1">
        <f>INDEX(Inputs!$F$11:$F$30,MATCH(MIN($E$15,CB$28),Inputs!$D$11:$D$30,0))*(1+$E$12)^(CB$28-Inputs!$E$6)</f>
        <v>19.430630890413244</v>
      </c>
      <c r="CC36" s="1">
        <f>INDEX(Inputs!$F$11:$F$30,MATCH(MIN($E$15,CC$28),Inputs!$D$11:$D$30,0))*(1+$E$12)^(CC$28-Inputs!$E$6)</f>
        <v>19.819243508221515</v>
      </c>
    </row>
    <row r="37" spans="2:81" x14ac:dyDescent="0.2">
      <c r="B37" t="s">
        <v>48</v>
      </c>
      <c r="D37" t="s">
        <v>49</v>
      </c>
      <c r="G37" s="2">
        <f>INDEX(Inputs!$G$11:$G$30,MATCH(MIN(G$28,$E$15),Inputs!$D$11:$D$30,0))</f>
        <v>591.56450678333101</v>
      </c>
      <c r="H37" s="2">
        <f>INDEX(Inputs!$G$11:$G$30,MATCH(MIN(H$28,$E$15),Inputs!$D$11:$D$30,0))</f>
        <v>435.42201061327262</v>
      </c>
      <c r="I37" s="2">
        <f>INDEX(Inputs!$G$11:$G$30,MATCH(MIN(I$28,$E$15),Inputs!$D$11:$D$30,0))</f>
        <v>363.52008533955154</v>
      </c>
      <c r="J37" s="2">
        <f>INDEX(Inputs!$G$11:$G$30,MATCH(MIN(J$28,$E$15),Inputs!$D$11:$D$30,0))</f>
        <v>344.00894994833874</v>
      </c>
      <c r="K37" s="2">
        <f>INDEX(Inputs!$G$11:$G$30,MATCH(MIN(K$28,$E$15),Inputs!$D$11:$D$30,0))</f>
        <v>179.66987012519692</v>
      </c>
      <c r="L37" s="2">
        <f>INDEX(Inputs!$G$11:$G$30,MATCH(MIN(L$28,$E$15),Inputs!$D$11:$D$30,0))</f>
        <v>153.59363604497219</v>
      </c>
      <c r="M37" s="2">
        <f>INDEX(Inputs!$G$11:$G$30,MATCH(MIN(M$28,$E$15),Inputs!$D$11:$D$30,0))</f>
        <v>139.90854454560289</v>
      </c>
      <c r="N37" s="2">
        <f>INDEX(Inputs!$G$11:$G$30,MATCH(MIN(N$28,$E$15),Inputs!$D$11:$D$30,0))</f>
        <v>129.37906309034088</v>
      </c>
      <c r="O37" s="2">
        <f>INDEX(Inputs!$G$11:$G$30,MATCH(MIN(O$28,$E$15),Inputs!$D$11:$D$30,0))</f>
        <v>122.61447240877682</v>
      </c>
      <c r="P37" s="2">
        <f>INDEX(Inputs!$G$11:$G$30,MATCH(MIN(P$28,$E$15),Inputs!$D$11:$D$30,0))</f>
        <v>94.24185957878403</v>
      </c>
      <c r="Q37" s="2">
        <f>INDEX(Inputs!$G$11:$G$30,MATCH(MIN(Q$28,$E$15),Inputs!$D$11:$D$30,0))</f>
        <v>95.464664560205762</v>
      </c>
      <c r="R37" s="2">
        <f>INDEX(Inputs!$G$11:$G$30,MATCH(MIN(R$28,$E$15),Inputs!$D$11:$D$30,0))</f>
        <v>100.1749856625221</v>
      </c>
      <c r="S37" s="2">
        <f>INDEX(Inputs!$G$11:$G$30,MATCH(MIN(S$28,$E$15),Inputs!$D$11:$D$30,0))</f>
        <v>101.61391482280359</v>
      </c>
      <c r="T37" s="2">
        <f>INDEX(Inputs!$G$11:$G$30,MATCH(MIN(T$28,$E$15),Inputs!$D$11:$D$30,0))</f>
        <v>100.22150327774885</v>
      </c>
      <c r="U37" s="2">
        <f>INDEX(Inputs!$G$11:$G$30,MATCH(MIN(U$28,$E$15),Inputs!$D$11:$D$30,0))</f>
        <v>85.648716506585586</v>
      </c>
      <c r="V37" s="2">
        <f>INDEX(Inputs!$G$11:$G$30,MATCH(MIN(V$28,$E$15),Inputs!$D$11:$D$30,0))</f>
        <v>79.493228488740485</v>
      </c>
      <c r="W37" s="2">
        <f>INDEX(Inputs!$G$11:$G$30,MATCH(MIN(W$28,$E$15),Inputs!$D$11:$D$30,0))</f>
        <v>66.250873597768731</v>
      </c>
      <c r="X37" s="2">
        <f>INDEX(Inputs!$G$11:$G$30,MATCH(MIN(X$28,$E$15),Inputs!$D$11:$D$30,0))</f>
        <v>53.008518706796977</v>
      </c>
      <c r="Y37" s="2">
        <f>INDEX(Inputs!$G$11:$G$30,MATCH(MIN(Y$28,$E$15),Inputs!$D$11:$D$30,0))</f>
        <v>39.766163815825223</v>
      </c>
      <c r="Z37" s="2">
        <f>INDEX(Inputs!$G$11:$G$30,MATCH(MIN(Z$28,$E$15),Inputs!$D$11:$D$30,0))</f>
        <v>26.523808924853487</v>
      </c>
      <c r="AA37" s="2">
        <f>INDEX(Inputs!$G$11:$G$30,MATCH(MIN(AA$28,$E$15),Inputs!$D$11:$D$30,0))</f>
        <v>26.523808924853487</v>
      </c>
      <c r="AB37" s="2">
        <f>INDEX(Inputs!$G$11:$G$30,MATCH(MIN(AB$28,$E$15),Inputs!$D$11:$D$30,0))</f>
        <v>26.523808924853487</v>
      </c>
      <c r="AC37" s="2">
        <f>INDEX(Inputs!$G$11:$G$30,MATCH(MIN(AC$28,$E$15),Inputs!$D$11:$D$30,0))</f>
        <v>26.523808924853487</v>
      </c>
      <c r="AD37" s="2">
        <f>INDEX(Inputs!$G$11:$G$30,MATCH(MIN(AD$28,$E$15),Inputs!$D$11:$D$30,0))</f>
        <v>26.523808924853487</v>
      </c>
      <c r="AE37" s="2">
        <f>INDEX(Inputs!$G$11:$G$30,MATCH(MIN(AE$28,$E$15),Inputs!$D$11:$D$30,0))</f>
        <v>26.523808924853487</v>
      </c>
      <c r="AF37" s="2">
        <f>INDEX(Inputs!$G$11:$G$30,MATCH(MIN(AF$28,$E$15),Inputs!$D$11:$D$30,0))</f>
        <v>26.523808924853487</v>
      </c>
      <c r="AG37" s="2">
        <f>INDEX(Inputs!$G$11:$G$30,MATCH(MIN(AG$28,$E$15),Inputs!$D$11:$D$30,0))</f>
        <v>26.523808924853487</v>
      </c>
      <c r="AH37" s="2">
        <f>INDEX(Inputs!$G$11:$G$30,MATCH(MIN(AH$28,$E$15),Inputs!$D$11:$D$30,0))</f>
        <v>26.523808924853487</v>
      </c>
      <c r="AI37" s="2">
        <f>INDEX(Inputs!$G$11:$G$30,MATCH(MIN(AI$28,$E$15),Inputs!$D$11:$D$30,0))</f>
        <v>26.523808924853487</v>
      </c>
      <c r="AJ37" s="2">
        <f>INDEX(Inputs!$G$11:$G$30,MATCH(MIN(AJ$28,$E$15),Inputs!$D$11:$D$30,0))</f>
        <v>26.523808924853487</v>
      </c>
      <c r="AK37" s="2">
        <f>INDEX(Inputs!$G$11:$G$30,MATCH(MIN(AK$28,$E$15),Inputs!$D$11:$D$30,0))</f>
        <v>26.523808924853487</v>
      </c>
      <c r="AL37" s="2">
        <f>INDEX(Inputs!$G$11:$G$30,MATCH(MIN(AL$28,$E$15),Inputs!$D$11:$D$30,0))</f>
        <v>26.523808924853487</v>
      </c>
      <c r="AM37" s="2">
        <f>INDEX(Inputs!$G$11:$G$30,MATCH(MIN(AM$28,$E$15),Inputs!$D$11:$D$30,0))</f>
        <v>26.523808924853487</v>
      </c>
      <c r="AN37" s="2">
        <f>INDEX(Inputs!$G$11:$G$30,MATCH(MIN(AN$28,$E$15),Inputs!$D$11:$D$30,0))</f>
        <v>26.523808924853487</v>
      </c>
      <c r="AO37" s="2">
        <f>INDEX(Inputs!$G$11:$G$30,MATCH(MIN(AO$28,$E$15),Inputs!$D$11:$D$30,0))</f>
        <v>26.523808924853487</v>
      </c>
      <c r="AP37" s="2">
        <f>INDEX(Inputs!$G$11:$G$30,MATCH(MIN(AP$28,$E$15),Inputs!$D$11:$D$30,0))</f>
        <v>26.523808924853487</v>
      </c>
      <c r="AQ37" s="2">
        <f>INDEX(Inputs!$G$11:$G$30,MATCH(MIN(AQ$28,$E$15),Inputs!$D$11:$D$30,0))</f>
        <v>26.523808924853487</v>
      </c>
      <c r="AR37" s="2">
        <f>INDEX(Inputs!$G$11:$G$30,MATCH(MIN(AR$28,$E$15),Inputs!$D$11:$D$30,0))</f>
        <v>26.523808924853487</v>
      </c>
      <c r="AS37" s="2">
        <f>INDEX(Inputs!$G$11:$G$30,MATCH(MIN(AS$28,$E$15),Inputs!$D$11:$D$30,0))</f>
        <v>26.523808924853487</v>
      </c>
      <c r="AT37" s="2">
        <f>INDEX(Inputs!$G$11:$G$30,MATCH(MIN(AT$28,$E$15),Inputs!$D$11:$D$30,0))</f>
        <v>26.523808924853487</v>
      </c>
      <c r="AU37" s="2">
        <f>INDEX(Inputs!$G$11:$G$30,MATCH(MIN(AU$28,$E$15),Inputs!$D$11:$D$30,0))</f>
        <v>26.523808924853487</v>
      </c>
      <c r="AV37" s="2">
        <f>INDEX(Inputs!$G$11:$G$30,MATCH(MIN(AV$28,$E$15),Inputs!$D$11:$D$30,0))</f>
        <v>26.523808924853487</v>
      </c>
      <c r="AW37" s="2">
        <f>INDEX(Inputs!$G$11:$G$30,MATCH(MIN(AW$28,$E$15),Inputs!$D$11:$D$30,0))</f>
        <v>26.523808924853487</v>
      </c>
      <c r="AX37" s="2">
        <f>INDEX(Inputs!$G$11:$G$30,MATCH(MIN(AX$28,$E$15),Inputs!$D$11:$D$30,0))</f>
        <v>26.523808924853487</v>
      </c>
      <c r="AY37" s="2">
        <f>INDEX(Inputs!$G$11:$G$30,MATCH(MIN(AY$28,$E$15),Inputs!$D$11:$D$30,0))</f>
        <v>26.523808924853487</v>
      </c>
      <c r="AZ37" s="2">
        <f>INDEX(Inputs!$G$11:$G$30,MATCH(MIN(AZ$28,$E$15),Inputs!$D$11:$D$30,0))</f>
        <v>26.523808924853487</v>
      </c>
      <c r="BA37" s="2">
        <f>INDEX(Inputs!$G$11:$G$30,MATCH(MIN(BA$28,$E$15),Inputs!$D$11:$D$30,0))</f>
        <v>26.523808924853487</v>
      </c>
      <c r="BB37" s="2">
        <f>INDEX(Inputs!$G$11:$G$30,MATCH(MIN(BB$28,$E$15),Inputs!$D$11:$D$30,0))</f>
        <v>26.523808924853487</v>
      </c>
      <c r="BC37" s="2">
        <f>INDEX(Inputs!$G$11:$G$30,MATCH(MIN(BC$28,$E$15),Inputs!$D$11:$D$30,0))</f>
        <v>26.523808924853487</v>
      </c>
      <c r="BD37" s="2">
        <f>INDEX(Inputs!$G$11:$G$30,MATCH(MIN(BD$28,$E$15),Inputs!$D$11:$D$30,0))</f>
        <v>26.523808924853487</v>
      </c>
      <c r="BE37" s="2">
        <f>INDEX(Inputs!$G$11:$G$30,MATCH(MIN(BE$28,$E$15),Inputs!$D$11:$D$30,0))</f>
        <v>26.523808924853487</v>
      </c>
      <c r="BF37" s="2">
        <f>INDEX(Inputs!$G$11:$G$30,MATCH(MIN(BF$28,$E$15),Inputs!$D$11:$D$30,0))</f>
        <v>26.523808924853487</v>
      </c>
      <c r="BG37" s="2">
        <f>INDEX(Inputs!$G$11:$G$30,MATCH(MIN(BG$28,$E$15),Inputs!$D$11:$D$30,0))</f>
        <v>26.523808924853487</v>
      </c>
      <c r="BH37" s="2">
        <f>INDEX(Inputs!$G$11:$G$30,MATCH(MIN(BH$28,$E$15),Inputs!$D$11:$D$30,0))</f>
        <v>26.523808924853487</v>
      </c>
      <c r="BI37" s="2">
        <f>INDEX(Inputs!$G$11:$G$30,MATCH(MIN(BI$28,$E$15),Inputs!$D$11:$D$30,0))</f>
        <v>26.523808924853487</v>
      </c>
      <c r="BJ37" s="2">
        <f>INDEX(Inputs!$G$11:$G$30,MATCH(MIN(BJ$28,$E$15),Inputs!$D$11:$D$30,0))</f>
        <v>26.523808924853487</v>
      </c>
      <c r="BK37" s="2">
        <f>INDEX(Inputs!$G$11:$G$30,MATCH(MIN(BK$28,$E$15),Inputs!$D$11:$D$30,0))</f>
        <v>26.523808924853487</v>
      </c>
      <c r="BL37" s="2">
        <f>INDEX(Inputs!$G$11:$G$30,MATCH(MIN(BL$28,$E$15),Inputs!$D$11:$D$30,0))</f>
        <v>26.523808924853487</v>
      </c>
      <c r="BM37" s="2">
        <f>INDEX(Inputs!$G$11:$G$30,MATCH(MIN(BM$28,$E$15),Inputs!$D$11:$D$30,0))</f>
        <v>26.523808924853487</v>
      </c>
      <c r="BN37" s="2">
        <f>INDEX(Inputs!$G$11:$G$30,MATCH(MIN(BN$28,$E$15),Inputs!$D$11:$D$30,0))</f>
        <v>26.523808924853487</v>
      </c>
      <c r="BO37" s="2">
        <f>INDEX(Inputs!$G$11:$G$30,MATCH(MIN(BO$28,$E$15),Inputs!$D$11:$D$30,0))</f>
        <v>26.523808924853487</v>
      </c>
      <c r="BP37" s="2">
        <f>INDEX(Inputs!$G$11:$G$30,MATCH(MIN(BP$28,$E$15),Inputs!$D$11:$D$30,0))</f>
        <v>26.523808924853487</v>
      </c>
      <c r="BQ37" s="2">
        <f>INDEX(Inputs!$G$11:$G$30,MATCH(MIN(BQ$28,$E$15),Inputs!$D$11:$D$30,0))</f>
        <v>26.523808924853487</v>
      </c>
      <c r="BR37" s="2">
        <f>INDEX(Inputs!$G$11:$G$30,MATCH(MIN(BR$28,$E$15),Inputs!$D$11:$D$30,0))</f>
        <v>26.523808924853487</v>
      </c>
      <c r="BS37" s="2">
        <f>INDEX(Inputs!$G$11:$G$30,MATCH(MIN(BS$28,$E$15),Inputs!$D$11:$D$30,0))</f>
        <v>26.523808924853487</v>
      </c>
      <c r="BT37" s="2">
        <f>INDEX(Inputs!$G$11:$G$30,MATCH(MIN(BT$28,$E$15),Inputs!$D$11:$D$30,0))</f>
        <v>26.523808924853487</v>
      </c>
      <c r="BU37" s="2">
        <f>INDEX(Inputs!$G$11:$G$30,MATCH(MIN(BU$28,$E$15),Inputs!$D$11:$D$30,0))</f>
        <v>26.523808924853487</v>
      </c>
      <c r="BV37" s="2">
        <f>INDEX(Inputs!$G$11:$G$30,MATCH(MIN(BV$28,$E$15),Inputs!$D$11:$D$30,0))</f>
        <v>26.523808924853487</v>
      </c>
      <c r="BW37" s="2">
        <f>INDEX(Inputs!$G$11:$G$30,MATCH(MIN(BW$28,$E$15),Inputs!$D$11:$D$30,0))</f>
        <v>26.523808924853487</v>
      </c>
      <c r="BX37" s="2">
        <f>INDEX(Inputs!$G$11:$G$30,MATCH(MIN(BX$28,$E$15),Inputs!$D$11:$D$30,0))</f>
        <v>26.523808924853487</v>
      </c>
      <c r="BY37" s="2">
        <f>INDEX(Inputs!$G$11:$G$30,MATCH(MIN(BY$28,$E$15),Inputs!$D$11:$D$30,0))</f>
        <v>26.523808924853487</v>
      </c>
      <c r="BZ37" s="2">
        <f>INDEX(Inputs!$G$11:$G$30,MATCH(MIN(BZ$28,$E$15),Inputs!$D$11:$D$30,0))</f>
        <v>26.523808924853487</v>
      </c>
      <c r="CA37" s="2">
        <f>INDEX(Inputs!$G$11:$G$30,MATCH(MIN(CA$28,$E$15),Inputs!$D$11:$D$30,0))</f>
        <v>26.523808924853487</v>
      </c>
      <c r="CB37" s="2">
        <f>INDEX(Inputs!$G$11:$G$30,MATCH(MIN(CB$28,$E$15),Inputs!$D$11:$D$30,0))</f>
        <v>26.523808924853487</v>
      </c>
      <c r="CC37" s="2">
        <f>INDEX(Inputs!$G$11:$G$30,MATCH(MIN(CC$28,$E$15),Inputs!$D$11:$D$30,0))</f>
        <v>26.523808924853487</v>
      </c>
    </row>
    <row r="38" spans="2:81" x14ac:dyDescent="0.2">
      <c r="B38" t="s">
        <v>50</v>
      </c>
      <c r="D38" t="s">
        <v>25</v>
      </c>
      <c r="G38" s="3">
        <f>INDEX(Inputs!$H$11:$H$30,MATCH(MIN(G$28,$E$15),Inputs!$D$11:$D$30,0))</f>
        <v>4.53E-2</v>
      </c>
      <c r="H38" s="3">
        <f>INDEX(Inputs!$H$11:$H$30,MATCH(MIN(H$28,$E$15),Inputs!$D$11:$D$30,0))</f>
        <v>4.4299999999999999E-2</v>
      </c>
      <c r="I38" s="3">
        <f>INDEX(Inputs!$H$11:$H$30,MATCH(MIN(I$28,$E$15),Inputs!$D$11:$D$30,0))</f>
        <v>4.3299999999999998E-2</v>
      </c>
      <c r="J38" s="3">
        <f>INDEX(Inputs!$H$11:$H$30,MATCH(MIN(J$28,$E$15),Inputs!$D$11:$D$30,0))</f>
        <v>5.1200000000000002E-2</v>
      </c>
      <c r="K38" s="3">
        <f>INDEX(Inputs!$H$11:$H$30,MATCH(MIN(K$28,$E$15),Inputs!$D$11:$D$30,0))</f>
        <v>5.9100000000000007E-2</v>
      </c>
      <c r="L38" s="3">
        <f>INDEX(Inputs!$H$11:$H$30,MATCH(MIN(L$28,$E$15),Inputs!$D$11:$D$30,0))</f>
        <v>6.7000000000000004E-2</v>
      </c>
      <c r="M38" s="3">
        <f>INDEX(Inputs!$H$11:$H$30,MATCH(MIN(M$28,$E$15),Inputs!$D$11:$D$30,0))</f>
        <v>6.8440000000000001E-2</v>
      </c>
      <c r="N38" s="3">
        <f>INDEX(Inputs!$H$11:$H$30,MATCH(MIN(N$28,$E$15),Inputs!$D$11:$D$30,0))</f>
        <v>6.9879999999999998E-2</v>
      </c>
      <c r="O38" s="3">
        <f>INDEX(Inputs!$H$11:$H$30,MATCH(MIN(O$28,$E$15),Inputs!$D$11:$D$30,0))</f>
        <v>7.1319999999999995E-2</v>
      </c>
      <c r="P38" s="3">
        <f>INDEX(Inputs!$H$11:$H$30,MATCH(MIN(P$28,$E$15),Inputs!$D$11:$D$30,0))</f>
        <v>7.2759999999999991E-2</v>
      </c>
      <c r="Q38" s="3">
        <f>INDEX(Inputs!$H$11:$H$30,MATCH(MIN(Q$28,$E$15),Inputs!$D$11:$D$30,0))</f>
        <v>7.4200000000000002E-2</v>
      </c>
      <c r="R38" s="3">
        <f>INDEX(Inputs!$H$11:$H$30,MATCH(MIN(R$28,$E$15),Inputs!$D$11:$D$30,0))</f>
        <v>7.6260000000000008E-2</v>
      </c>
      <c r="S38" s="3">
        <f>INDEX(Inputs!$H$11:$H$30,MATCH(MIN(S$28,$E$15),Inputs!$D$11:$D$30,0))</f>
        <v>7.8320000000000015E-2</v>
      </c>
      <c r="T38" s="3">
        <f>INDEX(Inputs!$H$11:$H$30,MATCH(MIN(T$28,$E$15),Inputs!$D$11:$D$30,0))</f>
        <v>8.0380000000000021E-2</v>
      </c>
      <c r="U38" s="3">
        <f>INDEX(Inputs!$H$11:$H$30,MATCH(MIN(U$28,$E$15),Inputs!$D$11:$D$30,0))</f>
        <v>8.2440000000000027E-2</v>
      </c>
      <c r="V38" s="3">
        <f>INDEX(Inputs!$H$11:$H$30,MATCH(MIN(V$28,$E$15),Inputs!$D$11:$D$30,0))</f>
        <v>8.4500000000000006E-2</v>
      </c>
      <c r="W38" s="3">
        <f>INDEX(Inputs!$H$11:$H$30,MATCH(MIN(W$28,$E$15),Inputs!$D$11:$D$30,0))</f>
        <v>7.9475000000000004E-2</v>
      </c>
      <c r="X38" s="3">
        <f>INDEX(Inputs!$H$11:$H$30,MATCH(MIN(X$28,$E$15),Inputs!$D$11:$D$30,0))</f>
        <v>7.4450000000000002E-2</v>
      </c>
      <c r="Y38" s="3">
        <f>INDEX(Inputs!$H$11:$H$30,MATCH(MIN(Y$28,$E$15),Inputs!$D$11:$D$30,0))</f>
        <v>6.9425000000000001E-2</v>
      </c>
      <c r="Z38" s="3">
        <f>INDEX(Inputs!$H$11:$H$30,MATCH(MIN(Z$28,$E$15),Inputs!$D$11:$D$30,0))</f>
        <v>6.4399999999999999E-2</v>
      </c>
      <c r="AA38" s="3">
        <f>INDEX(Inputs!$H$11:$H$30,MATCH(MIN(AA$28,$E$15),Inputs!$D$11:$D$30,0))</f>
        <v>6.4399999999999999E-2</v>
      </c>
      <c r="AB38" s="3">
        <f>INDEX(Inputs!$H$11:$H$30,MATCH(MIN(AB$28,$E$15),Inputs!$D$11:$D$30,0))</f>
        <v>6.4399999999999999E-2</v>
      </c>
      <c r="AC38" s="3">
        <f>INDEX(Inputs!$H$11:$H$30,MATCH(MIN(AC$28,$E$15),Inputs!$D$11:$D$30,0))</f>
        <v>6.4399999999999999E-2</v>
      </c>
      <c r="AD38" s="3">
        <f>INDEX(Inputs!$H$11:$H$30,MATCH(MIN(AD$28,$E$15),Inputs!$D$11:$D$30,0))</f>
        <v>6.4399999999999999E-2</v>
      </c>
      <c r="AE38" s="3">
        <f>INDEX(Inputs!$H$11:$H$30,MATCH(MIN(AE$28,$E$15),Inputs!$D$11:$D$30,0))</f>
        <v>6.4399999999999999E-2</v>
      </c>
      <c r="AF38" s="3">
        <f>INDEX(Inputs!$H$11:$H$30,MATCH(MIN(AF$28,$E$15),Inputs!$D$11:$D$30,0))</f>
        <v>6.4399999999999999E-2</v>
      </c>
      <c r="AG38" s="3">
        <f>INDEX(Inputs!$H$11:$H$30,MATCH(MIN(AG$28,$E$15),Inputs!$D$11:$D$30,0))</f>
        <v>6.4399999999999999E-2</v>
      </c>
      <c r="AH38" s="3">
        <f>INDEX(Inputs!$H$11:$H$30,MATCH(MIN(AH$28,$E$15),Inputs!$D$11:$D$30,0))</f>
        <v>6.4399999999999999E-2</v>
      </c>
      <c r="AI38" s="3">
        <f>INDEX(Inputs!$H$11:$H$30,MATCH(MIN(AI$28,$E$15),Inputs!$D$11:$D$30,0))</f>
        <v>6.4399999999999999E-2</v>
      </c>
      <c r="AJ38" s="3">
        <f>INDEX(Inputs!$H$11:$H$30,MATCH(MIN(AJ$28,$E$15),Inputs!$D$11:$D$30,0))</f>
        <v>6.4399999999999999E-2</v>
      </c>
      <c r="AK38" s="3">
        <f>INDEX(Inputs!$H$11:$H$30,MATCH(MIN(AK$28,$E$15),Inputs!$D$11:$D$30,0))</f>
        <v>6.4399999999999999E-2</v>
      </c>
      <c r="AL38" s="3">
        <f>INDEX(Inputs!$H$11:$H$30,MATCH(MIN(AL$28,$E$15),Inputs!$D$11:$D$30,0))</f>
        <v>6.4399999999999999E-2</v>
      </c>
      <c r="AM38" s="3">
        <f>INDEX(Inputs!$H$11:$H$30,MATCH(MIN(AM$28,$E$15),Inputs!$D$11:$D$30,0))</f>
        <v>6.4399999999999999E-2</v>
      </c>
      <c r="AN38" s="3">
        <f>INDEX(Inputs!$H$11:$H$30,MATCH(MIN(AN$28,$E$15),Inputs!$D$11:$D$30,0))</f>
        <v>6.4399999999999999E-2</v>
      </c>
      <c r="AO38" s="3">
        <f>INDEX(Inputs!$H$11:$H$30,MATCH(MIN(AO$28,$E$15),Inputs!$D$11:$D$30,0))</f>
        <v>6.4399999999999999E-2</v>
      </c>
      <c r="AP38" s="3">
        <f>INDEX(Inputs!$H$11:$H$30,MATCH(MIN(AP$28,$E$15),Inputs!$D$11:$D$30,0))</f>
        <v>6.4399999999999999E-2</v>
      </c>
      <c r="AQ38" s="3">
        <f>INDEX(Inputs!$H$11:$H$30,MATCH(MIN(AQ$28,$E$15),Inputs!$D$11:$D$30,0))</f>
        <v>6.4399999999999999E-2</v>
      </c>
      <c r="AR38" s="3">
        <f>INDEX(Inputs!$H$11:$H$30,MATCH(MIN(AR$28,$E$15),Inputs!$D$11:$D$30,0))</f>
        <v>6.4399999999999999E-2</v>
      </c>
      <c r="AS38" s="3">
        <f>INDEX(Inputs!$H$11:$H$30,MATCH(MIN(AS$28,$E$15),Inputs!$D$11:$D$30,0))</f>
        <v>6.4399999999999999E-2</v>
      </c>
      <c r="AT38" s="3">
        <f>INDEX(Inputs!$H$11:$H$30,MATCH(MIN(AT$28,$E$15),Inputs!$D$11:$D$30,0))</f>
        <v>6.4399999999999999E-2</v>
      </c>
      <c r="AU38" s="3">
        <f>INDEX(Inputs!$H$11:$H$30,MATCH(MIN(AU$28,$E$15),Inputs!$D$11:$D$30,0))</f>
        <v>6.4399999999999999E-2</v>
      </c>
      <c r="AV38" s="3">
        <f>INDEX(Inputs!$H$11:$H$30,MATCH(MIN(AV$28,$E$15),Inputs!$D$11:$D$30,0))</f>
        <v>6.4399999999999999E-2</v>
      </c>
      <c r="AW38" s="3">
        <f>INDEX(Inputs!$H$11:$H$30,MATCH(MIN(AW$28,$E$15),Inputs!$D$11:$D$30,0))</f>
        <v>6.4399999999999999E-2</v>
      </c>
      <c r="AX38" s="3">
        <f>INDEX(Inputs!$H$11:$H$30,MATCH(MIN(AX$28,$E$15),Inputs!$D$11:$D$30,0))</f>
        <v>6.4399999999999999E-2</v>
      </c>
      <c r="AY38" s="3">
        <f>INDEX(Inputs!$H$11:$H$30,MATCH(MIN(AY$28,$E$15),Inputs!$D$11:$D$30,0))</f>
        <v>6.4399999999999999E-2</v>
      </c>
      <c r="AZ38" s="3">
        <f>INDEX(Inputs!$H$11:$H$30,MATCH(MIN(AZ$28,$E$15),Inputs!$D$11:$D$30,0))</f>
        <v>6.4399999999999999E-2</v>
      </c>
      <c r="BA38" s="3">
        <f>INDEX(Inputs!$H$11:$H$30,MATCH(MIN(BA$28,$E$15),Inputs!$D$11:$D$30,0))</f>
        <v>6.4399999999999999E-2</v>
      </c>
      <c r="BB38" s="3">
        <f>INDEX(Inputs!$H$11:$H$30,MATCH(MIN(BB$28,$E$15),Inputs!$D$11:$D$30,0))</f>
        <v>6.4399999999999999E-2</v>
      </c>
      <c r="BC38" s="3">
        <f>INDEX(Inputs!$H$11:$H$30,MATCH(MIN(BC$28,$E$15),Inputs!$D$11:$D$30,0))</f>
        <v>6.4399999999999999E-2</v>
      </c>
      <c r="BD38" s="3">
        <f>INDEX(Inputs!$H$11:$H$30,MATCH(MIN(BD$28,$E$15),Inputs!$D$11:$D$30,0))</f>
        <v>6.4399999999999999E-2</v>
      </c>
      <c r="BE38" s="3">
        <f>INDEX(Inputs!$H$11:$H$30,MATCH(MIN(BE$28,$E$15),Inputs!$D$11:$D$30,0))</f>
        <v>6.4399999999999999E-2</v>
      </c>
      <c r="BF38" s="3">
        <f>INDEX(Inputs!$H$11:$H$30,MATCH(MIN(BF$28,$E$15),Inputs!$D$11:$D$30,0))</f>
        <v>6.4399999999999999E-2</v>
      </c>
      <c r="BG38" s="3">
        <f>INDEX(Inputs!$H$11:$H$30,MATCH(MIN(BG$28,$E$15),Inputs!$D$11:$D$30,0))</f>
        <v>6.4399999999999999E-2</v>
      </c>
      <c r="BH38" s="3">
        <f>INDEX(Inputs!$H$11:$H$30,MATCH(MIN(BH$28,$E$15),Inputs!$D$11:$D$30,0))</f>
        <v>6.4399999999999999E-2</v>
      </c>
      <c r="BI38" s="3">
        <f>INDEX(Inputs!$H$11:$H$30,MATCH(MIN(BI$28,$E$15),Inputs!$D$11:$D$30,0))</f>
        <v>6.4399999999999999E-2</v>
      </c>
      <c r="BJ38" s="3">
        <f>INDEX(Inputs!$H$11:$H$30,MATCH(MIN(BJ$28,$E$15),Inputs!$D$11:$D$30,0))</f>
        <v>6.4399999999999999E-2</v>
      </c>
      <c r="BK38" s="3">
        <f>INDEX(Inputs!$H$11:$H$30,MATCH(MIN(BK$28,$E$15),Inputs!$D$11:$D$30,0))</f>
        <v>6.4399999999999999E-2</v>
      </c>
      <c r="BL38" s="3">
        <f>INDEX(Inputs!$H$11:$H$30,MATCH(MIN(BL$28,$E$15),Inputs!$D$11:$D$30,0))</f>
        <v>6.4399999999999999E-2</v>
      </c>
      <c r="BM38" s="3">
        <f>INDEX(Inputs!$H$11:$H$30,MATCH(MIN(BM$28,$E$15),Inputs!$D$11:$D$30,0))</f>
        <v>6.4399999999999999E-2</v>
      </c>
      <c r="BN38" s="3">
        <f>INDEX(Inputs!$H$11:$H$30,MATCH(MIN(BN$28,$E$15),Inputs!$D$11:$D$30,0))</f>
        <v>6.4399999999999999E-2</v>
      </c>
      <c r="BO38" s="3">
        <f>INDEX(Inputs!$H$11:$H$30,MATCH(MIN(BO$28,$E$15),Inputs!$D$11:$D$30,0))</f>
        <v>6.4399999999999999E-2</v>
      </c>
      <c r="BP38" s="3">
        <f>INDEX(Inputs!$H$11:$H$30,MATCH(MIN(BP$28,$E$15),Inputs!$D$11:$D$30,0))</f>
        <v>6.4399999999999999E-2</v>
      </c>
      <c r="BQ38" s="3">
        <f>INDEX(Inputs!$H$11:$H$30,MATCH(MIN(BQ$28,$E$15),Inputs!$D$11:$D$30,0))</f>
        <v>6.4399999999999999E-2</v>
      </c>
      <c r="BR38" s="3">
        <f>INDEX(Inputs!$H$11:$H$30,MATCH(MIN(BR$28,$E$15),Inputs!$D$11:$D$30,0))</f>
        <v>6.4399999999999999E-2</v>
      </c>
      <c r="BS38" s="3">
        <f>INDEX(Inputs!$H$11:$H$30,MATCH(MIN(BS$28,$E$15),Inputs!$D$11:$D$30,0))</f>
        <v>6.4399999999999999E-2</v>
      </c>
      <c r="BT38" s="3">
        <f>INDEX(Inputs!$H$11:$H$30,MATCH(MIN(BT$28,$E$15),Inputs!$D$11:$D$30,0))</f>
        <v>6.4399999999999999E-2</v>
      </c>
      <c r="BU38" s="3">
        <f>INDEX(Inputs!$H$11:$H$30,MATCH(MIN(BU$28,$E$15),Inputs!$D$11:$D$30,0))</f>
        <v>6.4399999999999999E-2</v>
      </c>
      <c r="BV38" s="3">
        <f>INDEX(Inputs!$H$11:$H$30,MATCH(MIN(BV$28,$E$15),Inputs!$D$11:$D$30,0))</f>
        <v>6.4399999999999999E-2</v>
      </c>
      <c r="BW38" s="3">
        <f>INDEX(Inputs!$H$11:$H$30,MATCH(MIN(BW$28,$E$15),Inputs!$D$11:$D$30,0))</f>
        <v>6.4399999999999999E-2</v>
      </c>
      <c r="BX38" s="3">
        <f>INDEX(Inputs!$H$11:$H$30,MATCH(MIN(BX$28,$E$15),Inputs!$D$11:$D$30,0))</f>
        <v>6.4399999999999999E-2</v>
      </c>
      <c r="BY38" s="3">
        <f>INDEX(Inputs!$H$11:$H$30,MATCH(MIN(BY$28,$E$15),Inputs!$D$11:$D$30,0))</f>
        <v>6.4399999999999999E-2</v>
      </c>
      <c r="BZ38" s="3">
        <f>INDEX(Inputs!$H$11:$H$30,MATCH(MIN(BZ$28,$E$15),Inputs!$D$11:$D$30,0))</f>
        <v>6.4399999999999999E-2</v>
      </c>
      <c r="CA38" s="3">
        <f>INDEX(Inputs!$H$11:$H$30,MATCH(MIN(CA$28,$E$15),Inputs!$D$11:$D$30,0))</f>
        <v>6.4399999999999999E-2</v>
      </c>
      <c r="CB38" s="3">
        <f>INDEX(Inputs!$H$11:$H$30,MATCH(MIN(CB$28,$E$15),Inputs!$D$11:$D$30,0))</f>
        <v>6.4399999999999999E-2</v>
      </c>
      <c r="CC38" s="3">
        <f>INDEX(Inputs!$H$11:$H$30,MATCH(MIN(CC$28,$E$15),Inputs!$D$11:$D$30,0))</f>
        <v>6.4399999999999999E-2</v>
      </c>
    </row>
    <row r="39" spans="2:81" x14ac:dyDescent="0.2">
      <c r="B39" t="s">
        <v>51</v>
      </c>
      <c r="D39" t="s">
        <v>43</v>
      </c>
      <c r="G39" s="14">
        <f t="shared" ref="G39:AJ39" ca="1" si="6">(G35-G36)</f>
        <v>38.85349738184874</v>
      </c>
      <c r="H39" s="14">
        <f t="shared" ca="1" si="6"/>
        <v>58.00419734034427</v>
      </c>
      <c r="I39" s="14">
        <f t="shared" ca="1" si="6"/>
        <v>65.637467195140061</v>
      </c>
      <c r="J39" s="14">
        <f t="shared" ca="1" si="6"/>
        <v>77.734648303603535</v>
      </c>
      <c r="K39" s="14">
        <f t="shared" ca="1" si="6"/>
        <v>113.9346777212058</v>
      </c>
      <c r="L39" s="14">
        <f t="shared" ca="1" si="6"/>
        <v>130.05556401989045</v>
      </c>
      <c r="M39" s="14">
        <f t="shared" ca="1" si="6"/>
        <v>130.40164223484922</v>
      </c>
      <c r="N39" s="14">
        <f t="shared" ca="1" si="6"/>
        <v>130.28440665524869</v>
      </c>
      <c r="O39" s="14">
        <f t="shared" ca="1" si="6"/>
        <v>129.60332367581569</v>
      </c>
      <c r="P39" s="14">
        <f t="shared" ca="1" si="6"/>
        <v>132.96195041968414</v>
      </c>
      <c r="Q39" s="14">
        <f t="shared" ca="1" si="6"/>
        <v>131.01332645440255</v>
      </c>
      <c r="R39" s="14">
        <f t="shared" ca="1" si="6"/>
        <v>129.13609621718314</v>
      </c>
      <c r="S39" s="14">
        <f t="shared" ca="1" si="6"/>
        <v>127.83602234269401</v>
      </c>
      <c r="T39" s="14">
        <f t="shared" ca="1" si="6"/>
        <v>127.08897893534333</v>
      </c>
      <c r="U39" s="14">
        <f t="shared" ca="1" si="6"/>
        <v>129.17744021707625</v>
      </c>
      <c r="V39" s="14">
        <f t="shared" ca="1" si="6"/>
        <v>129.54461369952529</v>
      </c>
      <c r="W39" s="14">
        <f t="shared" ca="1" si="6"/>
        <v>131.82005276887088</v>
      </c>
      <c r="X39" s="14">
        <f t="shared" ca="1" si="6"/>
        <v>134.20546752797415</v>
      </c>
      <c r="Y39" s="14">
        <f t="shared" ca="1" si="6"/>
        <v>136.70421000433834</v>
      </c>
      <c r="Z39" s="14">
        <f t="shared" ca="1" si="6"/>
        <v>139.3197225808006</v>
      </c>
      <c r="AA39" s="14">
        <f t="shared" ca="1" si="6"/>
        <v>138.90319896266379</v>
      </c>
      <c r="AB39" s="14">
        <f t="shared" ca="1" si="6"/>
        <v>138.48425107068422</v>
      </c>
      <c r="AC39" s="14">
        <f t="shared" ca="1" si="6"/>
        <v>138.06241983408017</v>
      </c>
      <c r="AD39" s="14">
        <f t="shared" ca="1" si="6"/>
        <v>137.63792130949591</v>
      </c>
      <c r="AE39" s="14">
        <f t="shared" ca="1" si="6"/>
        <v>137.21051966881382</v>
      </c>
      <c r="AF39" s="14">
        <f t="shared" ca="1" si="6"/>
        <v>136.78027850461731</v>
      </c>
      <c r="AG39" s="14">
        <f t="shared" ca="1" si="6"/>
        <v>136.34705992316583</v>
      </c>
      <c r="AH39" s="14">
        <f t="shared" ca="1" si="6"/>
        <v>135.91085844496115</v>
      </c>
      <c r="AI39" s="14">
        <f t="shared" ca="1" si="6"/>
        <v>135.47157836617032</v>
      </c>
      <c r="AJ39" s="14">
        <f t="shared" ca="1" si="6"/>
        <v>135.02918214538013</v>
      </c>
      <c r="AK39" s="14">
        <f t="shared" ref="AK39:BP39" ca="1" si="7">(AK35-AK36)</f>
        <v>137.72976578828775</v>
      </c>
      <c r="AL39" s="14">
        <f t="shared" ca="1" si="7"/>
        <v>140.48436110405351</v>
      </c>
      <c r="AM39" s="14">
        <f t="shared" ca="1" si="7"/>
        <v>143.2940483261346</v>
      </c>
      <c r="AN39" s="14">
        <f t="shared" ca="1" si="7"/>
        <v>146.1599292926573</v>
      </c>
      <c r="AO39" s="14">
        <f t="shared" ca="1" si="7"/>
        <v>149.08312787851045</v>
      </c>
      <c r="AP39" s="14">
        <f t="shared" ca="1" si="7"/>
        <v>152.06479043608064</v>
      </c>
      <c r="AQ39" s="14">
        <f t="shared" ca="1" si="7"/>
        <v>155.10608624480224</v>
      </c>
      <c r="AR39" s="14">
        <f t="shared" ca="1" si="7"/>
        <v>158.20820796969832</v>
      </c>
      <c r="AS39" s="14">
        <f t="shared" ca="1" si="7"/>
        <v>161.37237212909227</v>
      </c>
      <c r="AT39" s="14">
        <f t="shared" ca="1" si="7"/>
        <v>164.59981957167412</v>
      </c>
      <c r="AU39" s="14">
        <f t="shared" ca="1" si="7"/>
        <v>167.8918159631076</v>
      </c>
      <c r="AV39" s="14">
        <f t="shared" ca="1" si="7"/>
        <v>171.24965228236977</v>
      </c>
      <c r="AW39" s="14">
        <f t="shared" ca="1" si="7"/>
        <v>174.67464532801716</v>
      </c>
      <c r="AX39" s="14">
        <f t="shared" ca="1" si="7"/>
        <v>178.16813823457753</v>
      </c>
      <c r="AY39" s="14">
        <f t="shared" ca="1" si="7"/>
        <v>181.73150099926906</v>
      </c>
      <c r="AZ39" s="14">
        <f t="shared" ca="1" si="7"/>
        <v>185.36613101925445</v>
      </c>
      <c r="BA39" s="14">
        <f t="shared" ca="1" si="7"/>
        <v>189.07345363963955</v>
      </c>
      <c r="BB39" s="14">
        <f t="shared" ca="1" si="7"/>
        <v>192.85492271243234</v>
      </c>
      <c r="BC39" s="14">
        <f t="shared" ca="1" si="7"/>
        <v>196.71202116668101</v>
      </c>
      <c r="BD39" s="14">
        <f t="shared" ca="1" si="7"/>
        <v>200.64626159001463</v>
      </c>
      <c r="BE39" s="14">
        <f t="shared" ca="1" si="7"/>
        <v>204.65918682181493</v>
      </c>
      <c r="BF39" s="14">
        <f t="shared" ca="1" si="7"/>
        <v>208.75237055825124</v>
      </c>
      <c r="BG39" s="14">
        <f t="shared" ca="1" si="7"/>
        <v>212.92741796941624</v>
      </c>
      <c r="BH39" s="14">
        <f t="shared" ca="1" si="7"/>
        <v>217.18596632880457</v>
      </c>
      <c r="BI39" s="14">
        <f t="shared" ca="1" si="7"/>
        <v>221.52968565538066</v>
      </c>
      <c r="BJ39" s="14">
        <f t="shared" ca="1" si="7"/>
        <v>225.9602793684883</v>
      </c>
      <c r="BK39" s="14">
        <f t="shared" ca="1" si="7"/>
        <v>230.47948495585806</v>
      </c>
      <c r="BL39" s="14">
        <f t="shared" ca="1" si="7"/>
        <v>235.08907465497524</v>
      </c>
      <c r="BM39" s="14">
        <f t="shared" ca="1" si="7"/>
        <v>239.79085614807474</v>
      </c>
      <c r="BN39" s="14">
        <f t="shared" ca="1" si="7"/>
        <v>244.5866732710362</v>
      </c>
      <c r="BO39" s="14">
        <f t="shared" ca="1" si="7"/>
        <v>249.47840673645695</v>
      </c>
      <c r="BP39" s="14">
        <f t="shared" ca="1" si="7"/>
        <v>254.46797487118607</v>
      </c>
      <c r="BQ39" s="14">
        <f t="shared" ref="BQ39:CC39" ca="1" si="8">(BQ35-BQ36)</f>
        <v>259.55733436860976</v>
      </c>
      <c r="BR39" s="14">
        <f t="shared" ca="1" si="8"/>
        <v>264.74848105598198</v>
      </c>
      <c r="BS39" s="14">
        <f t="shared" ca="1" si="8"/>
        <v>270.04345067710165</v>
      </c>
      <c r="BT39" s="14">
        <f t="shared" ca="1" si="8"/>
        <v>275.44431969064368</v>
      </c>
      <c r="BU39" s="14">
        <f t="shared" ca="1" si="8"/>
        <v>280.95320608445655</v>
      </c>
      <c r="BV39" s="14">
        <f t="shared" ca="1" si="8"/>
        <v>286.57227020614562</v>
      </c>
      <c r="BW39" s="14">
        <f t="shared" ca="1" si="8"/>
        <v>292.30371561026857</v>
      </c>
      <c r="BX39" s="14">
        <f t="shared" ca="1" si="8"/>
        <v>298.14978992247393</v>
      </c>
      <c r="BY39" s="14">
        <f t="shared" ca="1" si="8"/>
        <v>304.11278572092345</v>
      </c>
      <c r="BZ39" s="14">
        <f t="shared" ca="1" si="8"/>
        <v>310.19504143534192</v>
      </c>
      <c r="CA39" s="14">
        <f t="shared" ca="1" si="8"/>
        <v>316.39894226404874</v>
      </c>
      <c r="CB39" s="14">
        <f t="shared" ca="1" si="8"/>
        <v>322.72692110932979</v>
      </c>
      <c r="CC39" s="14">
        <f t="shared" ca="1" si="8"/>
        <v>329.1814595315164</v>
      </c>
    </row>
    <row r="40" spans="2:81" x14ac:dyDescent="0.2">
      <c r="B40" t="s">
        <v>52</v>
      </c>
      <c r="D40" t="s">
        <v>43</v>
      </c>
      <c r="G40" s="14">
        <f t="shared" ref="G40:AJ40" ca="1" si="9">G39/G38</f>
        <v>857.69309893705827</v>
      </c>
      <c r="H40" s="14">
        <f t="shared" ca="1" si="9"/>
        <v>1309.3498270958075</v>
      </c>
      <c r="I40" s="14">
        <f t="shared" ca="1" si="9"/>
        <v>1515.8768405344126</v>
      </c>
      <c r="J40" s="14">
        <f t="shared" ca="1" si="9"/>
        <v>1518.2548496797565</v>
      </c>
      <c r="K40" s="14">
        <f t="shared" ca="1" si="9"/>
        <v>1927.828726247137</v>
      </c>
      <c r="L40" s="14">
        <f t="shared" ca="1" si="9"/>
        <v>1941.1278211923948</v>
      </c>
      <c r="M40" s="14">
        <f t="shared" ca="1" si="9"/>
        <v>1905.3425224262014</v>
      </c>
      <c r="N40" s="14">
        <f t="shared" ca="1" si="9"/>
        <v>1864.4019269497524</v>
      </c>
      <c r="O40" s="14">
        <f t="shared" ca="1" si="9"/>
        <v>1817.2086886681955</v>
      </c>
      <c r="P40" s="14">
        <f t="shared" ca="1" si="9"/>
        <v>1827.4044862518438</v>
      </c>
      <c r="Q40" s="14">
        <f t="shared" ca="1" si="9"/>
        <v>1765.6782541024602</v>
      </c>
      <c r="R40" s="14">
        <f t="shared" ca="1" si="9"/>
        <v>1693.366066315016</v>
      </c>
      <c r="S40" s="14">
        <f t="shared" ca="1" si="9"/>
        <v>1632.2270472764808</v>
      </c>
      <c r="T40" s="14">
        <f t="shared" ca="1" si="9"/>
        <v>1581.1020021814295</v>
      </c>
      <c r="U40" s="14">
        <f t="shared" ca="1" si="9"/>
        <v>1566.9267372279987</v>
      </c>
      <c r="V40" s="14">
        <f t="shared" ca="1" si="9"/>
        <v>1533.0723514736719</v>
      </c>
      <c r="W40" s="14">
        <f t="shared" ca="1" si="9"/>
        <v>1658.6354547828987</v>
      </c>
      <c r="X40" s="14">
        <f t="shared" ca="1" si="9"/>
        <v>1802.6254872797065</v>
      </c>
      <c r="Y40" s="14">
        <f t="shared" ca="1" si="9"/>
        <v>1969.0919698140199</v>
      </c>
      <c r="Z40" s="14">
        <f t="shared" ca="1" si="9"/>
        <v>2163.3497295155371</v>
      </c>
      <c r="AA40" s="14">
        <f t="shared" ca="1" si="9"/>
        <v>2156.8819714699348</v>
      </c>
      <c r="AB40" s="14">
        <f t="shared" ca="1" si="9"/>
        <v>2150.3765694205626</v>
      </c>
      <c r="AC40" s="14">
        <f t="shared" ca="1" si="9"/>
        <v>2143.826394939133</v>
      </c>
      <c r="AD40" s="14">
        <f t="shared" ca="1" si="9"/>
        <v>2137.2348029424829</v>
      </c>
      <c r="AE40" s="14">
        <f t="shared" ca="1" si="9"/>
        <v>2130.59813150332</v>
      </c>
      <c r="AF40" s="14">
        <f t="shared" ca="1" si="9"/>
        <v>2123.91736808412</v>
      </c>
      <c r="AG40" s="14">
        <f t="shared" ca="1" si="9"/>
        <v>2117.1903714777304</v>
      </c>
      <c r="AH40" s="14">
        <f t="shared" ca="1" si="9"/>
        <v>2110.4170565987756</v>
      </c>
      <c r="AI40" s="14">
        <f t="shared" ca="1" si="9"/>
        <v>2103.595937362893</v>
      </c>
      <c r="AJ40" s="14">
        <f t="shared" ca="1" si="9"/>
        <v>2096.7264308288841</v>
      </c>
      <c r="AK40" s="14">
        <f t="shared" ref="AK40:BP40" ca="1" si="10">AK39/AK38</f>
        <v>2138.6609594454621</v>
      </c>
      <c r="AL40" s="14">
        <f t="shared" ca="1" si="10"/>
        <v>2181.4341786343712</v>
      </c>
      <c r="AM40" s="14">
        <f t="shared" ca="1" si="10"/>
        <v>2225.062862207059</v>
      </c>
      <c r="AN40" s="14">
        <f t="shared" ca="1" si="10"/>
        <v>2269.5641194512004</v>
      </c>
      <c r="AO40" s="14">
        <f t="shared" ca="1" si="10"/>
        <v>2314.9554018402246</v>
      </c>
      <c r="AP40" s="14">
        <f t="shared" ca="1" si="10"/>
        <v>2361.2545098770288</v>
      </c>
      <c r="AQ40" s="14">
        <f t="shared" ca="1" si="10"/>
        <v>2408.4796000745691</v>
      </c>
      <c r="AR40" s="14">
        <f t="shared" ca="1" si="10"/>
        <v>2456.6491920760609</v>
      </c>
      <c r="AS40" s="14">
        <f t="shared" ca="1" si="10"/>
        <v>2505.7821759175818</v>
      </c>
      <c r="AT40" s="14">
        <f t="shared" ca="1" si="10"/>
        <v>2555.8978194359333</v>
      </c>
      <c r="AU40" s="14">
        <f t="shared" ca="1" si="10"/>
        <v>2607.0157758246523</v>
      </c>
      <c r="AV40" s="14">
        <f t="shared" ca="1" si="10"/>
        <v>2659.1560913411454</v>
      </c>
      <c r="AW40" s="14">
        <f t="shared" ca="1" si="10"/>
        <v>2712.3392131679684</v>
      </c>
      <c r="AX40" s="14">
        <f t="shared" ca="1" si="10"/>
        <v>2766.585997431328</v>
      </c>
      <c r="AY40" s="14">
        <f t="shared" ca="1" si="10"/>
        <v>2821.9177173799544</v>
      </c>
      <c r="AZ40" s="14">
        <f t="shared" ca="1" si="10"/>
        <v>2878.3560717275536</v>
      </c>
      <c r="BA40" s="14">
        <f t="shared" ca="1" si="10"/>
        <v>2935.9231931621048</v>
      </c>
      <c r="BB40" s="14">
        <f t="shared" ca="1" si="10"/>
        <v>2994.6416570253468</v>
      </c>
      <c r="BC40" s="14">
        <f t="shared" ca="1" si="10"/>
        <v>3054.5344901658541</v>
      </c>
      <c r="BD40" s="14">
        <f t="shared" ca="1" si="10"/>
        <v>3115.6251799691713</v>
      </c>
      <c r="BE40" s="14">
        <f t="shared" ca="1" si="10"/>
        <v>3177.9376835685548</v>
      </c>
      <c r="BF40" s="14">
        <f t="shared" ca="1" si="10"/>
        <v>3241.4964372399263</v>
      </c>
      <c r="BG40" s="14">
        <f t="shared" ca="1" si="10"/>
        <v>3306.3263659847244</v>
      </c>
      <c r="BH40" s="14">
        <f t="shared" ca="1" si="10"/>
        <v>3372.4528933044189</v>
      </c>
      <c r="BI40" s="14">
        <f t="shared" ca="1" si="10"/>
        <v>3439.9019511705073</v>
      </c>
      <c r="BJ40" s="14">
        <f t="shared" ca="1" si="10"/>
        <v>3508.699990193918</v>
      </c>
      <c r="BK40" s="14">
        <f t="shared" ca="1" si="10"/>
        <v>3578.8739899977959</v>
      </c>
      <c r="BL40" s="14">
        <f t="shared" ca="1" si="10"/>
        <v>3650.451469797752</v>
      </c>
      <c r="BM40" s="14">
        <f t="shared" ca="1" si="10"/>
        <v>3723.4604991937072</v>
      </c>
      <c r="BN40" s="14">
        <f t="shared" ca="1" si="10"/>
        <v>3797.9297091775807</v>
      </c>
      <c r="BO40" s="14">
        <f t="shared" ca="1" si="10"/>
        <v>3873.8883033611328</v>
      </c>
      <c r="BP40" s="14">
        <f t="shared" ca="1" si="10"/>
        <v>3951.3660694283553</v>
      </c>
      <c r="BQ40" s="14">
        <f t="shared" ref="BQ40:CC40" ca="1" si="11">BQ39/BQ38</f>
        <v>4030.393390816922</v>
      </c>
      <c r="BR40" s="14">
        <f t="shared" ca="1" si="11"/>
        <v>4111.0012586332605</v>
      </c>
      <c r="BS40" s="14">
        <f t="shared" ca="1" si="11"/>
        <v>4193.2212838059259</v>
      </c>
      <c r="BT40" s="14">
        <f t="shared" ca="1" si="11"/>
        <v>4277.0857094820449</v>
      </c>
      <c r="BU40" s="14">
        <f t="shared" ca="1" si="11"/>
        <v>4362.6274236716854</v>
      </c>
      <c r="BV40" s="14">
        <f t="shared" ca="1" si="11"/>
        <v>4449.8799721451187</v>
      </c>
      <c r="BW40" s="14">
        <f t="shared" ca="1" si="11"/>
        <v>4538.8775715880211</v>
      </c>
      <c r="BX40" s="14">
        <f t="shared" ca="1" si="11"/>
        <v>4629.655123019782</v>
      </c>
      <c r="BY40" s="14">
        <f t="shared" ca="1" si="11"/>
        <v>4722.248225480178</v>
      </c>
      <c r="BZ40" s="14">
        <f t="shared" ca="1" si="11"/>
        <v>4816.6931899897818</v>
      </c>
      <c r="CA40" s="14">
        <f t="shared" ca="1" si="11"/>
        <v>4913.0270537895767</v>
      </c>
      <c r="CB40" s="14">
        <f t="shared" ca="1" si="11"/>
        <v>5011.28759486537</v>
      </c>
      <c r="CC40" s="14">
        <f t="shared" ca="1" si="11"/>
        <v>5111.5133467626774</v>
      </c>
    </row>
    <row r="41" spans="2:81" x14ac:dyDescent="0.2">
      <c r="B41" s="6" t="s">
        <v>53</v>
      </c>
      <c r="C41" s="34"/>
      <c r="D41" s="34"/>
      <c r="E41" s="34"/>
      <c r="F41" s="34"/>
      <c r="G41" s="34"/>
      <c r="H41" s="34"/>
      <c r="I41" s="34"/>
      <c r="J41" s="66"/>
      <c r="K41" s="66"/>
      <c r="L41" s="35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</row>
    <row r="42" spans="2:81" x14ac:dyDescent="0.2">
      <c r="B42" t="s">
        <v>42</v>
      </c>
      <c r="D42" t="s">
        <v>43</v>
      </c>
      <c r="G42" s="1">
        <f>INDEX(Inputs!$J$11:$J$30,MATCH(MIN($E$15,G$28),Inputs!$D$11:$D$30,0))*(1+$E$12)^(G$28-Inputs!$E$6)</f>
        <v>226.80719999999999</v>
      </c>
      <c r="H42" s="1"/>
      <c r="I42" s="1">
        <f>INDEX(Inputs!$J$11:$J$30,MATCH(MIN($E$15,I$28),Inputs!$D$11:$D$30,0))*(1+$E$12)^(I$28-Inputs!$E$6)</f>
        <v>231.74872545599996</v>
      </c>
      <c r="J42" s="1"/>
      <c r="K42" s="1"/>
      <c r="L42" s="1">
        <f>INDEX(Inputs!$J$11:$J$30,MATCH(MIN($E$15,L$28),Inputs!$D$11:$D$30,0))*(1+$E$12)^(L$28-Inputs!$E$6)</f>
        <v>153.55630005135572</v>
      </c>
      <c r="M42" s="1"/>
      <c r="N42" s="1"/>
      <c r="O42" s="1"/>
      <c r="P42" s="1"/>
      <c r="Q42" s="1">
        <f>INDEX(Inputs!$J$11:$J$30,MATCH(MIN($E$15,Q$28),Inputs!$D$11:$D$30,0))*(1+$E$12)^(Q$28-Inputs!$E$6)</f>
        <v>158.18779903578627</v>
      </c>
      <c r="R42" s="1"/>
      <c r="S42" s="1"/>
      <c r="T42" s="1"/>
      <c r="U42" s="1"/>
      <c r="V42" s="1">
        <f>INDEX(Inputs!$J$11:$J$30,MATCH(MIN($E$15,V$28),Inputs!$D$11:$D$30,0))*(1+$E$12)^(V$28-Inputs!$E$6)</f>
        <v>215.6091737272495</v>
      </c>
      <c r="W42" s="1"/>
      <c r="X42" s="1"/>
      <c r="Y42" s="1"/>
      <c r="Z42" s="1">
        <f>INDEX(Inputs!$J$11:$J$30,MATCH(MIN($E$15,Z$28),Inputs!$D$11:$D$30,0))*(1+$E$12)^(Z$28-Inputs!$E$6)</f>
        <v>220.21116310492897</v>
      </c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2:81" x14ac:dyDescent="0.2">
      <c r="B43" t="s">
        <v>44</v>
      </c>
      <c r="D43" t="s">
        <v>43</v>
      </c>
      <c r="G43" s="1"/>
      <c r="H43" s="1">
        <f>SUM(G42:G43)*($I42/$G42)^(1/($I$28-$G$28))</f>
        <v>229.26464953028429</v>
      </c>
      <c r="I43" s="1"/>
      <c r="J43" s="1">
        <f>SUM(I42:I43)*($L42/$I42)^(1/($L$28-$I$28))</f>
        <v>202.03849090971539</v>
      </c>
      <c r="K43" s="1">
        <f>SUM(J42:J43)*($L42/$I42)^(1/($L$28-$I$28))</f>
        <v>176.13711457854464</v>
      </c>
      <c r="L43" s="1"/>
      <c r="M43" s="1">
        <f>SUM(L42:L43)*($Q42/$L42)^(1/($Q$28-$L$28))</f>
        <v>154.47162245335062</v>
      </c>
      <c r="N43" s="1">
        <f>SUM(M42:M43)*($Q42/$L42)^(1/($Q$28-$L$28))</f>
        <v>155.39240093301419</v>
      </c>
      <c r="O43" s="1">
        <f>SUM(N42:N43)*($Q42/$L42)^(1/($Q$28-$L$28))</f>
        <v>156.31866801307663</v>
      </c>
      <c r="P43" s="1">
        <f>SUM(O42:O43)*($Q42/$L42)^(1/($Q$28-$L$28))</f>
        <v>157.25045641013048</v>
      </c>
      <c r="Q43" s="1"/>
      <c r="R43" s="1">
        <f>SUM(Q42:Q43)*($V42/$Q42)^(1/($V$28-$Q$28))</f>
        <v>168.29524043115566</v>
      </c>
      <c r="S43" s="1">
        <f>SUM(R42:R43)*($V42/$Q42)^(1/($V$28-$Q$28))</f>
        <v>179.04849883759374</v>
      </c>
      <c r="T43" s="1">
        <f>SUM(S42:S43)*($V42/$Q42)^(1/($V$28-$Q$28))</f>
        <v>190.48883886356776</v>
      </c>
      <c r="U43" s="1">
        <f>SUM(T42:T43)*($V42/$Q42)^(1/($V$28-$Q$28))</f>
        <v>202.66016172804422</v>
      </c>
      <c r="V43" s="1"/>
      <c r="W43" s="1">
        <f>SUM(V42:V43)*($Z42/$V42)^(1/($Z$28-$V$28))</f>
        <v>216.75057543491121</v>
      </c>
      <c r="X43" s="1">
        <f>SUM(W42:W43)*($Z42/$V42)^(1/($Z$28-$V$28))</f>
        <v>217.89801954715028</v>
      </c>
      <c r="Y43" s="1">
        <f>SUM(X42:X43)*($Z42/$V42)^(1/($Z$28-$V$28))</f>
        <v>219.05153805152452</v>
      </c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2:81" x14ac:dyDescent="0.2">
      <c r="B44" t="s">
        <v>45</v>
      </c>
      <c r="G44" s="1">
        <f t="shared" ref="G44:Z44" si="12">SUM(G42:G43)</f>
        <v>226.80719999999999</v>
      </c>
      <c r="H44" s="1">
        <f t="shared" si="12"/>
        <v>229.26464953028429</v>
      </c>
      <c r="I44" s="1">
        <f t="shared" si="12"/>
        <v>231.74872545599996</v>
      </c>
      <c r="J44" s="1">
        <f t="shared" si="12"/>
        <v>202.03849090971539</v>
      </c>
      <c r="K44" s="1">
        <f t="shared" si="12"/>
        <v>176.13711457854464</v>
      </c>
      <c r="L44" s="1">
        <f t="shared" si="12"/>
        <v>153.55630005135572</v>
      </c>
      <c r="M44" s="1">
        <f t="shared" si="12"/>
        <v>154.47162245335062</v>
      </c>
      <c r="N44" s="1">
        <f t="shared" si="12"/>
        <v>155.39240093301419</v>
      </c>
      <c r="O44" s="1">
        <f t="shared" si="12"/>
        <v>156.31866801307663</v>
      </c>
      <c r="P44" s="1">
        <f t="shared" si="12"/>
        <v>157.25045641013048</v>
      </c>
      <c r="Q44" s="1">
        <f t="shared" si="12"/>
        <v>158.18779903578627</v>
      </c>
      <c r="R44" s="1">
        <f t="shared" si="12"/>
        <v>168.29524043115566</v>
      </c>
      <c r="S44" s="1">
        <f t="shared" si="12"/>
        <v>179.04849883759374</v>
      </c>
      <c r="T44" s="1">
        <f t="shared" si="12"/>
        <v>190.48883886356776</v>
      </c>
      <c r="U44" s="1">
        <f t="shared" si="12"/>
        <v>202.66016172804422</v>
      </c>
      <c r="V44" s="1">
        <f t="shared" si="12"/>
        <v>215.6091737272495</v>
      </c>
      <c r="W44" s="1">
        <f t="shared" si="12"/>
        <v>216.75057543491121</v>
      </c>
      <c r="X44" s="1">
        <f t="shared" si="12"/>
        <v>217.89801954715028</v>
      </c>
      <c r="Y44" s="1">
        <f t="shared" si="12"/>
        <v>219.05153805152452</v>
      </c>
      <c r="Z44" s="1">
        <f t="shared" si="12"/>
        <v>220.21116310492897</v>
      </c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2:81" x14ac:dyDescent="0.2">
      <c r="B45" t="s">
        <v>46</v>
      </c>
      <c r="D45" t="s">
        <v>43</v>
      </c>
      <c r="G45" s="1">
        <f t="shared" ref="G45:Z45" ca="1" si="13">(SUM(OFFSET(G44,,-MIN(G$28-$G$28,$E$13),1,
    MIN(G$28-$G$28,$E$13)+MIN(COUNT($G$28:$XFD$28)-1-(G$28-$G$28),$E$13)+1))
 +(2*$E$13-MIN(G$28-$G$28,$E$13)-MIN(COUNT($G$28:$XFD$28)-1-(G$28-$G$28),$E$13))
 *G44)/(2*$E$13+1)</f>
        <v>226.80719999999999</v>
      </c>
      <c r="H45" s="1">
        <f t="shared" ca="1" si="13"/>
        <v>229.26464953028429</v>
      </c>
      <c r="I45" s="1">
        <f t="shared" ca="1" si="13"/>
        <v>231.74872545599996</v>
      </c>
      <c r="J45" s="1">
        <f t="shared" ca="1" si="13"/>
        <v>202.03849090971539</v>
      </c>
      <c r="K45" s="1">
        <f t="shared" ca="1" si="13"/>
        <v>176.13711457854464</v>
      </c>
      <c r="L45" s="1">
        <f t="shared" ca="1" si="13"/>
        <v>153.55630005135572</v>
      </c>
      <c r="M45" s="1">
        <f t="shared" ca="1" si="13"/>
        <v>154.47162245335062</v>
      </c>
      <c r="N45" s="1">
        <f t="shared" ca="1" si="13"/>
        <v>155.39240093301419</v>
      </c>
      <c r="O45" s="1">
        <f t="shared" ca="1" si="13"/>
        <v>156.31866801307663</v>
      </c>
      <c r="P45" s="1">
        <f t="shared" ca="1" si="13"/>
        <v>157.25045641013048</v>
      </c>
      <c r="Q45" s="1">
        <f t="shared" ca="1" si="13"/>
        <v>158.18779903578627</v>
      </c>
      <c r="R45" s="1">
        <f t="shared" ca="1" si="13"/>
        <v>168.29524043115566</v>
      </c>
      <c r="S45" s="1">
        <f t="shared" ca="1" si="13"/>
        <v>179.04849883759374</v>
      </c>
      <c r="T45" s="1">
        <f t="shared" ca="1" si="13"/>
        <v>190.48883886356776</v>
      </c>
      <c r="U45" s="1">
        <f t="shared" ca="1" si="13"/>
        <v>202.66016172804422</v>
      </c>
      <c r="V45" s="1">
        <f t="shared" ca="1" si="13"/>
        <v>215.6091737272495</v>
      </c>
      <c r="W45" s="1">
        <f t="shared" ca="1" si="13"/>
        <v>216.75057543491121</v>
      </c>
      <c r="X45" s="1">
        <f t="shared" ca="1" si="13"/>
        <v>217.89801954715028</v>
      </c>
      <c r="Y45" s="1">
        <f t="shared" ca="1" si="13"/>
        <v>219.05153805152452</v>
      </c>
      <c r="Z45" s="85">
        <f t="shared" ca="1" si="13"/>
        <v>220.21116310492897</v>
      </c>
      <c r="AA45" s="84" cm="1">
        <f t="array" aca="1" ref="AA45" ca="1">TREND(X45:Z45,X$28:Z$28,AA$28)</f>
        <v>221.36671712564612</v>
      </c>
      <c r="AB45" s="84" cm="1">
        <f t="array" aca="1" ref="AB45" ca="1">TREND(Y45:AA45,Y$28:AA$28,AB$28)</f>
        <v>222.52498516815513</v>
      </c>
      <c r="AC45" s="84" cm="1">
        <f t="array" aca="1" ref="AC45" ca="1">TREND(Z45:AB45,Z$28:AB$28,AC$28)</f>
        <v>223.68144386280301</v>
      </c>
      <c r="AD45" s="84" cm="1">
        <f t="array" aca="1" ref="AD45" ca="1">TREND(AA45:AC45,AA$28:AC$28,AD$28)</f>
        <v>224.83910878935831</v>
      </c>
      <c r="AE45" s="84" cm="1">
        <f t="array" aca="1" ref="AE45" ca="1">TREND(AB45:AD45,AB$28:AD$28,AE$28)</f>
        <v>225.99596956130881</v>
      </c>
      <c r="AF45" s="84" cm="1">
        <f t="array" aca="1" ref="AF45" ca="1">TREND(AC45:AE45,AC$28:AE$28,AF$28)</f>
        <v>227.15336643632918</v>
      </c>
      <c r="AG45" s="84" cm="1">
        <f t="array" aca="1" ref="AG45" ca="1">TREND(AD45:AF45,AD$28:AF$28,AG$28)</f>
        <v>228.31040590930297</v>
      </c>
      <c r="AH45" s="84" cm="1">
        <f t="array" aca="1" ref="AH45" ca="1">TREND(AE45:AG45,AE$28:AG$28,AH$28)</f>
        <v>229.46768365030766</v>
      </c>
      <c r="AI45" s="84" cm="1">
        <f t="array" aca="1" ref="AI45" ca="1">TREND(AF45:AH45,AF$28:AH$28,AI$28)</f>
        <v>230.62480254595857</v>
      </c>
      <c r="AJ45" s="84" cm="1">
        <f t="array" aca="1" ref="AJ45" ca="1">TREND(AG45:AI45,AG$28:AI$28,AJ$28)</f>
        <v>231.78202733851231</v>
      </c>
      <c r="AK45" s="85">
        <f ca="1">AJ45*(1+$E$12)</f>
        <v>236.41766788528255</v>
      </c>
      <c r="AL45" s="85">
        <f t="shared" ref="AL45:CC45" ca="1" si="14">AK45*(1+$E$12)</f>
        <v>241.14602124298821</v>
      </c>
      <c r="AM45" s="85">
        <f t="shared" ca="1" si="14"/>
        <v>245.96894166784799</v>
      </c>
      <c r="AN45" s="1">
        <f t="shared" ca="1" si="14"/>
        <v>250.88832050120496</v>
      </c>
      <c r="AO45" s="1">
        <f t="shared" ca="1" si="14"/>
        <v>255.90608691122907</v>
      </c>
      <c r="AP45" s="1">
        <f t="shared" ca="1" si="14"/>
        <v>261.02420864945367</v>
      </c>
      <c r="AQ45" s="1">
        <f t="shared" ca="1" si="14"/>
        <v>266.24469282244274</v>
      </c>
      <c r="AR45" s="1">
        <f t="shared" ca="1" si="14"/>
        <v>271.5695866788916</v>
      </c>
      <c r="AS45" s="1">
        <f t="shared" ca="1" si="14"/>
        <v>277.00097841246941</v>
      </c>
      <c r="AT45" s="1">
        <f t="shared" ca="1" si="14"/>
        <v>282.54099798071883</v>
      </c>
      <c r="AU45" s="1">
        <f t="shared" ca="1" si="14"/>
        <v>288.19181794033324</v>
      </c>
      <c r="AV45" s="1">
        <f t="shared" ca="1" si="14"/>
        <v>293.95565429913989</v>
      </c>
      <c r="AW45" s="1">
        <f t="shared" ca="1" si="14"/>
        <v>299.83476738512269</v>
      </c>
      <c r="AX45" s="1">
        <f t="shared" ca="1" si="14"/>
        <v>305.83146273282517</v>
      </c>
      <c r="AY45" s="1">
        <f t="shared" ca="1" si="14"/>
        <v>311.94809198748169</v>
      </c>
      <c r="AZ45" s="1">
        <f t="shared" ca="1" si="14"/>
        <v>318.18705382723135</v>
      </c>
      <c r="BA45" s="1">
        <f t="shared" ca="1" si="14"/>
        <v>324.55079490377597</v>
      </c>
      <c r="BB45" s="1">
        <f t="shared" ca="1" si="14"/>
        <v>331.04181080185151</v>
      </c>
      <c r="BC45" s="1">
        <f t="shared" ca="1" si="14"/>
        <v>337.66264701788856</v>
      </c>
      <c r="BD45" s="1">
        <f t="shared" ca="1" si="14"/>
        <v>344.41589995824631</v>
      </c>
      <c r="BE45" s="1">
        <f t="shared" ca="1" si="14"/>
        <v>351.30421795741125</v>
      </c>
      <c r="BF45" s="1">
        <f t="shared" ca="1" si="14"/>
        <v>358.33030231655948</v>
      </c>
      <c r="BG45" s="1">
        <f t="shared" ca="1" si="14"/>
        <v>365.49690836289068</v>
      </c>
      <c r="BH45" s="1">
        <f t="shared" ca="1" si="14"/>
        <v>372.8068465301485</v>
      </c>
      <c r="BI45" s="1">
        <f t="shared" ca="1" si="14"/>
        <v>380.26298346075146</v>
      </c>
      <c r="BJ45" s="1">
        <f t="shared" ca="1" si="14"/>
        <v>387.86824312996652</v>
      </c>
      <c r="BK45" s="1">
        <f t="shared" ca="1" si="14"/>
        <v>395.62560799256585</v>
      </c>
      <c r="BL45" s="1">
        <f t="shared" ca="1" si="14"/>
        <v>403.53812015241715</v>
      </c>
      <c r="BM45" s="1">
        <f t="shared" ca="1" si="14"/>
        <v>411.60888255546553</v>
      </c>
      <c r="BN45" s="1">
        <f t="shared" ca="1" si="14"/>
        <v>419.84106020657487</v>
      </c>
      <c r="BO45" s="1">
        <f t="shared" ca="1" si="14"/>
        <v>428.23788141070639</v>
      </c>
      <c r="BP45" s="1">
        <f t="shared" ca="1" si="14"/>
        <v>436.80263903892052</v>
      </c>
      <c r="BQ45" s="1">
        <f t="shared" ca="1" si="14"/>
        <v>445.53869181969895</v>
      </c>
      <c r="BR45" s="1">
        <f t="shared" ca="1" si="14"/>
        <v>454.44946565609297</v>
      </c>
      <c r="BS45" s="1">
        <f t="shared" ca="1" si="14"/>
        <v>463.53845496921485</v>
      </c>
      <c r="BT45" s="1">
        <f t="shared" ca="1" si="14"/>
        <v>472.80922406859918</v>
      </c>
      <c r="BU45" s="1">
        <f t="shared" ca="1" si="14"/>
        <v>482.2654085499712</v>
      </c>
      <c r="BV45" s="1">
        <f t="shared" ca="1" si="14"/>
        <v>491.91071672097064</v>
      </c>
      <c r="BW45" s="1">
        <f t="shared" ca="1" si="14"/>
        <v>501.74893105539007</v>
      </c>
      <c r="BX45" s="1">
        <f t="shared" ca="1" si="14"/>
        <v>511.7839096764979</v>
      </c>
      <c r="BY45" s="1">
        <f t="shared" ca="1" si="14"/>
        <v>522.01958787002786</v>
      </c>
      <c r="BZ45" s="1">
        <f t="shared" ca="1" si="14"/>
        <v>532.45997962742842</v>
      </c>
      <c r="CA45" s="1">
        <f t="shared" ca="1" si="14"/>
        <v>543.10917921997702</v>
      </c>
      <c r="CB45" s="1">
        <f t="shared" ca="1" si="14"/>
        <v>553.97136280437655</v>
      </c>
      <c r="CC45" s="1">
        <f t="shared" ca="1" si="14"/>
        <v>565.05079006046412</v>
      </c>
    </row>
    <row r="46" spans="2:81" x14ac:dyDescent="0.2">
      <c r="B46" t="s">
        <v>47</v>
      </c>
      <c r="D46" t="s">
        <v>43</v>
      </c>
      <c r="G46" s="1">
        <f>INDEX(Inputs!$K$11:$K$30,MATCH(MIN($E$15,G$28),Inputs!$D$11:$D$30,0))*(1+$E$12)^(G$28-Inputs!$E$6)</f>
        <v>58.427292757439318</v>
      </c>
      <c r="H46" s="1">
        <f>INDEX(Inputs!$K$11:$K$30,MATCH(MIN($E$15,H$28),Inputs!$D$11:$D$30,0))*(1+$E$12)^(H$28-Inputs!$E$6)</f>
        <v>71.843912776305388</v>
      </c>
      <c r="I46" s="1">
        <f>INDEX(Inputs!$K$11:$K$30,MATCH(MIN($E$15,I$28),Inputs!$D$11:$D$30,0))*(1+$E$12)^(I$28-Inputs!$E$6)</f>
        <v>79.661302864598497</v>
      </c>
      <c r="J46" s="1">
        <f>INDEX(Inputs!$K$11:$K$30,MATCH(MIN($E$15,J$28),Inputs!$D$11:$D$30,0))*(1+$E$12)^(J$28-Inputs!$E$6)</f>
        <v>82.192270972542048</v>
      </c>
      <c r="K46" s="1">
        <f>INDEX(Inputs!$K$11:$K$30,MATCH(MIN($E$15,K$28),Inputs!$D$11:$D$30,0))*(1+$E$12)^(K$28-Inputs!$E$6)</f>
        <v>79.340247817023609</v>
      </c>
      <c r="L46" s="1">
        <f>INDEX(Inputs!$K$11:$K$30,MATCH(MIN($E$15,L$28),Inputs!$D$11:$D$30,0))*(1+$E$12)^(L$28-Inputs!$E$6)</f>
        <v>80.756391192196588</v>
      </c>
      <c r="M46" s="1">
        <f>INDEX(Inputs!$K$11:$K$30,MATCH(MIN($E$15,M$28),Inputs!$D$11:$D$30,0))*(1+$E$12)^(M$28-Inputs!$E$6)</f>
        <v>80.706940305075221</v>
      </c>
      <c r="N46" s="1">
        <f>INDEX(Inputs!$K$11:$K$30,MATCH(MIN($E$15,N$28),Inputs!$D$11:$D$30,0))*(1+$E$12)^(N$28-Inputs!$E$6)</f>
        <v>80.391191067958815</v>
      </c>
      <c r="O46" s="1">
        <f>INDEX(Inputs!$K$11:$K$30,MATCH(MIN($E$15,O$28),Inputs!$D$11:$D$30,0))*(1+$E$12)^(O$28-Inputs!$E$6)</f>
        <v>85.427251997624225</v>
      </c>
      <c r="P46" s="1">
        <f>INDEX(Inputs!$K$11:$K$30,MATCH(MIN($E$15,P$28),Inputs!$D$11:$D$30,0))*(1+$E$12)^(P$28-Inputs!$E$6)</f>
        <v>74.310726862878369</v>
      </c>
      <c r="Q46" s="1">
        <f>INDEX(Inputs!$K$11:$K$30,MATCH(MIN($E$15,Q$28),Inputs!$D$11:$D$30,0))*(1+$E$12)^(Q$28-Inputs!$E$6)</f>
        <v>75.148688242075735</v>
      </c>
      <c r="R46" s="1">
        <f>INDEX(Inputs!$K$11:$K$30,MATCH(MIN($E$15,R$28),Inputs!$D$11:$D$30,0))*(1+$E$12)^(R$28-Inputs!$E$6)</f>
        <v>80.042243888865144</v>
      </c>
      <c r="S46" s="1">
        <f>INDEX(Inputs!$K$11:$K$30,MATCH(MIN($E$15,S$28),Inputs!$D$11:$D$30,0))*(1+$E$12)^(S$28-Inputs!$E$6)</f>
        <v>82.860059721068239</v>
      </c>
      <c r="T46" s="1">
        <f>INDEX(Inputs!$K$11:$K$30,MATCH(MIN($E$15,T$28),Inputs!$D$11:$D$30,0))*(1+$E$12)^(T$28-Inputs!$E$6)</f>
        <v>87.220346521057508</v>
      </c>
      <c r="U46" s="1">
        <f>INDEX(Inputs!$K$11:$K$30,MATCH(MIN($E$15,U$28),Inputs!$D$11:$D$30,0))*(1+$E$12)^(U$28-Inputs!$E$6)</f>
        <v>84.192390670316371</v>
      </c>
      <c r="V46" s="1">
        <f>INDEX(Inputs!$K$11:$K$30,MATCH(MIN($E$15,V$28),Inputs!$D$11:$D$30,0))*(1+$E$12)^(V$28-Inputs!$E$6)</f>
        <v>87.497368577944471</v>
      </c>
      <c r="W46" s="1">
        <f>INDEX(Inputs!$K$11:$K$30,MATCH(MIN($E$15,W$28),Inputs!$D$11:$D$30,0))*(1+$E$12)^(W$28-Inputs!$E$6)</f>
        <v>83.263642785985667</v>
      </c>
      <c r="X46" s="1">
        <f>INDEX(Inputs!$K$11:$K$30,MATCH(MIN($E$15,X$28),Inputs!$D$11:$D$30,0))*(1+$E$12)^(X$28-Inputs!$E$6)</f>
        <v>78.825569014917335</v>
      </c>
      <c r="Y46" s="1">
        <f>INDEX(Inputs!$K$11:$K$30,MATCH(MIN($E$15,Y$28),Inputs!$D$11:$D$30,0))*(1+$E$12)^(Y$28-Inputs!$E$6)</f>
        <v>74.176666835891893</v>
      </c>
      <c r="Z46" s="1">
        <f>INDEX(Inputs!$K$11:$K$30,MATCH(MIN($E$15,Z$28),Inputs!$D$11:$D$30,0))*(1+$E$12)^(Z$28-Inputs!$E$6)</f>
        <v>69.310278342099423</v>
      </c>
      <c r="AA46" s="1">
        <f>INDEX(Inputs!$K$11:$K$30,MATCH(MIN($E$15,AA$28),Inputs!$D$11:$D$30,0))*(1+$E$12)^(AA$28-Inputs!$E$6)</f>
        <v>70.696483908941417</v>
      </c>
      <c r="AB46" s="1">
        <f>INDEX(Inputs!$K$11:$K$30,MATCH(MIN($E$15,AB$28),Inputs!$D$11:$D$30,0))*(1+$E$12)^(AB$28-Inputs!$E$6)</f>
        <v>72.110413587120235</v>
      </c>
      <c r="AC46" s="1">
        <f>INDEX(Inputs!$K$11:$K$30,MATCH(MIN($E$15,AC$28),Inputs!$D$11:$D$30,0))*(1+$E$12)^(AC$28-Inputs!$E$6)</f>
        <v>73.552621858862651</v>
      </c>
      <c r="AD46" s="1">
        <f>INDEX(Inputs!$K$11:$K$30,MATCH(MIN($E$15,AD$28),Inputs!$D$11:$D$30,0))*(1+$E$12)^(AD$28-Inputs!$E$6)</f>
        <v>75.0236742960399</v>
      </c>
      <c r="AE46" s="1">
        <f>INDEX(Inputs!$K$11:$K$30,MATCH(MIN($E$15,AE$28),Inputs!$D$11:$D$30,0))*(1+$E$12)^(AE$28-Inputs!$E$6)</f>
        <v>76.524147781960707</v>
      </c>
      <c r="AF46" s="1">
        <f>INDEX(Inputs!$K$11:$K$30,MATCH(MIN($E$15,AF$28),Inputs!$D$11:$D$30,0))*(1+$E$12)^(AF$28-Inputs!$E$6)</f>
        <v>78.054630737599908</v>
      </c>
      <c r="AG46" s="1">
        <f>INDEX(Inputs!$K$11:$K$30,MATCH(MIN($E$15,AG$28),Inputs!$D$11:$D$30,0))*(1+$E$12)^(AG$28-Inputs!$E$6)</f>
        <v>79.615723352351921</v>
      </c>
      <c r="AH46" s="1">
        <f>INDEX(Inputs!$K$11:$K$30,MATCH(MIN($E$15,AH$28),Inputs!$D$11:$D$30,0))*(1+$E$12)^(AH$28-Inputs!$E$6)</f>
        <v>81.208037819398939</v>
      </c>
      <c r="AI46" s="1">
        <f>INDEX(Inputs!$K$11:$K$30,MATCH(MIN($E$15,AI$28),Inputs!$D$11:$D$30,0))*(1+$E$12)^(AI$28-Inputs!$E$6)</f>
        <v>82.832198575786933</v>
      </c>
      <c r="AJ46" s="1">
        <f>INDEX(Inputs!$K$11:$K$30,MATCH(MIN($E$15,AJ$28),Inputs!$D$11:$D$30,0))*(1+$E$12)^(AJ$28-Inputs!$E$6)</f>
        <v>84.488842547302653</v>
      </c>
      <c r="AK46" s="1">
        <f>INDEX(Inputs!$K$11:$K$30,MATCH(MIN($E$15,AK$28),Inputs!$D$11:$D$30,0))*(1+$E$12)^(AK$28-Inputs!$E$6)</f>
        <v>86.178619398248728</v>
      </c>
      <c r="AL46" s="1">
        <f>INDEX(Inputs!$K$11:$K$30,MATCH(MIN($E$15,AL$28),Inputs!$D$11:$D$30,0))*(1+$E$12)^(AL$28-Inputs!$E$6)</f>
        <v>87.902191786213706</v>
      </c>
      <c r="AM46" s="1">
        <f>INDEX(Inputs!$K$11:$K$30,MATCH(MIN($E$15,AM$28),Inputs!$D$11:$D$30,0))*(1+$E$12)^(AM$28-Inputs!$E$6)</f>
        <v>89.660235621937971</v>
      </c>
      <c r="AN46" s="1">
        <f>INDEX(Inputs!$K$11:$K$30,MATCH(MIN($E$15,AN$28),Inputs!$D$11:$D$30,0))*(1+$E$12)^(AN$28-Inputs!$E$6)</f>
        <v>91.453440334376722</v>
      </c>
      <c r="AO46" s="1">
        <f>INDEX(Inputs!$K$11:$K$30,MATCH(MIN($E$15,AO$28),Inputs!$D$11:$D$30,0))*(1+$E$12)^(AO$28-Inputs!$E$6)</f>
        <v>93.282509141064253</v>
      </c>
      <c r="AP46" s="1">
        <f>INDEX(Inputs!$K$11:$K$30,MATCH(MIN($E$15,AP$28),Inputs!$D$11:$D$30,0))*(1+$E$12)^(AP$28-Inputs!$E$6)</f>
        <v>95.148159323885551</v>
      </c>
      <c r="AQ46" s="1">
        <f>INDEX(Inputs!$K$11:$K$30,MATCH(MIN($E$15,AQ$28),Inputs!$D$11:$D$30,0))*(1+$E$12)^(AQ$28-Inputs!$E$6)</f>
        <v>97.051122510363271</v>
      </c>
      <c r="AR46" s="1">
        <f>INDEX(Inputs!$K$11:$K$30,MATCH(MIN($E$15,AR$28),Inputs!$D$11:$D$30,0))*(1+$E$12)^(AR$28-Inputs!$E$6)</f>
        <v>98.992144960570499</v>
      </c>
      <c r="AS46" s="1">
        <f>INDEX(Inputs!$K$11:$K$30,MATCH(MIN($E$15,AS$28),Inputs!$D$11:$D$30,0))*(1+$E$12)^(AS$28-Inputs!$E$6)</f>
        <v>100.97198785978193</v>
      </c>
      <c r="AT46" s="1">
        <f>INDEX(Inputs!$K$11:$K$30,MATCH(MIN($E$15,AT$28),Inputs!$D$11:$D$30,0))*(1+$E$12)^(AT$28-Inputs!$E$6)</f>
        <v>102.99142761697757</v>
      </c>
      <c r="AU46" s="1">
        <f>INDEX(Inputs!$K$11:$K$30,MATCH(MIN($E$15,AU$28),Inputs!$D$11:$D$30,0))*(1+$E$12)^(AU$28-Inputs!$E$6)</f>
        <v>105.05125616931711</v>
      </c>
      <c r="AV46" s="1">
        <f>INDEX(Inputs!$K$11:$K$30,MATCH(MIN($E$15,AV$28),Inputs!$D$11:$D$30,0))*(1+$E$12)^(AV$28-Inputs!$E$6)</f>
        <v>107.15228129270345</v>
      </c>
      <c r="AW46" s="1">
        <f>INDEX(Inputs!$K$11:$K$30,MATCH(MIN($E$15,AW$28),Inputs!$D$11:$D$30,0))*(1+$E$12)^(AW$28-Inputs!$E$6)</f>
        <v>109.29532691855754</v>
      </c>
      <c r="AX46" s="1">
        <f>INDEX(Inputs!$K$11:$K$30,MATCH(MIN($E$15,AX$28),Inputs!$D$11:$D$30,0))*(1+$E$12)^(AX$28-Inputs!$E$6)</f>
        <v>111.48123345692868</v>
      </c>
      <c r="AY46" s="1">
        <f>INDEX(Inputs!$K$11:$K$30,MATCH(MIN($E$15,AY$28),Inputs!$D$11:$D$30,0))*(1+$E$12)^(AY$28-Inputs!$E$6)</f>
        <v>113.71085812606727</v>
      </c>
      <c r="AZ46" s="1">
        <f>INDEX(Inputs!$K$11:$K$30,MATCH(MIN($E$15,AZ$28),Inputs!$D$11:$D$30,0))*(1+$E$12)^(AZ$28-Inputs!$E$6)</f>
        <v>115.98507528858858</v>
      </c>
      <c r="BA46" s="1">
        <f>INDEX(Inputs!$K$11:$K$30,MATCH(MIN($E$15,BA$28),Inputs!$D$11:$D$30,0))*(1+$E$12)^(BA$28-Inputs!$E$6)</f>
        <v>118.30477679436036</v>
      </c>
      <c r="BB46" s="1">
        <f>INDEX(Inputs!$K$11:$K$30,MATCH(MIN($E$15,BB$28),Inputs!$D$11:$D$30,0))*(1+$E$12)^(BB$28-Inputs!$E$6)</f>
        <v>120.67087233024758</v>
      </c>
      <c r="BC46" s="1">
        <f>INDEX(Inputs!$K$11:$K$30,MATCH(MIN($E$15,BC$28),Inputs!$D$11:$D$30,0))*(1+$E$12)^(BC$28-Inputs!$E$6)</f>
        <v>123.08428977685253</v>
      </c>
      <c r="BD46" s="1">
        <f>INDEX(Inputs!$K$11:$K$30,MATCH(MIN($E$15,BD$28),Inputs!$D$11:$D$30,0))*(1+$E$12)^(BD$28-Inputs!$E$6)</f>
        <v>125.54597557238957</v>
      </c>
      <c r="BE46" s="1">
        <f>INDEX(Inputs!$K$11:$K$30,MATCH(MIN($E$15,BE$28),Inputs!$D$11:$D$30,0))*(1+$E$12)^(BE$28-Inputs!$E$6)</f>
        <v>128.05689508383739</v>
      </c>
      <c r="BF46" s="1">
        <f>INDEX(Inputs!$K$11:$K$30,MATCH(MIN($E$15,BF$28),Inputs!$D$11:$D$30,0))*(1+$E$12)^(BF$28-Inputs!$E$6)</f>
        <v>130.61803298551411</v>
      </c>
      <c r="BG46" s="1">
        <f>INDEX(Inputs!$K$11:$K$30,MATCH(MIN($E$15,BG$28),Inputs!$D$11:$D$30,0))*(1+$E$12)^(BG$28-Inputs!$E$6)</f>
        <v>133.23039364522441</v>
      </c>
      <c r="BH46" s="1">
        <f>INDEX(Inputs!$K$11:$K$30,MATCH(MIN($E$15,BH$28),Inputs!$D$11:$D$30,0))*(1+$E$12)^(BH$28-Inputs!$E$6)</f>
        <v>135.89500151812885</v>
      </c>
      <c r="BI46" s="1">
        <f>INDEX(Inputs!$K$11:$K$30,MATCH(MIN($E$15,BI$28),Inputs!$D$11:$D$30,0))*(1+$E$12)^(BI$28-Inputs!$E$6)</f>
        <v>138.61290154849144</v>
      </c>
      <c r="BJ46" s="1">
        <f>INDEX(Inputs!$K$11:$K$30,MATCH(MIN($E$15,BJ$28),Inputs!$D$11:$D$30,0))*(1+$E$12)^(BJ$28-Inputs!$E$6)</f>
        <v>141.38515957946126</v>
      </c>
      <c r="BK46" s="1">
        <f>INDEX(Inputs!$K$11:$K$30,MATCH(MIN($E$15,BK$28),Inputs!$D$11:$D$30,0))*(1+$E$12)^(BK$28-Inputs!$E$6)</f>
        <v>144.21286277105051</v>
      </c>
      <c r="BL46" s="1">
        <f>INDEX(Inputs!$K$11:$K$30,MATCH(MIN($E$15,BL$28),Inputs!$D$11:$D$30,0))*(1+$E$12)^(BL$28-Inputs!$E$6)</f>
        <v>147.09712002647149</v>
      </c>
      <c r="BM46" s="1">
        <f>INDEX(Inputs!$K$11:$K$30,MATCH(MIN($E$15,BM$28),Inputs!$D$11:$D$30,0))*(1+$E$12)^(BM$28-Inputs!$E$6)</f>
        <v>150.03906242700097</v>
      </c>
      <c r="BN46" s="1">
        <f>INDEX(Inputs!$K$11:$K$30,MATCH(MIN($E$15,BN$28),Inputs!$D$11:$D$30,0))*(1+$E$12)^(BN$28-Inputs!$E$6)</f>
        <v>153.03984367554096</v>
      </c>
      <c r="BO46" s="1">
        <f>INDEX(Inputs!$K$11:$K$30,MATCH(MIN($E$15,BO$28),Inputs!$D$11:$D$30,0))*(1+$E$12)^(BO$28-Inputs!$E$6)</f>
        <v>156.1006405490518</v>
      </c>
      <c r="BP46" s="1">
        <f>INDEX(Inputs!$K$11:$K$30,MATCH(MIN($E$15,BP$28),Inputs!$D$11:$D$30,0))*(1+$E$12)^(BP$28-Inputs!$E$6)</f>
        <v>159.22265336003278</v>
      </c>
      <c r="BQ46" s="1">
        <f>INDEX(Inputs!$K$11:$K$30,MATCH(MIN($E$15,BQ$28),Inputs!$D$11:$D$30,0))*(1+$E$12)^(BQ$28-Inputs!$E$6)</f>
        <v>162.40710642723349</v>
      </c>
      <c r="BR46" s="1">
        <f>INDEX(Inputs!$K$11:$K$30,MATCH(MIN($E$15,BR$28),Inputs!$D$11:$D$30,0))*(1+$E$12)^(BR$28-Inputs!$E$6)</f>
        <v>165.65524855577814</v>
      </c>
      <c r="BS46" s="1">
        <f>INDEX(Inputs!$K$11:$K$30,MATCH(MIN($E$15,BS$28),Inputs!$D$11:$D$30,0))*(1+$E$12)^(BS$28-Inputs!$E$6)</f>
        <v>168.96835352689371</v>
      </c>
      <c r="BT46" s="1">
        <f>INDEX(Inputs!$K$11:$K$30,MATCH(MIN($E$15,BT$28),Inputs!$D$11:$D$30,0))*(1+$E$12)^(BT$28-Inputs!$E$6)</f>
        <v>172.34772059743159</v>
      </c>
      <c r="BU46" s="1">
        <f>INDEX(Inputs!$K$11:$K$30,MATCH(MIN($E$15,BU$28),Inputs!$D$11:$D$30,0))*(1+$E$12)^(BU$28-Inputs!$E$6)</f>
        <v>175.7946750093802</v>
      </c>
      <c r="BV46" s="1">
        <f>INDEX(Inputs!$K$11:$K$30,MATCH(MIN($E$15,BV$28),Inputs!$D$11:$D$30,0))*(1+$E$12)^(BV$28-Inputs!$E$6)</f>
        <v>179.31056850956782</v>
      </c>
      <c r="BW46" s="1">
        <f>INDEX(Inputs!$K$11:$K$30,MATCH(MIN($E$15,BW$28),Inputs!$D$11:$D$30,0))*(1+$E$12)^(BW$28-Inputs!$E$6)</f>
        <v>182.89677987975918</v>
      </c>
      <c r="BX46" s="1">
        <f>INDEX(Inputs!$K$11:$K$30,MATCH(MIN($E$15,BX$28),Inputs!$D$11:$D$30,0))*(1+$E$12)^(BX$28-Inputs!$E$6)</f>
        <v>186.55471547735436</v>
      </c>
      <c r="BY46" s="1">
        <f>INDEX(Inputs!$K$11:$K$30,MATCH(MIN($E$15,BY$28),Inputs!$D$11:$D$30,0))*(1+$E$12)^(BY$28-Inputs!$E$6)</f>
        <v>190.28580978690144</v>
      </c>
      <c r="BZ46" s="1">
        <f>INDEX(Inputs!$K$11:$K$30,MATCH(MIN($E$15,BZ$28),Inputs!$D$11:$D$30,0))*(1+$E$12)^(BZ$28-Inputs!$E$6)</f>
        <v>194.09152598263947</v>
      </c>
      <c r="CA46" s="1">
        <f>INDEX(Inputs!$K$11:$K$30,MATCH(MIN($E$15,CA$28),Inputs!$D$11:$D$30,0))*(1+$E$12)^(CA$28-Inputs!$E$6)</f>
        <v>197.97335650229226</v>
      </c>
      <c r="CB46" s="1">
        <f>INDEX(Inputs!$K$11:$K$30,MATCH(MIN($E$15,CB$28),Inputs!$D$11:$D$30,0))*(1+$E$12)^(CB$28-Inputs!$E$6)</f>
        <v>201.93282363233806</v>
      </c>
      <c r="CC46" s="1">
        <f>INDEX(Inputs!$K$11:$K$30,MATCH(MIN($E$15,CC$28),Inputs!$D$11:$D$30,0))*(1+$E$12)^(CC$28-Inputs!$E$6)</f>
        <v>205.97148010498486</v>
      </c>
    </row>
    <row r="47" spans="2:81" x14ac:dyDescent="0.2">
      <c r="B47" t="s">
        <v>48</v>
      </c>
      <c r="D47" t="s">
        <v>49</v>
      </c>
      <c r="G47" s="2">
        <f>INDEX(Inputs!$L$11:$L$30,MATCH(MIN(G$28,$E$15),Inputs!$D$11:$D$30,0))</f>
        <v>437.46660214906871</v>
      </c>
      <c r="H47" s="2">
        <f>INDEX(Inputs!$L$11:$L$30,MATCH(MIN(H$28,$E$15),Inputs!$D$11:$D$30,0))</f>
        <v>524.05110821727908</v>
      </c>
      <c r="I47" s="2">
        <f>INDEX(Inputs!$L$11:$L$30,MATCH(MIN(I$28,$E$15),Inputs!$D$11:$D$30,0))</f>
        <v>566.82112162123246</v>
      </c>
      <c r="J47" s="2">
        <f>INDEX(Inputs!$L$11:$L$30,MATCH(MIN(J$28,$E$15),Inputs!$D$11:$D$30,0))</f>
        <v>569.49619778934311</v>
      </c>
      <c r="K47" s="2">
        <f>INDEX(Inputs!$L$11:$L$30,MATCH(MIN(K$28,$E$15),Inputs!$D$11:$D$30,0))</f>
        <v>533.66348011293019</v>
      </c>
      <c r="L47" s="2">
        <f>INDEX(Inputs!$L$11:$L$30,MATCH(MIN(L$28,$E$15),Inputs!$D$11:$D$30,0))</f>
        <v>528.18861066087413</v>
      </c>
      <c r="M47" s="2">
        <f>INDEX(Inputs!$L$11:$L$30,MATCH(MIN(M$28,$E$15),Inputs!$D$11:$D$30,0))</f>
        <v>512.82488578176935</v>
      </c>
      <c r="N47" s="2">
        <f>INDEX(Inputs!$L$11:$L$30,MATCH(MIN(N$28,$E$15),Inputs!$D$11:$D$30,0))</f>
        <v>495.65154541740441</v>
      </c>
      <c r="O47" s="2">
        <f>INDEX(Inputs!$L$11:$L$30,MATCH(MIN(O$28,$E$15),Inputs!$D$11:$D$30,0))</f>
        <v>512.34537980437676</v>
      </c>
      <c r="P47" s="2">
        <f>INDEX(Inputs!$L$11:$L$30,MATCH(MIN(P$28,$E$15),Inputs!$D$11:$D$30,0))</f>
        <v>432.52350542445879</v>
      </c>
      <c r="Q47" s="2">
        <f>INDEX(Inputs!$L$11:$L$30,MATCH(MIN(Q$28,$E$15),Inputs!$D$11:$D$30,0))</f>
        <v>425.13182440022848</v>
      </c>
      <c r="R47" s="2">
        <f>INDEX(Inputs!$L$11:$L$30,MATCH(MIN(R$28,$E$15),Inputs!$D$11:$D$30,0))</f>
        <v>440.09494917286622</v>
      </c>
      <c r="S47" s="2">
        <f>INDEX(Inputs!$L$11:$L$30,MATCH(MIN(S$28,$E$15),Inputs!$D$11:$D$30,0))</f>
        <v>442.27044685499033</v>
      </c>
      <c r="T47" s="2">
        <f>INDEX(Inputs!$L$11:$L$30,MATCH(MIN(T$28,$E$15),Inputs!$D$11:$D$30,0))</f>
        <v>452.13792050361735</v>
      </c>
      <c r="U47" s="2">
        <f>INDEX(Inputs!$L$11:$L$30,MATCH(MIN(U$28,$E$15),Inputs!$D$11:$D$30,0))</f>
        <v>423.49076363026279</v>
      </c>
      <c r="V47" s="2">
        <f>INDEX(Inputs!$L$11:$L$30,MATCH(MIN(V$28,$E$15),Inputs!$D$11:$D$30,0))</f>
        <v>427.01329746695575</v>
      </c>
      <c r="W47" s="2">
        <f>INDEX(Inputs!$L$11:$L$30,MATCH(MIN(W$28,$E$15),Inputs!$D$11:$D$30,0))</f>
        <v>394.6175453923982</v>
      </c>
      <c r="X47" s="2">
        <f>INDEX(Inputs!$L$11:$L$30,MATCH(MIN(X$28,$E$15),Inputs!$D$11:$D$30,0))</f>
        <v>362.22179331784065</v>
      </c>
      <c r="Y47" s="2">
        <f>INDEX(Inputs!$L$11:$L$30,MATCH(MIN(Y$28,$E$15),Inputs!$D$11:$D$30,0))</f>
        <v>329.8260412432831</v>
      </c>
      <c r="Z47" s="2">
        <f>INDEX(Inputs!$L$11:$L$30,MATCH(MIN(Z$28,$E$15),Inputs!$D$11:$D$30,0))</f>
        <v>297.43028916872561</v>
      </c>
      <c r="AA47" s="2">
        <f>INDEX(Inputs!$L$11:$L$30,MATCH(MIN(AA$28,$E$15),Inputs!$D$11:$D$30,0))</f>
        <v>297.43028916872561</v>
      </c>
      <c r="AB47" s="2">
        <f>INDEX(Inputs!$L$11:$L$30,MATCH(MIN(AB$28,$E$15),Inputs!$D$11:$D$30,0))</f>
        <v>297.43028916872561</v>
      </c>
      <c r="AC47" s="2">
        <f>INDEX(Inputs!$L$11:$L$30,MATCH(MIN(AC$28,$E$15),Inputs!$D$11:$D$30,0))</f>
        <v>297.43028916872561</v>
      </c>
      <c r="AD47" s="2">
        <f>INDEX(Inputs!$L$11:$L$30,MATCH(MIN(AD$28,$E$15),Inputs!$D$11:$D$30,0))</f>
        <v>297.43028916872561</v>
      </c>
      <c r="AE47" s="2">
        <f>INDEX(Inputs!$L$11:$L$30,MATCH(MIN(AE$28,$E$15),Inputs!$D$11:$D$30,0))</f>
        <v>297.43028916872561</v>
      </c>
      <c r="AF47" s="2">
        <f>INDEX(Inputs!$L$11:$L$30,MATCH(MIN(AF$28,$E$15),Inputs!$D$11:$D$30,0))</f>
        <v>297.43028916872561</v>
      </c>
      <c r="AG47" s="2">
        <f>INDEX(Inputs!$L$11:$L$30,MATCH(MIN(AG$28,$E$15),Inputs!$D$11:$D$30,0))</f>
        <v>297.43028916872561</v>
      </c>
      <c r="AH47" s="2">
        <f>INDEX(Inputs!$L$11:$L$30,MATCH(MIN(AH$28,$E$15),Inputs!$D$11:$D$30,0))</f>
        <v>297.43028916872561</v>
      </c>
      <c r="AI47" s="2">
        <f>INDEX(Inputs!$L$11:$L$30,MATCH(MIN(AI$28,$E$15),Inputs!$D$11:$D$30,0))</f>
        <v>297.43028916872561</v>
      </c>
      <c r="AJ47" s="2">
        <f>INDEX(Inputs!$L$11:$L$30,MATCH(MIN(AJ$28,$E$15),Inputs!$D$11:$D$30,0))</f>
        <v>297.43028916872561</v>
      </c>
      <c r="AK47" s="2">
        <f>INDEX(Inputs!$L$11:$L$30,MATCH(MIN(AK$28,$E$15),Inputs!$D$11:$D$30,0))</f>
        <v>297.43028916872561</v>
      </c>
      <c r="AL47" s="2">
        <f>INDEX(Inputs!$L$11:$L$30,MATCH(MIN(AL$28,$E$15),Inputs!$D$11:$D$30,0))</f>
        <v>297.43028916872561</v>
      </c>
      <c r="AM47" s="2">
        <f>INDEX(Inputs!$L$11:$L$30,MATCH(MIN(AM$28,$E$15),Inputs!$D$11:$D$30,0))</f>
        <v>297.43028916872561</v>
      </c>
      <c r="AN47" s="2">
        <f>INDEX(Inputs!$L$11:$L$30,MATCH(MIN(AN$28,$E$15),Inputs!$D$11:$D$30,0))</f>
        <v>297.43028916872561</v>
      </c>
      <c r="AO47" s="2">
        <f>INDEX(Inputs!$L$11:$L$30,MATCH(MIN(AO$28,$E$15),Inputs!$D$11:$D$30,0))</f>
        <v>297.43028916872561</v>
      </c>
      <c r="AP47" s="2">
        <f>INDEX(Inputs!$L$11:$L$30,MATCH(MIN(AP$28,$E$15),Inputs!$D$11:$D$30,0))</f>
        <v>297.43028916872561</v>
      </c>
      <c r="AQ47" s="2">
        <f>INDEX(Inputs!$L$11:$L$30,MATCH(MIN(AQ$28,$E$15),Inputs!$D$11:$D$30,0))</f>
        <v>297.43028916872561</v>
      </c>
      <c r="AR47" s="2">
        <f>INDEX(Inputs!$L$11:$L$30,MATCH(MIN(AR$28,$E$15),Inputs!$D$11:$D$30,0))</f>
        <v>297.43028916872561</v>
      </c>
      <c r="AS47" s="2">
        <f>INDEX(Inputs!$L$11:$L$30,MATCH(MIN(AS$28,$E$15),Inputs!$D$11:$D$30,0))</f>
        <v>297.43028916872561</v>
      </c>
      <c r="AT47" s="2">
        <f>INDEX(Inputs!$L$11:$L$30,MATCH(MIN(AT$28,$E$15),Inputs!$D$11:$D$30,0))</f>
        <v>297.43028916872561</v>
      </c>
      <c r="AU47" s="2">
        <f>INDEX(Inputs!$L$11:$L$30,MATCH(MIN(AU$28,$E$15),Inputs!$D$11:$D$30,0))</f>
        <v>297.43028916872561</v>
      </c>
      <c r="AV47" s="2">
        <f>INDEX(Inputs!$L$11:$L$30,MATCH(MIN(AV$28,$E$15),Inputs!$D$11:$D$30,0))</f>
        <v>297.43028916872561</v>
      </c>
      <c r="AW47" s="2">
        <f>INDEX(Inputs!$L$11:$L$30,MATCH(MIN(AW$28,$E$15),Inputs!$D$11:$D$30,0))</f>
        <v>297.43028916872561</v>
      </c>
      <c r="AX47" s="2">
        <f>INDEX(Inputs!$L$11:$L$30,MATCH(MIN(AX$28,$E$15),Inputs!$D$11:$D$30,0))</f>
        <v>297.43028916872561</v>
      </c>
      <c r="AY47" s="2">
        <f>INDEX(Inputs!$L$11:$L$30,MATCH(MIN(AY$28,$E$15),Inputs!$D$11:$D$30,0))</f>
        <v>297.43028916872561</v>
      </c>
      <c r="AZ47" s="2">
        <f>INDEX(Inputs!$L$11:$L$30,MATCH(MIN(AZ$28,$E$15),Inputs!$D$11:$D$30,0))</f>
        <v>297.43028916872561</v>
      </c>
      <c r="BA47" s="2">
        <f>INDEX(Inputs!$L$11:$L$30,MATCH(MIN(BA$28,$E$15),Inputs!$D$11:$D$30,0))</f>
        <v>297.43028916872561</v>
      </c>
      <c r="BB47" s="2">
        <f>INDEX(Inputs!$L$11:$L$30,MATCH(MIN(BB$28,$E$15),Inputs!$D$11:$D$30,0))</f>
        <v>297.43028916872561</v>
      </c>
      <c r="BC47" s="2">
        <f>INDEX(Inputs!$L$11:$L$30,MATCH(MIN(BC$28,$E$15),Inputs!$D$11:$D$30,0))</f>
        <v>297.43028916872561</v>
      </c>
      <c r="BD47" s="2">
        <f>INDEX(Inputs!$L$11:$L$30,MATCH(MIN(BD$28,$E$15),Inputs!$D$11:$D$30,0))</f>
        <v>297.43028916872561</v>
      </c>
      <c r="BE47" s="2">
        <f>INDEX(Inputs!$L$11:$L$30,MATCH(MIN(BE$28,$E$15),Inputs!$D$11:$D$30,0))</f>
        <v>297.43028916872561</v>
      </c>
      <c r="BF47" s="2">
        <f>INDEX(Inputs!$L$11:$L$30,MATCH(MIN(BF$28,$E$15),Inputs!$D$11:$D$30,0))</f>
        <v>297.43028916872561</v>
      </c>
      <c r="BG47" s="2">
        <f>INDEX(Inputs!$L$11:$L$30,MATCH(MIN(BG$28,$E$15),Inputs!$D$11:$D$30,0))</f>
        <v>297.43028916872561</v>
      </c>
      <c r="BH47" s="2">
        <f>INDEX(Inputs!$L$11:$L$30,MATCH(MIN(BH$28,$E$15),Inputs!$D$11:$D$30,0))</f>
        <v>297.43028916872561</v>
      </c>
      <c r="BI47" s="2">
        <f>INDEX(Inputs!$L$11:$L$30,MATCH(MIN(BI$28,$E$15),Inputs!$D$11:$D$30,0))</f>
        <v>297.43028916872561</v>
      </c>
      <c r="BJ47" s="2">
        <f>INDEX(Inputs!$L$11:$L$30,MATCH(MIN(BJ$28,$E$15),Inputs!$D$11:$D$30,0))</f>
        <v>297.43028916872561</v>
      </c>
      <c r="BK47" s="2">
        <f>INDEX(Inputs!$L$11:$L$30,MATCH(MIN(BK$28,$E$15),Inputs!$D$11:$D$30,0))</f>
        <v>297.43028916872561</v>
      </c>
      <c r="BL47" s="2">
        <f>INDEX(Inputs!$L$11:$L$30,MATCH(MIN(BL$28,$E$15),Inputs!$D$11:$D$30,0))</f>
        <v>297.43028916872561</v>
      </c>
      <c r="BM47" s="2">
        <f>INDEX(Inputs!$L$11:$L$30,MATCH(MIN(BM$28,$E$15),Inputs!$D$11:$D$30,0))</f>
        <v>297.43028916872561</v>
      </c>
      <c r="BN47" s="2">
        <f>INDEX(Inputs!$L$11:$L$30,MATCH(MIN(BN$28,$E$15),Inputs!$D$11:$D$30,0))</f>
        <v>297.43028916872561</v>
      </c>
      <c r="BO47" s="2">
        <f>INDEX(Inputs!$L$11:$L$30,MATCH(MIN(BO$28,$E$15),Inputs!$D$11:$D$30,0))</f>
        <v>297.43028916872561</v>
      </c>
      <c r="BP47" s="2">
        <f>INDEX(Inputs!$L$11:$L$30,MATCH(MIN(BP$28,$E$15),Inputs!$D$11:$D$30,0))</f>
        <v>297.43028916872561</v>
      </c>
      <c r="BQ47" s="2">
        <f>INDEX(Inputs!$L$11:$L$30,MATCH(MIN(BQ$28,$E$15),Inputs!$D$11:$D$30,0))</f>
        <v>297.43028916872561</v>
      </c>
      <c r="BR47" s="2">
        <f>INDEX(Inputs!$L$11:$L$30,MATCH(MIN(BR$28,$E$15),Inputs!$D$11:$D$30,0))</f>
        <v>297.43028916872561</v>
      </c>
      <c r="BS47" s="2">
        <f>INDEX(Inputs!$L$11:$L$30,MATCH(MIN(BS$28,$E$15),Inputs!$D$11:$D$30,0))</f>
        <v>297.43028916872561</v>
      </c>
      <c r="BT47" s="2">
        <f>INDEX(Inputs!$L$11:$L$30,MATCH(MIN(BT$28,$E$15),Inputs!$D$11:$D$30,0))</f>
        <v>297.43028916872561</v>
      </c>
      <c r="BU47" s="2">
        <f>INDEX(Inputs!$L$11:$L$30,MATCH(MIN(BU$28,$E$15),Inputs!$D$11:$D$30,0))</f>
        <v>297.43028916872561</v>
      </c>
      <c r="BV47" s="2">
        <f>INDEX(Inputs!$L$11:$L$30,MATCH(MIN(BV$28,$E$15),Inputs!$D$11:$D$30,0))</f>
        <v>297.43028916872561</v>
      </c>
      <c r="BW47" s="2">
        <f>INDEX(Inputs!$L$11:$L$30,MATCH(MIN(BW$28,$E$15),Inputs!$D$11:$D$30,0))</f>
        <v>297.43028916872561</v>
      </c>
      <c r="BX47" s="2">
        <f>INDEX(Inputs!$L$11:$L$30,MATCH(MIN(BX$28,$E$15),Inputs!$D$11:$D$30,0))</f>
        <v>297.43028916872561</v>
      </c>
      <c r="BY47" s="2">
        <f>INDEX(Inputs!$L$11:$L$30,MATCH(MIN(BY$28,$E$15),Inputs!$D$11:$D$30,0))</f>
        <v>297.43028916872561</v>
      </c>
      <c r="BZ47" s="2">
        <f>INDEX(Inputs!$L$11:$L$30,MATCH(MIN(BZ$28,$E$15),Inputs!$D$11:$D$30,0))</f>
        <v>297.43028916872561</v>
      </c>
      <c r="CA47" s="2">
        <f>INDEX(Inputs!$L$11:$L$30,MATCH(MIN(CA$28,$E$15),Inputs!$D$11:$D$30,0))</f>
        <v>297.43028916872561</v>
      </c>
      <c r="CB47" s="2">
        <f>INDEX(Inputs!$L$11:$L$30,MATCH(MIN(CB$28,$E$15),Inputs!$D$11:$D$30,0))</f>
        <v>297.43028916872561</v>
      </c>
      <c r="CC47" s="2">
        <f>INDEX(Inputs!$L$11:$L$30,MATCH(MIN(CC$28,$E$15),Inputs!$D$11:$D$30,0))</f>
        <v>297.43028916872561</v>
      </c>
    </row>
    <row r="48" spans="2:81" x14ac:dyDescent="0.2">
      <c r="B48" t="s">
        <v>50</v>
      </c>
      <c r="D48" t="s">
        <v>25</v>
      </c>
      <c r="G48" s="3">
        <f>INDEX(Inputs!$M$11:$M$30,MATCH(MIN(G$28,$E$15),Inputs!$D$11:$D$30,0))</f>
        <v>0.35299999999999998</v>
      </c>
      <c r="H48" s="3">
        <f>INDEX(Inputs!$M$11:$M$30,MATCH(MIN(H$28,$E$15),Inputs!$D$11:$D$30,0))</f>
        <v>0.35499999999999998</v>
      </c>
      <c r="I48" s="3">
        <f>INDEX(Inputs!$M$11:$M$30,MATCH(MIN(I$28,$E$15),Inputs!$D$11:$D$30,0))</f>
        <v>0.35699999999999998</v>
      </c>
      <c r="J48" s="3">
        <f>INDEX(Inputs!$M$11:$M$30,MATCH(MIN(J$28,$E$15),Inputs!$D$11:$D$30,0))</f>
        <v>0.27699999999999997</v>
      </c>
      <c r="K48" s="3">
        <f>INDEX(Inputs!$M$11:$M$30,MATCH(MIN(K$28,$E$15),Inputs!$D$11:$D$30,0))</f>
        <v>0.19699999999999995</v>
      </c>
      <c r="L48" s="3">
        <f>INDEX(Inputs!$M$11:$M$30,MATCH(MIN(L$28,$E$15),Inputs!$D$11:$D$30,0))</f>
        <v>0.11700000000000001</v>
      </c>
      <c r="M48" s="3">
        <f>INDEX(Inputs!$M$11:$M$30,MATCH(MIN(M$28,$E$15),Inputs!$D$11:$D$30,0))</f>
        <v>0.11120000000000001</v>
      </c>
      <c r="N48" s="3">
        <f>INDEX(Inputs!$M$11:$M$30,MATCH(MIN(N$28,$E$15),Inputs!$D$11:$D$30,0))</f>
        <v>0.10540000000000001</v>
      </c>
      <c r="O48" s="3">
        <f>INDEX(Inputs!$M$11:$M$30,MATCH(MIN(O$28,$E$15),Inputs!$D$11:$D$30,0))</f>
        <v>9.9600000000000008E-2</v>
      </c>
      <c r="P48" s="3">
        <f>INDEX(Inputs!$M$11:$M$30,MATCH(MIN(P$28,$E$15),Inputs!$D$11:$D$30,0))</f>
        <v>9.3800000000000008E-2</v>
      </c>
      <c r="Q48" s="3">
        <f>INDEX(Inputs!$M$11:$M$30,MATCH(MIN(Q$28,$E$15),Inputs!$D$11:$D$30,0))</f>
        <v>8.7999999999999995E-2</v>
      </c>
      <c r="R48" s="3">
        <f>INDEX(Inputs!$M$11:$M$30,MATCH(MIN(R$28,$E$15),Inputs!$D$11:$D$30,0))</f>
        <v>9.2799999999999994E-2</v>
      </c>
      <c r="S48" s="3">
        <f>INDEX(Inputs!$M$11:$M$30,MATCH(MIN(S$28,$E$15),Inputs!$D$11:$D$30,0))</f>
        <v>9.7599999999999992E-2</v>
      </c>
      <c r="T48" s="3">
        <f>INDEX(Inputs!$M$11:$M$30,MATCH(MIN(T$28,$E$15),Inputs!$D$11:$D$30,0))</f>
        <v>0.10239999999999999</v>
      </c>
      <c r="U48" s="3">
        <f>INDEX(Inputs!$M$11:$M$30,MATCH(MIN(U$28,$E$15),Inputs!$D$11:$D$30,0))</f>
        <v>0.10719999999999999</v>
      </c>
      <c r="V48" s="3">
        <f>INDEX(Inputs!$M$11:$M$30,MATCH(MIN(V$28,$E$15),Inputs!$D$11:$D$30,0))</f>
        <v>0.112</v>
      </c>
      <c r="W48" s="3">
        <f>INDEX(Inputs!$M$11:$M$30,MATCH(MIN(W$28,$E$15),Inputs!$D$11:$D$30,0))</f>
        <v>0.1065</v>
      </c>
      <c r="X48" s="3">
        <f>INDEX(Inputs!$M$11:$M$30,MATCH(MIN(X$28,$E$15),Inputs!$D$11:$D$30,0))</f>
        <v>0.10099999999999999</v>
      </c>
      <c r="Y48" s="3">
        <f>INDEX(Inputs!$M$11:$M$30,MATCH(MIN(Y$28,$E$15),Inputs!$D$11:$D$30,0))</f>
        <v>9.5499999999999988E-2</v>
      </c>
      <c r="Z48" s="3">
        <f>INDEX(Inputs!$M$11:$M$30,MATCH(MIN(Z$28,$E$15),Inputs!$D$11:$D$30,0))</f>
        <v>0.09</v>
      </c>
      <c r="AA48" s="3">
        <f>INDEX(Inputs!$M$11:$M$30,MATCH(MIN(AA$28,$E$15),Inputs!$D$11:$D$30,0))</f>
        <v>0.09</v>
      </c>
      <c r="AB48" s="3">
        <f>INDEX(Inputs!$M$11:$M$30,MATCH(MIN(AB$28,$E$15),Inputs!$D$11:$D$30,0))</f>
        <v>0.09</v>
      </c>
      <c r="AC48" s="3">
        <f>INDEX(Inputs!$M$11:$M$30,MATCH(MIN(AC$28,$E$15),Inputs!$D$11:$D$30,0))</f>
        <v>0.09</v>
      </c>
      <c r="AD48" s="3">
        <f>INDEX(Inputs!$M$11:$M$30,MATCH(MIN(AD$28,$E$15),Inputs!$D$11:$D$30,0))</f>
        <v>0.09</v>
      </c>
      <c r="AE48" s="3">
        <f>INDEX(Inputs!$M$11:$M$30,MATCH(MIN(AE$28,$E$15),Inputs!$D$11:$D$30,0))</f>
        <v>0.09</v>
      </c>
      <c r="AF48" s="3">
        <f>INDEX(Inputs!$M$11:$M$30,MATCH(MIN(AF$28,$E$15),Inputs!$D$11:$D$30,0))</f>
        <v>0.09</v>
      </c>
      <c r="AG48" s="3">
        <f>INDEX(Inputs!$M$11:$M$30,MATCH(MIN(AG$28,$E$15),Inputs!$D$11:$D$30,0))</f>
        <v>0.09</v>
      </c>
      <c r="AH48" s="3">
        <f>INDEX(Inputs!$M$11:$M$30,MATCH(MIN(AH$28,$E$15),Inputs!$D$11:$D$30,0))</f>
        <v>0.09</v>
      </c>
      <c r="AI48" s="3">
        <f>INDEX(Inputs!$M$11:$M$30,MATCH(MIN(AI$28,$E$15),Inputs!$D$11:$D$30,0))</f>
        <v>0.09</v>
      </c>
      <c r="AJ48" s="3">
        <f>INDEX(Inputs!$M$11:$M$30,MATCH(MIN(AJ$28,$E$15),Inputs!$D$11:$D$30,0))</f>
        <v>0.09</v>
      </c>
      <c r="AK48" s="3">
        <f>INDEX(Inputs!$M$11:$M$30,MATCH(MIN(AK$28,$E$15),Inputs!$D$11:$D$30,0))</f>
        <v>0.09</v>
      </c>
      <c r="AL48" s="3">
        <f>INDEX(Inputs!$M$11:$M$30,MATCH(MIN(AL$28,$E$15),Inputs!$D$11:$D$30,0))</f>
        <v>0.09</v>
      </c>
      <c r="AM48" s="3">
        <f>INDEX(Inputs!$M$11:$M$30,MATCH(MIN(AM$28,$E$15),Inputs!$D$11:$D$30,0))</f>
        <v>0.09</v>
      </c>
      <c r="AN48" s="3">
        <f>INDEX(Inputs!$M$11:$M$30,MATCH(MIN(AN$28,$E$15),Inputs!$D$11:$D$30,0))</f>
        <v>0.09</v>
      </c>
      <c r="AO48" s="3">
        <f>INDEX(Inputs!$M$11:$M$30,MATCH(MIN(AO$28,$E$15),Inputs!$D$11:$D$30,0))</f>
        <v>0.09</v>
      </c>
      <c r="AP48" s="3">
        <f>INDEX(Inputs!$M$11:$M$30,MATCH(MIN(AP$28,$E$15),Inputs!$D$11:$D$30,0))</f>
        <v>0.09</v>
      </c>
      <c r="AQ48" s="3">
        <f>INDEX(Inputs!$M$11:$M$30,MATCH(MIN(AQ$28,$E$15),Inputs!$D$11:$D$30,0))</f>
        <v>0.09</v>
      </c>
      <c r="AR48" s="3">
        <f>INDEX(Inputs!$M$11:$M$30,MATCH(MIN(AR$28,$E$15),Inputs!$D$11:$D$30,0))</f>
        <v>0.09</v>
      </c>
      <c r="AS48" s="3">
        <f>INDEX(Inputs!$M$11:$M$30,MATCH(MIN(AS$28,$E$15),Inputs!$D$11:$D$30,0))</f>
        <v>0.09</v>
      </c>
      <c r="AT48" s="3">
        <f>INDEX(Inputs!$M$11:$M$30,MATCH(MIN(AT$28,$E$15),Inputs!$D$11:$D$30,0))</f>
        <v>0.09</v>
      </c>
      <c r="AU48" s="3">
        <f>INDEX(Inputs!$M$11:$M$30,MATCH(MIN(AU$28,$E$15),Inputs!$D$11:$D$30,0))</f>
        <v>0.09</v>
      </c>
      <c r="AV48" s="3">
        <f>INDEX(Inputs!$M$11:$M$30,MATCH(MIN(AV$28,$E$15),Inputs!$D$11:$D$30,0))</f>
        <v>0.09</v>
      </c>
      <c r="AW48" s="3">
        <f>INDEX(Inputs!$M$11:$M$30,MATCH(MIN(AW$28,$E$15),Inputs!$D$11:$D$30,0))</f>
        <v>0.09</v>
      </c>
      <c r="AX48" s="3">
        <f>INDEX(Inputs!$M$11:$M$30,MATCH(MIN(AX$28,$E$15),Inputs!$D$11:$D$30,0))</f>
        <v>0.09</v>
      </c>
      <c r="AY48" s="3">
        <f>INDEX(Inputs!$M$11:$M$30,MATCH(MIN(AY$28,$E$15),Inputs!$D$11:$D$30,0))</f>
        <v>0.09</v>
      </c>
      <c r="AZ48" s="3">
        <f>INDEX(Inputs!$M$11:$M$30,MATCH(MIN(AZ$28,$E$15),Inputs!$D$11:$D$30,0))</f>
        <v>0.09</v>
      </c>
      <c r="BA48" s="3">
        <f>INDEX(Inputs!$M$11:$M$30,MATCH(MIN(BA$28,$E$15),Inputs!$D$11:$D$30,0))</f>
        <v>0.09</v>
      </c>
      <c r="BB48" s="3">
        <f>INDEX(Inputs!$M$11:$M$30,MATCH(MIN(BB$28,$E$15),Inputs!$D$11:$D$30,0))</f>
        <v>0.09</v>
      </c>
      <c r="BC48" s="3">
        <f>INDEX(Inputs!$M$11:$M$30,MATCH(MIN(BC$28,$E$15),Inputs!$D$11:$D$30,0))</f>
        <v>0.09</v>
      </c>
      <c r="BD48" s="3">
        <f>INDEX(Inputs!$M$11:$M$30,MATCH(MIN(BD$28,$E$15),Inputs!$D$11:$D$30,0))</f>
        <v>0.09</v>
      </c>
      <c r="BE48" s="3">
        <f>INDEX(Inputs!$M$11:$M$30,MATCH(MIN(BE$28,$E$15),Inputs!$D$11:$D$30,0))</f>
        <v>0.09</v>
      </c>
      <c r="BF48" s="3">
        <f>INDEX(Inputs!$M$11:$M$30,MATCH(MIN(BF$28,$E$15),Inputs!$D$11:$D$30,0))</f>
        <v>0.09</v>
      </c>
      <c r="BG48" s="3">
        <f>INDEX(Inputs!$M$11:$M$30,MATCH(MIN(BG$28,$E$15),Inputs!$D$11:$D$30,0))</f>
        <v>0.09</v>
      </c>
      <c r="BH48" s="3">
        <f>INDEX(Inputs!$M$11:$M$30,MATCH(MIN(BH$28,$E$15),Inputs!$D$11:$D$30,0))</f>
        <v>0.09</v>
      </c>
      <c r="BI48" s="3">
        <f>INDEX(Inputs!$M$11:$M$30,MATCH(MIN(BI$28,$E$15),Inputs!$D$11:$D$30,0))</f>
        <v>0.09</v>
      </c>
      <c r="BJ48" s="3">
        <f>INDEX(Inputs!$M$11:$M$30,MATCH(MIN(BJ$28,$E$15),Inputs!$D$11:$D$30,0))</f>
        <v>0.09</v>
      </c>
      <c r="BK48" s="3">
        <f>INDEX(Inputs!$M$11:$M$30,MATCH(MIN(BK$28,$E$15),Inputs!$D$11:$D$30,0))</f>
        <v>0.09</v>
      </c>
      <c r="BL48" s="3">
        <f>INDEX(Inputs!$M$11:$M$30,MATCH(MIN(BL$28,$E$15),Inputs!$D$11:$D$30,0))</f>
        <v>0.09</v>
      </c>
      <c r="BM48" s="3">
        <f>INDEX(Inputs!$M$11:$M$30,MATCH(MIN(BM$28,$E$15),Inputs!$D$11:$D$30,0))</f>
        <v>0.09</v>
      </c>
      <c r="BN48" s="3">
        <f>INDEX(Inputs!$M$11:$M$30,MATCH(MIN(BN$28,$E$15),Inputs!$D$11:$D$30,0))</f>
        <v>0.09</v>
      </c>
      <c r="BO48" s="3">
        <f>INDEX(Inputs!$M$11:$M$30,MATCH(MIN(BO$28,$E$15),Inputs!$D$11:$D$30,0))</f>
        <v>0.09</v>
      </c>
      <c r="BP48" s="3">
        <f>INDEX(Inputs!$M$11:$M$30,MATCH(MIN(BP$28,$E$15),Inputs!$D$11:$D$30,0))</f>
        <v>0.09</v>
      </c>
      <c r="BQ48" s="3">
        <f>INDEX(Inputs!$M$11:$M$30,MATCH(MIN(BQ$28,$E$15),Inputs!$D$11:$D$30,0))</f>
        <v>0.09</v>
      </c>
      <c r="BR48" s="3">
        <f>INDEX(Inputs!$M$11:$M$30,MATCH(MIN(BR$28,$E$15),Inputs!$D$11:$D$30,0))</f>
        <v>0.09</v>
      </c>
      <c r="BS48" s="3">
        <f>INDEX(Inputs!$M$11:$M$30,MATCH(MIN(BS$28,$E$15),Inputs!$D$11:$D$30,0))</f>
        <v>0.09</v>
      </c>
      <c r="BT48" s="3">
        <f>INDEX(Inputs!$M$11:$M$30,MATCH(MIN(BT$28,$E$15),Inputs!$D$11:$D$30,0))</f>
        <v>0.09</v>
      </c>
      <c r="BU48" s="3">
        <f>INDEX(Inputs!$M$11:$M$30,MATCH(MIN(BU$28,$E$15),Inputs!$D$11:$D$30,0))</f>
        <v>0.09</v>
      </c>
      <c r="BV48" s="3">
        <f>INDEX(Inputs!$M$11:$M$30,MATCH(MIN(BV$28,$E$15),Inputs!$D$11:$D$30,0))</f>
        <v>0.09</v>
      </c>
      <c r="BW48" s="3">
        <f>INDEX(Inputs!$M$11:$M$30,MATCH(MIN(BW$28,$E$15),Inputs!$D$11:$D$30,0))</f>
        <v>0.09</v>
      </c>
      <c r="BX48" s="3">
        <f>INDEX(Inputs!$M$11:$M$30,MATCH(MIN(BX$28,$E$15),Inputs!$D$11:$D$30,0))</f>
        <v>0.09</v>
      </c>
      <c r="BY48" s="3">
        <f>INDEX(Inputs!$M$11:$M$30,MATCH(MIN(BY$28,$E$15),Inputs!$D$11:$D$30,0))</f>
        <v>0.09</v>
      </c>
      <c r="BZ48" s="3">
        <f>INDEX(Inputs!$M$11:$M$30,MATCH(MIN(BZ$28,$E$15),Inputs!$D$11:$D$30,0))</f>
        <v>0.09</v>
      </c>
      <c r="CA48" s="3">
        <f>INDEX(Inputs!$M$11:$M$30,MATCH(MIN(CA$28,$E$15),Inputs!$D$11:$D$30,0))</f>
        <v>0.09</v>
      </c>
      <c r="CB48" s="3">
        <f>INDEX(Inputs!$M$11:$M$30,MATCH(MIN(CB$28,$E$15),Inputs!$D$11:$D$30,0))</f>
        <v>0.09</v>
      </c>
      <c r="CC48" s="3">
        <f>INDEX(Inputs!$M$11:$M$30,MATCH(MIN(CC$28,$E$15),Inputs!$D$11:$D$30,0))</f>
        <v>0.09</v>
      </c>
    </row>
    <row r="49" spans="2:81" x14ac:dyDescent="0.2">
      <c r="B49" t="s">
        <v>51</v>
      </c>
      <c r="D49" t="s">
        <v>43</v>
      </c>
      <c r="G49" s="14">
        <f t="shared" ref="G49:AJ49" ca="1" si="15">(G45-G46)</f>
        <v>168.37990724256068</v>
      </c>
      <c r="H49" s="14">
        <f t="shared" ca="1" si="15"/>
        <v>157.4207367539789</v>
      </c>
      <c r="I49" s="14">
        <f t="shared" ca="1" si="15"/>
        <v>152.08742259140146</v>
      </c>
      <c r="J49" s="14">
        <f t="shared" ca="1" si="15"/>
        <v>119.84621993717334</v>
      </c>
      <c r="K49" s="14">
        <f t="shared" ca="1" si="15"/>
        <v>96.796866761521031</v>
      </c>
      <c r="L49" s="14">
        <f t="shared" ca="1" si="15"/>
        <v>72.799908859159132</v>
      </c>
      <c r="M49" s="14">
        <f t="shared" ca="1" si="15"/>
        <v>73.764682148275398</v>
      </c>
      <c r="N49" s="14">
        <f t="shared" ca="1" si="15"/>
        <v>75.001209865055372</v>
      </c>
      <c r="O49" s="14">
        <f t="shared" ca="1" si="15"/>
        <v>70.891416015452407</v>
      </c>
      <c r="P49" s="14">
        <f t="shared" ca="1" si="15"/>
        <v>82.939729547252114</v>
      </c>
      <c r="Q49" s="14">
        <f t="shared" ca="1" si="15"/>
        <v>83.039110793710535</v>
      </c>
      <c r="R49" s="14">
        <f t="shared" ca="1" si="15"/>
        <v>88.252996542290518</v>
      </c>
      <c r="S49" s="14">
        <f t="shared" ca="1" si="15"/>
        <v>96.188439116525501</v>
      </c>
      <c r="T49" s="14">
        <f t="shared" ca="1" si="15"/>
        <v>103.26849234251026</v>
      </c>
      <c r="U49" s="14">
        <f t="shared" ca="1" si="15"/>
        <v>118.46777105772784</v>
      </c>
      <c r="V49" s="14">
        <f t="shared" ca="1" si="15"/>
        <v>128.11180514930504</v>
      </c>
      <c r="W49" s="14">
        <f t="shared" ca="1" si="15"/>
        <v>133.48693264892555</v>
      </c>
      <c r="X49" s="14">
        <f t="shared" ca="1" si="15"/>
        <v>139.07245053223295</v>
      </c>
      <c r="Y49" s="14">
        <f t="shared" ca="1" si="15"/>
        <v>144.87487121563262</v>
      </c>
      <c r="Z49" s="14">
        <f t="shared" ca="1" si="15"/>
        <v>150.90088476282955</v>
      </c>
      <c r="AA49" s="14">
        <f t="shared" ca="1" si="15"/>
        <v>150.6702332167047</v>
      </c>
      <c r="AB49" s="14">
        <f t="shared" ca="1" si="15"/>
        <v>150.41457158103489</v>
      </c>
      <c r="AC49" s="14">
        <f t="shared" ca="1" si="15"/>
        <v>150.12882200394034</v>
      </c>
      <c r="AD49" s="14">
        <f t="shared" ca="1" si="15"/>
        <v>149.81543449331841</v>
      </c>
      <c r="AE49" s="14">
        <f t="shared" ca="1" si="15"/>
        <v>149.47182177934809</v>
      </c>
      <c r="AF49" s="14">
        <f t="shared" ca="1" si="15"/>
        <v>149.09873569872929</v>
      </c>
      <c r="AG49" s="14">
        <f t="shared" ca="1" si="15"/>
        <v>148.69468255695105</v>
      </c>
      <c r="AH49" s="14">
        <f t="shared" ca="1" si="15"/>
        <v>148.25964583090871</v>
      </c>
      <c r="AI49" s="14">
        <f t="shared" ca="1" si="15"/>
        <v>147.79260397017163</v>
      </c>
      <c r="AJ49" s="14">
        <f t="shared" ca="1" si="15"/>
        <v>147.29318479120965</v>
      </c>
      <c r="AK49" s="14">
        <f t="shared" ref="AK49:BP49" ca="1" si="16">(AK45-AK46)</f>
        <v>150.23904848703381</v>
      </c>
      <c r="AL49" s="14">
        <f t="shared" ca="1" si="16"/>
        <v>153.24382945677451</v>
      </c>
      <c r="AM49" s="14">
        <f t="shared" ca="1" si="16"/>
        <v>156.30870604591001</v>
      </c>
      <c r="AN49" s="14">
        <f t="shared" ca="1" si="16"/>
        <v>159.43488016682824</v>
      </c>
      <c r="AO49" s="14">
        <f t="shared" ca="1" si="16"/>
        <v>162.62357777016481</v>
      </c>
      <c r="AP49" s="14">
        <f t="shared" ca="1" si="16"/>
        <v>165.87604932556812</v>
      </c>
      <c r="AQ49" s="14">
        <f t="shared" ca="1" si="16"/>
        <v>169.19357031207949</v>
      </c>
      <c r="AR49" s="14">
        <f t="shared" ca="1" si="16"/>
        <v>172.5774417183211</v>
      </c>
      <c r="AS49" s="14">
        <f t="shared" ca="1" si="16"/>
        <v>176.02899055268747</v>
      </c>
      <c r="AT49" s="14">
        <f t="shared" ca="1" si="16"/>
        <v>179.54957036374125</v>
      </c>
      <c r="AU49" s="14">
        <f t="shared" ca="1" si="16"/>
        <v>183.14056177101611</v>
      </c>
      <c r="AV49" s="14">
        <f t="shared" ca="1" si="16"/>
        <v>186.80337300643646</v>
      </c>
      <c r="AW49" s="14">
        <f t="shared" ca="1" si="16"/>
        <v>190.53944046656517</v>
      </c>
      <c r="AX49" s="14">
        <f t="shared" ca="1" si="16"/>
        <v>194.35022927589648</v>
      </c>
      <c r="AY49" s="14">
        <f t="shared" ca="1" si="16"/>
        <v>198.23723386141444</v>
      </c>
      <c r="AZ49" s="14">
        <f t="shared" ca="1" si="16"/>
        <v>202.20197853864278</v>
      </c>
      <c r="BA49" s="14">
        <f t="shared" ca="1" si="16"/>
        <v>206.24601810941562</v>
      </c>
      <c r="BB49" s="14">
        <f t="shared" ca="1" si="16"/>
        <v>210.37093847160395</v>
      </c>
      <c r="BC49" s="14">
        <f t="shared" ca="1" si="16"/>
        <v>214.57835724103603</v>
      </c>
      <c r="BD49" s="14">
        <f t="shared" ca="1" si="16"/>
        <v>218.86992438585673</v>
      </c>
      <c r="BE49" s="14">
        <f t="shared" ca="1" si="16"/>
        <v>223.24732287357386</v>
      </c>
      <c r="BF49" s="14">
        <f t="shared" ca="1" si="16"/>
        <v>227.71226933104538</v>
      </c>
      <c r="BG49" s="14">
        <f t="shared" ca="1" si="16"/>
        <v>232.26651471766627</v>
      </c>
      <c r="BH49" s="14">
        <f t="shared" ca="1" si="16"/>
        <v>236.91184501201965</v>
      </c>
      <c r="BI49" s="14">
        <f t="shared" ca="1" si="16"/>
        <v>241.65008191226002</v>
      </c>
      <c r="BJ49" s="14">
        <f t="shared" ca="1" si="16"/>
        <v>246.48308355050526</v>
      </c>
      <c r="BK49" s="14">
        <f t="shared" ca="1" si="16"/>
        <v>251.41274522151534</v>
      </c>
      <c r="BL49" s="14">
        <f t="shared" ca="1" si="16"/>
        <v>256.44100012594566</v>
      </c>
      <c r="BM49" s="14">
        <f t="shared" ca="1" si="16"/>
        <v>261.56982012846458</v>
      </c>
      <c r="BN49" s="14">
        <f t="shared" ca="1" si="16"/>
        <v>266.8012165310339</v>
      </c>
      <c r="BO49" s="14">
        <f t="shared" ca="1" si="16"/>
        <v>272.13724086165462</v>
      </c>
      <c r="BP49" s="14">
        <f t="shared" ca="1" si="16"/>
        <v>277.57998567888774</v>
      </c>
      <c r="BQ49" s="14">
        <f t="shared" ref="BQ49:CC49" ca="1" si="17">(BQ45-BQ46)</f>
        <v>283.13158539246547</v>
      </c>
      <c r="BR49" s="14">
        <f t="shared" ca="1" si="17"/>
        <v>288.79421710031482</v>
      </c>
      <c r="BS49" s="14">
        <f t="shared" ca="1" si="17"/>
        <v>294.57010144232117</v>
      </c>
      <c r="BT49" s="14">
        <f t="shared" ca="1" si="17"/>
        <v>300.46150347116759</v>
      </c>
      <c r="BU49" s="14">
        <f t="shared" ca="1" si="17"/>
        <v>306.47073354059103</v>
      </c>
      <c r="BV49" s="14">
        <f t="shared" ca="1" si="17"/>
        <v>312.60014821140282</v>
      </c>
      <c r="BW49" s="14">
        <f t="shared" ca="1" si="17"/>
        <v>318.85215117563087</v>
      </c>
      <c r="BX49" s="14">
        <f t="shared" ca="1" si="17"/>
        <v>325.22919419914354</v>
      </c>
      <c r="BY49" s="14">
        <f t="shared" ca="1" si="17"/>
        <v>331.73377808312642</v>
      </c>
      <c r="BZ49" s="14">
        <f t="shared" ca="1" si="17"/>
        <v>338.36845364478893</v>
      </c>
      <c r="CA49" s="14">
        <f t="shared" ca="1" si="17"/>
        <v>345.13582271768473</v>
      </c>
      <c r="CB49" s="14">
        <f t="shared" ca="1" si="17"/>
        <v>352.0385391720385</v>
      </c>
      <c r="CC49" s="14">
        <f t="shared" ca="1" si="17"/>
        <v>359.07930995547929</v>
      </c>
    </row>
    <row r="50" spans="2:81" x14ac:dyDescent="0.2">
      <c r="B50" t="s">
        <v>52</v>
      </c>
      <c r="D50" t="s">
        <v>43</v>
      </c>
      <c r="G50" s="14">
        <f t="shared" ref="G50:AJ50" ca="1" si="18">G49/G48</f>
        <v>476.99690436986032</v>
      </c>
      <c r="H50" s="14">
        <f t="shared" ca="1" si="18"/>
        <v>443.43869508163073</v>
      </c>
      <c r="I50" s="14">
        <f t="shared" ca="1" si="18"/>
        <v>426.01518933165676</v>
      </c>
      <c r="J50" s="14">
        <f t="shared" ca="1" si="18"/>
        <v>432.65783370820708</v>
      </c>
      <c r="K50" s="14">
        <f t="shared" ca="1" si="18"/>
        <v>491.354653611782</v>
      </c>
      <c r="L50" s="14">
        <f t="shared" ca="1" si="18"/>
        <v>622.22144324067631</v>
      </c>
      <c r="M50" s="14">
        <f t="shared" ca="1" si="18"/>
        <v>663.3514581679442</v>
      </c>
      <c r="N50" s="14">
        <f t="shared" ca="1" si="18"/>
        <v>711.58643135726152</v>
      </c>
      <c r="O50" s="14">
        <f t="shared" ca="1" si="18"/>
        <v>711.76120497442173</v>
      </c>
      <c r="P50" s="14">
        <f t="shared" ca="1" si="18"/>
        <v>884.21886510929755</v>
      </c>
      <c r="Q50" s="14">
        <f t="shared" ca="1" si="18"/>
        <v>943.62625901943795</v>
      </c>
      <c r="R50" s="14">
        <f t="shared" ca="1" si="18"/>
        <v>951.00211791261336</v>
      </c>
      <c r="S50" s="14">
        <f t="shared" ca="1" si="18"/>
        <v>985.53728602997444</v>
      </c>
      <c r="T50" s="14">
        <f t="shared" ca="1" si="18"/>
        <v>1008.4813705323268</v>
      </c>
      <c r="U50" s="14">
        <f t="shared" ca="1" si="18"/>
        <v>1105.1098046429838</v>
      </c>
      <c r="V50" s="14">
        <f t="shared" ca="1" si="18"/>
        <v>1143.855403118795</v>
      </c>
      <c r="W50" s="14">
        <f t="shared" ca="1" si="18"/>
        <v>1253.398428628409</v>
      </c>
      <c r="X50" s="14">
        <f t="shared" ca="1" si="18"/>
        <v>1376.9549557646828</v>
      </c>
      <c r="Y50" s="14">
        <f t="shared" ca="1" si="18"/>
        <v>1517.0143582788758</v>
      </c>
      <c r="Z50" s="14">
        <f t="shared" ca="1" si="18"/>
        <v>1676.6764973647728</v>
      </c>
      <c r="AA50" s="14">
        <f t="shared" ca="1" si="18"/>
        <v>1674.11370240783</v>
      </c>
      <c r="AB50" s="14">
        <f t="shared" ca="1" si="18"/>
        <v>1671.2730175670545</v>
      </c>
      <c r="AC50" s="14">
        <f t="shared" ca="1" si="18"/>
        <v>1668.0980222660039</v>
      </c>
      <c r="AD50" s="14">
        <f t="shared" ca="1" si="18"/>
        <v>1664.6159388146491</v>
      </c>
      <c r="AE50" s="14">
        <f t="shared" ca="1" si="18"/>
        <v>1660.7980197705344</v>
      </c>
      <c r="AF50" s="14">
        <f t="shared" ca="1" si="18"/>
        <v>1656.6526188747698</v>
      </c>
      <c r="AG50" s="14">
        <f t="shared" ca="1" si="18"/>
        <v>1652.1631395216784</v>
      </c>
      <c r="AH50" s="14">
        <f t="shared" ca="1" si="18"/>
        <v>1647.329398121208</v>
      </c>
      <c r="AI50" s="14">
        <f t="shared" ca="1" si="18"/>
        <v>1642.1400441130181</v>
      </c>
      <c r="AJ50" s="14">
        <f t="shared" ca="1" si="18"/>
        <v>1636.5909421245517</v>
      </c>
      <c r="AK50" s="14">
        <f t="shared" ref="AK50:BP50" ca="1" si="19">AK49/AK48</f>
        <v>1669.3227609670423</v>
      </c>
      <c r="AL50" s="14">
        <f t="shared" ca="1" si="19"/>
        <v>1702.7092161863834</v>
      </c>
      <c r="AM50" s="14">
        <f t="shared" ca="1" si="19"/>
        <v>1736.7634005101113</v>
      </c>
      <c r="AN50" s="14">
        <f t="shared" ca="1" si="19"/>
        <v>1771.4986685203139</v>
      </c>
      <c r="AO50" s="14">
        <f t="shared" ca="1" si="19"/>
        <v>1806.9286418907202</v>
      </c>
      <c r="AP50" s="14">
        <f t="shared" ca="1" si="19"/>
        <v>1843.0672147285347</v>
      </c>
      <c r="AQ50" s="14">
        <f t="shared" ca="1" si="19"/>
        <v>1879.9285590231054</v>
      </c>
      <c r="AR50" s="14">
        <f t="shared" ca="1" si="19"/>
        <v>1917.5271302035678</v>
      </c>
      <c r="AS50" s="14">
        <f t="shared" ca="1" si="19"/>
        <v>1955.8776728076386</v>
      </c>
      <c r="AT50" s="14">
        <f t="shared" ca="1" si="19"/>
        <v>1994.9952262637917</v>
      </c>
      <c r="AU50" s="14">
        <f t="shared" ca="1" si="19"/>
        <v>2034.8951307890679</v>
      </c>
      <c r="AV50" s="14">
        <f t="shared" ca="1" si="19"/>
        <v>2075.5930334048498</v>
      </c>
      <c r="AW50" s="14">
        <f t="shared" ca="1" si="19"/>
        <v>2117.1048940729465</v>
      </c>
      <c r="AX50" s="14">
        <f t="shared" ca="1" si="19"/>
        <v>2159.4469919544053</v>
      </c>
      <c r="AY50" s="14">
        <f t="shared" ca="1" si="19"/>
        <v>2202.6359317934939</v>
      </c>
      <c r="AZ50" s="14">
        <f t="shared" ca="1" si="19"/>
        <v>2246.6886504293643</v>
      </c>
      <c r="BA50" s="14">
        <f t="shared" ca="1" si="19"/>
        <v>2291.6224234379515</v>
      </c>
      <c r="BB50" s="14">
        <f t="shared" ca="1" si="19"/>
        <v>2337.4548719067107</v>
      </c>
      <c r="BC50" s="14">
        <f t="shared" ca="1" si="19"/>
        <v>2384.2039693448451</v>
      </c>
      <c r="BD50" s="14">
        <f t="shared" ca="1" si="19"/>
        <v>2431.8880487317415</v>
      </c>
      <c r="BE50" s="14">
        <f t="shared" ca="1" si="19"/>
        <v>2480.5258097063765</v>
      </c>
      <c r="BF50" s="14">
        <f t="shared" ca="1" si="19"/>
        <v>2530.1363259005043</v>
      </c>
      <c r="BG50" s="14">
        <f t="shared" ca="1" si="19"/>
        <v>2580.7390524185143</v>
      </c>
      <c r="BH50" s="14">
        <f t="shared" ca="1" si="19"/>
        <v>2632.3538334668851</v>
      </c>
      <c r="BI50" s="14">
        <f t="shared" ca="1" si="19"/>
        <v>2685.0009101362225</v>
      </c>
      <c r="BJ50" s="14">
        <f t="shared" ca="1" si="19"/>
        <v>2738.7009283389475</v>
      </c>
      <c r="BK50" s="14">
        <f t="shared" ca="1" si="19"/>
        <v>2793.474946905726</v>
      </c>
      <c r="BL50" s="14">
        <f t="shared" ca="1" si="19"/>
        <v>2849.3444458438407</v>
      </c>
      <c r="BM50" s="14">
        <f t="shared" ca="1" si="19"/>
        <v>2906.3313347607177</v>
      </c>
      <c r="BN50" s="14">
        <f t="shared" ca="1" si="19"/>
        <v>2964.4579614559325</v>
      </c>
      <c r="BO50" s="14">
        <f t="shared" ca="1" si="19"/>
        <v>3023.7471206850514</v>
      </c>
      <c r="BP50" s="14">
        <f t="shared" ca="1" si="19"/>
        <v>3084.2220630987526</v>
      </c>
      <c r="BQ50" s="14">
        <f t="shared" ref="BQ50:CC50" ca="1" si="20">BQ49/BQ48</f>
        <v>3145.9065043607275</v>
      </c>
      <c r="BR50" s="14">
        <f t="shared" ca="1" si="20"/>
        <v>3208.8246344479426</v>
      </c>
      <c r="BS50" s="14">
        <f t="shared" ca="1" si="20"/>
        <v>3273.0011271369021</v>
      </c>
      <c r="BT50" s="14">
        <f t="shared" ca="1" si="20"/>
        <v>3338.4611496796401</v>
      </c>
      <c r="BU50" s="14">
        <f t="shared" ca="1" si="20"/>
        <v>3405.2303726732339</v>
      </c>
      <c r="BV50" s="14">
        <f t="shared" ca="1" si="20"/>
        <v>3473.3349801266982</v>
      </c>
      <c r="BW50" s="14">
        <f t="shared" ca="1" si="20"/>
        <v>3542.8016797292321</v>
      </c>
      <c r="BX50" s="14">
        <f t="shared" ca="1" si="20"/>
        <v>3613.657713323817</v>
      </c>
      <c r="BY50" s="14">
        <f t="shared" ca="1" si="20"/>
        <v>3685.9308675902939</v>
      </c>
      <c r="BZ50" s="14">
        <f t="shared" ca="1" si="20"/>
        <v>3759.6494849420992</v>
      </c>
      <c r="CA50" s="14">
        <f t="shared" ca="1" si="20"/>
        <v>3834.8424746409414</v>
      </c>
      <c r="CB50" s="14">
        <f t="shared" ca="1" si="20"/>
        <v>3911.5393241337611</v>
      </c>
      <c r="CC50" s="14">
        <f t="shared" ca="1" si="20"/>
        <v>3989.7701106164368</v>
      </c>
    </row>
    <row r="52" spans="2:81" x14ac:dyDescent="0.2">
      <c r="B52" s="7" t="s">
        <v>54</v>
      </c>
    </row>
    <row r="53" spans="2:81" x14ac:dyDescent="0.2">
      <c r="B53" s="10" t="s">
        <v>55</v>
      </c>
    </row>
    <row r="54" spans="2:81" x14ac:dyDescent="0.2">
      <c r="B54" s="10" t="s">
        <v>56</v>
      </c>
      <c r="G54" s="38"/>
      <c r="I54" s="78"/>
    </row>
    <row r="55" spans="2:81" x14ac:dyDescent="0.2">
      <c r="B55" s="6" t="s">
        <v>57</v>
      </c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</row>
    <row r="56" spans="2:81" x14ac:dyDescent="0.2">
      <c r="B56">
        <v>2026</v>
      </c>
      <c r="D56" t="s">
        <v>43</v>
      </c>
      <c r="G56" s="1">
        <f t="shared" ref="G56:P65" ca="1" si="21">IF($B56&lt;=G$28,INDEX($G$35:$CC$35,MATCH(MIN($B56+INT((G$28-$B56)/$E$9)*$E$9),$G$28:$CC$28,0)),0)*(1+$E$12)^(MOD(G$28-$B56,$E$9))</f>
        <v>122.44467600000002</v>
      </c>
      <c r="H56" s="1">
        <f t="shared" ca="1" si="21"/>
        <v>124.89356952000001</v>
      </c>
      <c r="I56" s="1">
        <f t="shared" ca="1" si="21"/>
        <v>127.39144091040002</v>
      </c>
      <c r="J56" s="1">
        <f t="shared" ca="1" si="21"/>
        <v>129.939269728608</v>
      </c>
      <c r="K56" s="1">
        <f t="shared" ca="1" si="21"/>
        <v>132.53805512318019</v>
      </c>
      <c r="L56" s="1">
        <f t="shared" ca="1" si="21"/>
        <v>135.18881622564379</v>
      </c>
      <c r="M56" s="1">
        <f t="shared" ca="1" si="21"/>
        <v>137.89259255015668</v>
      </c>
      <c r="N56" s="1">
        <f t="shared" ca="1" si="21"/>
        <v>140.65044440115977</v>
      </c>
      <c r="O56" s="1">
        <f t="shared" ca="1" si="21"/>
        <v>143.46345328918298</v>
      </c>
      <c r="P56" s="1">
        <f t="shared" ca="1" si="21"/>
        <v>146.33272235496665</v>
      </c>
      <c r="Q56" s="1">
        <f t="shared" ref="Q56:Z65" ca="1" si="22">IF($B56&lt;=Q$28,INDEX($G$35:$CC$35,MATCH(MIN($B56+INT((Q$28-$B56)/$E$9)*$E$9),$G$28:$CC$28,0)),0)*(1+$E$12)^(MOD(Q$28-$B56,$E$9))</f>
        <v>149.25937680206599</v>
      </c>
      <c r="R56" s="1">
        <f t="shared" ca="1" si="22"/>
        <v>152.24456433810727</v>
      </c>
      <c r="S56" s="1">
        <f t="shared" ca="1" si="22"/>
        <v>155.28945562486945</v>
      </c>
      <c r="T56" s="1">
        <f t="shared" ca="1" si="22"/>
        <v>158.39524473736682</v>
      </c>
      <c r="U56" s="1">
        <f t="shared" ca="1" si="22"/>
        <v>161.56314963211418</v>
      </c>
      <c r="V56" s="1">
        <f t="shared" ca="1" si="22"/>
        <v>164.7944126247564</v>
      </c>
      <c r="W56" s="1">
        <f t="shared" ca="1" si="22"/>
        <v>168.09030087725156</v>
      </c>
      <c r="X56" s="1">
        <f t="shared" ca="1" si="22"/>
        <v>171.4521068947966</v>
      </c>
      <c r="Y56" s="1">
        <f t="shared" ca="1" si="22"/>
        <v>174.88114903269252</v>
      </c>
      <c r="Z56" s="1">
        <f t="shared" ca="1" si="22"/>
        <v>178.37877201334638</v>
      </c>
      <c r="AA56" s="1">
        <f t="shared" ref="AA56:AJ65" ca="1" si="23">IF($B56&lt;=AA$28,INDEX($G$35:$CC$35,MATCH(MIN($B56+INT((AA$28-$B56)/$E$9)*$E$9),$G$28:$CC$28,0)),0)*(1+$E$12)^(MOD(AA$28-$B56,$E$9))</f>
        <v>181.9463474536133</v>
      </c>
      <c r="AB56" s="1">
        <f t="shared" ca="1" si="23"/>
        <v>185.58527440268557</v>
      </c>
      <c r="AC56" s="1">
        <f t="shared" ca="1" si="23"/>
        <v>189.29697989073929</v>
      </c>
      <c r="AD56" s="1">
        <f t="shared" ca="1" si="23"/>
        <v>193.08291948855404</v>
      </c>
      <c r="AE56" s="1">
        <f t="shared" ca="1" si="23"/>
        <v>196.94457787832513</v>
      </c>
      <c r="AF56" s="1">
        <f t="shared" ca="1" si="23"/>
        <v>200.88346943589164</v>
      </c>
      <c r="AG56" s="1">
        <f t="shared" ca="1" si="23"/>
        <v>204.90113882460949</v>
      </c>
      <c r="AH56" s="1">
        <f t="shared" ca="1" si="23"/>
        <v>208.99916160110163</v>
      </c>
      <c r="AI56" s="1">
        <f t="shared" ca="1" si="23"/>
        <v>213.1791448331237</v>
      </c>
      <c r="AJ56" s="1">
        <f t="shared" ca="1" si="23"/>
        <v>217.44272772978616</v>
      </c>
      <c r="AK56" s="1">
        <f t="shared" ref="AK56:AT65" ca="1" si="24">IF($B56&lt;=AK$28,INDEX($G$35:$CC$35,MATCH(MIN($B56+INT((AK$28-$B56)/$E$9)*$E$9),$G$28:$CC$28,0)),0)*(1+$E$12)^(MOD(AK$28-$B56,$E$9))</f>
        <v>146.02215190983068</v>
      </c>
      <c r="AL56" s="1">
        <f t="shared" ca="1" si="24"/>
        <v>148.94259494802731</v>
      </c>
      <c r="AM56" s="1">
        <f t="shared" ca="1" si="24"/>
        <v>151.92144684698783</v>
      </c>
      <c r="AN56" s="1">
        <f t="shared" ca="1" si="24"/>
        <v>154.9598757839276</v>
      </c>
      <c r="AO56" s="1">
        <f t="shared" ca="1" si="24"/>
        <v>158.05907329960615</v>
      </c>
      <c r="AP56" s="1">
        <f t="shared" ca="1" si="24"/>
        <v>161.22025476559827</v>
      </c>
      <c r="AQ56" s="1">
        <f t="shared" ca="1" si="24"/>
        <v>164.44465986091026</v>
      </c>
      <c r="AR56" s="1">
        <f t="shared" ca="1" si="24"/>
        <v>167.73355305812842</v>
      </c>
      <c r="AS56" s="1">
        <f t="shared" ca="1" si="24"/>
        <v>171.088224119291</v>
      </c>
      <c r="AT56" s="1">
        <f t="shared" ca="1" si="24"/>
        <v>174.50998860167681</v>
      </c>
      <c r="AU56" s="1">
        <f t="shared" ref="AU56:BD65" ca="1" si="25">IF($B56&lt;=AU$28,INDEX($G$35:$CC$35,MATCH(MIN($B56+INT((AU$28-$B56)/$E$9)*$E$9),$G$28:$CC$28,0)),0)*(1+$E$12)^(MOD(AU$28-$B56,$E$9))</f>
        <v>178.00018837371036</v>
      </c>
      <c r="AV56" s="1">
        <f t="shared" ca="1" si="25"/>
        <v>181.56019214118453</v>
      </c>
      <c r="AW56" s="1">
        <f t="shared" ca="1" si="25"/>
        <v>185.19139598400827</v>
      </c>
      <c r="AX56" s="1">
        <f t="shared" ca="1" si="25"/>
        <v>188.89522390368842</v>
      </c>
      <c r="AY56" s="1">
        <f t="shared" ca="1" si="25"/>
        <v>192.67312838176221</v>
      </c>
      <c r="AZ56" s="1">
        <f t="shared" ca="1" si="25"/>
        <v>196.52659094939739</v>
      </c>
      <c r="BA56" s="1">
        <f t="shared" ca="1" si="25"/>
        <v>200.45712276838537</v>
      </c>
      <c r="BB56" s="1">
        <f t="shared" ca="1" si="25"/>
        <v>204.46626522375311</v>
      </c>
      <c r="BC56" s="1">
        <f t="shared" ca="1" si="25"/>
        <v>208.55559052822815</v>
      </c>
      <c r="BD56" s="1">
        <f t="shared" ca="1" si="25"/>
        <v>212.72670233879271</v>
      </c>
      <c r="BE56" s="1">
        <f t="shared" ref="BE56:BN65" ca="1" si="26">IF($B56&lt;=BE$28,INDEX($G$35:$CC$35,MATCH(MIN($B56+INT((BE$28-$B56)/$E$9)*$E$9),$G$28:$CC$28,0)),0)*(1+$E$12)^(MOD(BE$28-$B56,$E$9))</f>
        <v>216.98123638556856</v>
      </c>
      <c r="BF56" s="1">
        <f t="shared" ca="1" si="26"/>
        <v>221.32086111327993</v>
      </c>
      <c r="BG56" s="1">
        <f t="shared" ca="1" si="26"/>
        <v>225.74727833554553</v>
      </c>
      <c r="BH56" s="1">
        <f t="shared" ca="1" si="26"/>
        <v>230.26222390225641</v>
      </c>
      <c r="BI56" s="1">
        <f t="shared" ca="1" si="26"/>
        <v>234.86746838030155</v>
      </c>
      <c r="BJ56" s="1">
        <f t="shared" ca="1" si="26"/>
        <v>239.56481774790757</v>
      </c>
      <c r="BK56" s="1">
        <f t="shared" ca="1" si="26"/>
        <v>244.35611410286575</v>
      </c>
      <c r="BL56" s="1">
        <f t="shared" ca="1" si="26"/>
        <v>249.24323638492302</v>
      </c>
      <c r="BM56" s="1">
        <f t="shared" ca="1" si="26"/>
        <v>254.22810111262154</v>
      </c>
      <c r="BN56" s="1">
        <f t="shared" ca="1" si="26"/>
        <v>259.3126631348739</v>
      </c>
      <c r="BO56" s="1">
        <f t="shared" ref="BO56:CC65" ca="1" si="27">IF($B56&lt;=BO$28,INDEX($G$35:$CC$35,MATCH(MIN($B56+INT((BO$28-$B56)/$E$9)*$E$9),$G$28:$CC$28,0)),0)*(1+$E$12)^(MOD(BO$28-$B56,$E$9))</f>
        <v>264.49891639757163</v>
      </c>
      <c r="BP56" s="1">
        <f t="shared" ca="1" si="27"/>
        <v>269.78889472552305</v>
      </c>
      <c r="BQ56" s="1">
        <f t="shared" ca="1" si="27"/>
        <v>275.18467262003355</v>
      </c>
      <c r="BR56" s="1">
        <f t="shared" ca="1" si="27"/>
        <v>280.68836607243418</v>
      </c>
      <c r="BS56" s="1">
        <f t="shared" ca="1" si="27"/>
        <v>286.30213339388285</v>
      </c>
      <c r="BT56" s="1">
        <f t="shared" ca="1" si="27"/>
        <v>292.02817606176052</v>
      </c>
      <c r="BU56" s="1">
        <f t="shared" ca="1" si="27"/>
        <v>297.86873958299577</v>
      </c>
      <c r="BV56" s="1">
        <f t="shared" ca="1" si="27"/>
        <v>303.82611437465562</v>
      </c>
      <c r="BW56" s="1">
        <f t="shared" ca="1" si="27"/>
        <v>309.90263666214878</v>
      </c>
      <c r="BX56" s="1">
        <f t="shared" ca="1" si="27"/>
        <v>316.10068939539173</v>
      </c>
      <c r="BY56" s="1">
        <f t="shared" ca="1" si="27"/>
        <v>322.42270318329957</v>
      </c>
      <c r="BZ56" s="1">
        <f t="shared" ca="1" si="27"/>
        <v>328.87115724696554</v>
      </c>
      <c r="CA56" s="1">
        <f t="shared" ca="1" si="27"/>
        <v>335.4485803919049</v>
      </c>
      <c r="CB56" s="1">
        <f t="shared" ca="1" si="27"/>
        <v>342.15755199974296</v>
      </c>
      <c r="CC56" s="1">
        <f t="shared" ca="1" si="27"/>
        <v>349.00070303973786</v>
      </c>
    </row>
    <row r="57" spans="2:81" x14ac:dyDescent="0.2">
      <c r="B57">
        <f t="shared" ref="B57:B83" si="28">B56+1</f>
        <v>2027</v>
      </c>
      <c r="D57" t="s">
        <v>43</v>
      </c>
      <c r="G57" s="1">
        <f t="shared" si="21"/>
        <v>0</v>
      </c>
      <c r="H57" s="1">
        <f t="shared" ca="1" si="21"/>
        <v>121.22631542721331</v>
      </c>
      <c r="I57" s="1">
        <f t="shared" ca="1" si="21"/>
        <v>123.65084173575758</v>
      </c>
      <c r="J57" s="1">
        <f t="shared" ca="1" si="21"/>
        <v>126.12385857047272</v>
      </c>
      <c r="K57" s="1">
        <f t="shared" ca="1" si="21"/>
        <v>128.64633574188218</v>
      </c>
      <c r="L57" s="1">
        <f t="shared" ca="1" si="21"/>
        <v>131.21926245671983</v>
      </c>
      <c r="M57" s="1">
        <f t="shared" ca="1" si="21"/>
        <v>133.84364770585421</v>
      </c>
      <c r="N57" s="1">
        <f t="shared" ca="1" si="21"/>
        <v>136.52052065997131</v>
      </c>
      <c r="O57" s="1">
        <f t="shared" ca="1" si="21"/>
        <v>139.2509310731707</v>
      </c>
      <c r="P57" s="1">
        <f t="shared" ca="1" si="21"/>
        <v>142.03594969463413</v>
      </c>
      <c r="Q57" s="1">
        <f t="shared" ca="1" si="22"/>
        <v>144.87666868852682</v>
      </c>
      <c r="R57" s="1">
        <f t="shared" ca="1" si="22"/>
        <v>147.77420206229735</v>
      </c>
      <c r="S57" s="1">
        <f t="shared" ca="1" si="22"/>
        <v>150.72968610354329</v>
      </c>
      <c r="T57" s="1">
        <f t="shared" ca="1" si="22"/>
        <v>153.74427982561417</v>
      </c>
      <c r="U57" s="1">
        <f t="shared" ca="1" si="22"/>
        <v>156.81916542212645</v>
      </c>
      <c r="V57" s="1">
        <f t="shared" ca="1" si="22"/>
        <v>159.95554873056898</v>
      </c>
      <c r="W57" s="1">
        <f t="shared" ca="1" si="22"/>
        <v>163.15465970518034</v>
      </c>
      <c r="X57" s="1">
        <f t="shared" ca="1" si="22"/>
        <v>166.41775289928395</v>
      </c>
      <c r="Y57" s="1">
        <f t="shared" ca="1" si="22"/>
        <v>169.74610795726966</v>
      </c>
      <c r="Z57" s="1">
        <f t="shared" ca="1" si="22"/>
        <v>173.14103011641504</v>
      </c>
      <c r="AA57" s="1">
        <f t="shared" ca="1" si="23"/>
        <v>176.60385071874333</v>
      </c>
      <c r="AB57" s="1">
        <f t="shared" ca="1" si="23"/>
        <v>180.13592773311819</v>
      </c>
      <c r="AC57" s="1">
        <f t="shared" ca="1" si="23"/>
        <v>183.73864628778057</v>
      </c>
      <c r="AD57" s="1">
        <f t="shared" ca="1" si="23"/>
        <v>187.41341921353617</v>
      </c>
      <c r="AE57" s="1">
        <f t="shared" ca="1" si="23"/>
        <v>191.16168759780686</v>
      </c>
      <c r="AF57" s="1">
        <f t="shared" ca="1" si="23"/>
        <v>194.98492134976303</v>
      </c>
      <c r="AG57" s="1">
        <f t="shared" ca="1" si="23"/>
        <v>198.88461977675829</v>
      </c>
      <c r="AH57" s="1">
        <f t="shared" ca="1" si="23"/>
        <v>202.86231217229346</v>
      </c>
      <c r="AI57" s="1">
        <f t="shared" ca="1" si="23"/>
        <v>206.91955841573929</v>
      </c>
      <c r="AJ57" s="1">
        <f t="shared" ca="1" si="23"/>
        <v>211.05794958405411</v>
      </c>
      <c r="AK57" s="1">
        <f t="shared" ca="1" si="24"/>
        <v>215.27910857573517</v>
      </c>
      <c r="AL57" s="1">
        <f t="shared" ca="1" si="24"/>
        <v>148.94259494802731</v>
      </c>
      <c r="AM57" s="1">
        <f t="shared" ca="1" si="24"/>
        <v>151.92144684698786</v>
      </c>
      <c r="AN57" s="1">
        <f t="shared" ca="1" si="24"/>
        <v>154.9598757839276</v>
      </c>
      <c r="AO57" s="1">
        <f t="shared" ca="1" si="24"/>
        <v>158.05907329960615</v>
      </c>
      <c r="AP57" s="1">
        <f t="shared" ca="1" si="24"/>
        <v>161.22025476559827</v>
      </c>
      <c r="AQ57" s="1">
        <f t="shared" ca="1" si="24"/>
        <v>164.44465986091026</v>
      </c>
      <c r="AR57" s="1">
        <f t="shared" ca="1" si="24"/>
        <v>167.73355305812848</v>
      </c>
      <c r="AS57" s="1">
        <f t="shared" ca="1" si="24"/>
        <v>171.088224119291</v>
      </c>
      <c r="AT57" s="1">
        <f t="shared" ca="1" si="24"/>
        <v>174.50998860167684</v>
      </c>
      <c r="AU57" s="1">
        <f t="shared" ca="1" si="25"/>
        <v>178.00018837371036</v>
      </c>
      <c r="AV57" s="1">
        <f t="shared" ca="1" si="25"/>
        <v>181.56019214118459</v>
      </c>
      <c r="AW57" s="1">
        <f t="shared" ca="1" si="25"/>
        <v>185.19139598400824</v>
      </c>
      <c r="AX57" s="1">
        <f t="shared" ca="1" si="25"/>
        <v>188.89522390368845</v>
      </c>
      <c r="AY57" s="1">
        <f t="shared" ca="1" si="25"/>
        <v>192.67312838176218</v>
      </c>
      <c r="AZ57" s="1">
        <f t="shared" ca="1" si="25"/>
        <v>196.52659094939747</v>
      </c>
      <c r="BA57" s="1">
        <f t="shared" ca="1" si="25"/>
        <v>200.45712276838535</v>
      </c>
      <c r="BB57" s="1">
        <f t="shared" ca="1" si="25"/>
        <v>204.46626522375308</v>
      </c>
      <c r="BC57" s="1">
        <f t="shared" ca="1" si="25"/>
        <v>208.55559052822818</v>
      </c>
      <c r="BD57" s="1">
        <f t="shared" ca="1" si="25"/>
        <v>212.72670233879271</v>
      </c>
      <c r="BE57" s="1">
        <f t="shared" ca="1" si="26"/>
        <v>216.98123638556856</v>
      </c>
      <c r="BF57" s="1">
        <f t="shared" ca="1" si="26"/>
        <v>221.32086111327996</v>
      </c>
      <c r="BG57" s="1">
        <f t="shared" ca="1" si="26"/>
        <v>225.74727833554553</v>
      </c>
      <c r="BH57" s="1">
        <f t="shared" ca="1" si="26"/>
        <v>230.26222390225647</v>
      </c>
      <c r="BI57" s="1">
        <f t="shared" ca="1" si="26"/>
        <v>234.86746838030155</v>
      </c>
      <c r="BJ57" s="1">
        <f t="shared" ca="1" si="26"/>
        <v>239.5648177479076</v>
      </c>
      <c r="BK57" s="1">
        <f t="shared" ca="1" si="26"/>
        <v>244.35611410286575</v>
      </c>
      <c r="BL57" s="1">
        <f t="shared" ca="1" si="26"/>
        <v>249.24323638492308</v>
      </c>
      <c r="BM57" s="1">
        <f t="shared" ca="1" si="26"/>
        <v>254.22810111262149</v>
      </c>
      <c r="BN57" s="1">
        <f t="shared" ca="1" si="26"/>
        <v>259.31266313487396</v>
      </c>
      <c r="BO57" s="1">
        <f t="shared" ca="1" si="27"/>
        <v>264.49891639757141</v>
      </c>
      <c r="BP57" s="1">
        <f t="shared" ca="1" si="27"/>
        <v>269.78889472552305</v>
      </c>
      <c r="BQ57" s="1">
        <f t="shared" ca="1" si="27"/>
        <v>275.1846726200335</v>
      </c>
      <c r="BR57" s="1">
        <f t="shared" ca="1" si="27"/>
        <v>280.68836607243418</v>
      </c>
      <c r="BS57" s="1">
        <f t="shared" ca="1" si="27"/>
        <v>286.30213339388285</v>
      </c>
      <c r="BT57" s="1">
        <f t="shared" ca="1" si="27"/>
        <v>292.02817606176052</v>
      </c>
      <c r="BU57" s="1">
        <f t="shared" ca="1" si="27"/>
        <v>297.86873958299572</v>
      </c>
      <c r="BV57" s="1">
        <f t="shared" ca="1" si="27"/>
        <v>303.82611437465567</v>
      </c>
      <c r="BW57" s="1">
        <f t="shared" ca="1" si="27"/>
        <v>309.90263666214872</v>
      </c>
      <c r="BX57" s="1">
        <f t="shared" ca="1" si="27"/>
        <v>316.10068939539173</v>
      </c>
      <c r="BY57" s="1">
        <f t="shared" ca="1" si="27"/>
        <v>322.42270318329957</v>
      </c>
      <c r="BZ57" s="1">
        <f t="shared" ca="1" si="27"/>
        <v>328.87115724696554</v>
      </c>
      <c r="CA57" s="1">
        <f t="shared" ca="1" si="27"/>
        <v>335.44858039190478</v>
      </c>
      <c r="CB57" s="1">
        <f t="shared" ca="1" si="27"/>
        <v>342.15755199974296</v>
      </c>
      <c r="CC57" s="1">
        <f t="shared" ca="1" si="27"/>
        <v>349.0007030397378</v>
      </c>
    </row>
    <row r="58" spans="2:81" x14ac:dyDescent="0.2">
      <c r="B58">
        <f t="shared" si="28"/>
        <v>2028</v>
      </c>
      <c r="D58" t="s">
        <v>43</v>
      </c>
      <c r="G58" s="1">
        <f t="shared" si="21"/>
        <v>0</v>
      </c>
      <c r="H58" s="1">
        <f t="shared" si="21"/>
        <v>0</v>
      </c>
      <c r="I58" s="1">
        <f t="shared" ca="1" si="21"/>
        <v>120.02007790079999</v>
      </c>
      <c r="J58" s="1">
        <f t="shared" ca="1" si="21"/>
        <v>122.42047945881599</v>
      </c>
      <c r="K58" s="1">
        <f t="shared" ca="1" si="21"/>
        <v>124.86888904799231</v>
      </c>
      <c r="L58" s="1">
        <f t="shared" ca="1" si="21"/>
        <v>127.36626682895215</v>
      </c>
      <c r="M58" s="1">
        <f t="shared" ca="1" si="21"/>
        <v>129.91359216553118</v>
      </c>
      <c r="N58" s="1">
        <f t="shared" ca="1" si="21"/>
        <v>132.51186400884183</v>
      </c>
      <c r="O58" s="1">
        <f t="shared" ca="1" si="21"/>
        <v>135.16210128901866</v>
      </c>
      <c r="P58" s="1">
        <f t="shared" ca="1" si="21"/>
        <v>137.86534331479902</v>
      </c>
      <c r="Q58" s="1">
        <f t="shared" ca="1" si="22"/>
        <v>140.622650181095</v>
      </c>
      <c r="R58" s="1">
        <f t="shared" ca="1" si="22"/>
        <v>143.43510318471689</v>
      </c>
      <c r="S58" s="1">
        <f t="shared" ca="1" si="22"/>
        <v>146.30380524841124</v>
      </c>
      <c r="T58" s="1">
        <f t="shared" ca="1" si="22"/>
        <v>149.22988135337945</v>
      </c>
      <c r="U58" s="1">
        <f t="shared" ca="1" si="22"/>
        <v>152.21447898044707</v>
      </c>
      <c r="V58" s="1">
        <f t="shared" ca="1" si="22"/>
        <v>155.25876856005598</v>
      </c>
      <c r="W58" s="1">
        <f t="shared" ca="1" si="22"/>
        <v>158.36394393125713</v>
      </c>
      <c r="X58" s="1">
        <f t="shared" ca="1" si="22"/>
        <v>161.53122280988222</v>
      </c>
      <c r="Y58" s="1">
        <f t="shared" ca="1" si="22"/>
        <v>164.76184726607991</v>
      </c>
      <c r="Z58" s="1">
        <f t="shared" ca="1" si="22"/>
        <v>168.0570842114015</v>
      </c>
      <c r="AA58" s="1">
        <f t="shared" ca="1" si="23"/>
        <v>171.41822589562952</v>
      </c>
      <c r="AB58" s="1">
        <f t="shared" ca="1" si="23"/>
        <v>174.84659041354212</v>
      </c>
      <c r="AC58" s="1">
        <f t="shared" ca="1" si="23"/>
        <v>178.34352222181298</v>
      </c>
      <c r="AD58" s="1">
        <f t="shared" ca="1" si="23"/>
        <v>181.91039266624921</v>
      </c>
      <c r="AE58" s="1">
        <f t="shared" ca="1" si="23"/>
        <v>185.54860051957419</v>
      </c>
      <c r="AF58" s="1">
        <f t="shared" ca="1" si="23"/>
        <v>189.25957252996565</v>
      </c>
      <c r="AG58" s="1">
        <f t="shared" ca="1" si="23"/>
        <v>193.04476398056497</v>
      </c>
      <c r="AH58" s="1">
        <f t="shared" ca="1" si="23"/>
        <v>196.90565926017626</v>
      </c>
      <c r="AI58" s="1">
        <f t="shared" ca="1" si="23"/>
        <v>200.84377244537981</v>
      </c>
      <c r="AJ58" s="1">
        <f t="shared" ca="1" si="23"/>
        <v>204.86064789428738</v>
      </c>
      <c r="AK58" s="1">
        <f t="shared" ca="1" si="24"/>
        <v>208.95786085217318</v>
      </c>
      <c r="AL58" s="1">
        <f t="shared" ca="1" si="24"/>
        <v>213.13701806921659</v>
      </c>
      <c r="AM58" s="1">
        <f t="shared" ca="1" si="24"/>
        <v>151.92144684698786</v>
      </c>
      <c r="AN58" s="1">
        <f t="shared" ca="1" si="24"/>
        <v>154.95987578392763</v>
      </c>
      <c r="AO58" s="1">
        <f t="shared" ca="1" si="24"/>
        <v>158.05907329960618</v>
      </c>
      <c r="AP58" s="1">
        <f t="shared" ca="1" si="24"/>
        <v>161.2202547655983</v>
      </c>
      <c r="AQ58" s="1">
        <f t="shared" ca="1" si="24"/>
        <v>164.44465986091026</v>
      </c>
      <c r="AR58" s="1">
        <f t="shared" ca="1" si="24"/>
        <v>167.73355305812848</v>
      </c>
      <c r="AS58" s="1">
        <f t="shared" ca="1" si="24"/>
        <v>171.08822411929106</v>
      </c>
      <c r="AT58" s="1">
        <f t="shared" ca="1" si="24"/>
        <v>174.50998860167684</v>
      </c>
      <c r="AU58" s="1">
        <f t="shared" ca="1" si="25"/>
        <v>178.00018837371039</v>
      </c>
      <c r="AV58" s="1">
        <f t="shared" ca="1" si="25"/>
        <v>181.56019214118459</v>
      </c>
      <c r="AW58" s="1">
        <f t="shared" ca="1" si="25"/>
        <v>185.1913959840083</v>
      </c>
      <c r="AX58" s="1">
        <f t="shared" ca="1" si="25"/>
        <v>188.89522390368842</v>
      </c>
      <c r="AY58" s="1">
        <f t="shared" ca="1" si="25"/>
        <v>192.67312838176221</v>
      </c>
      <c r="AZ58" s="1">
        <f t="shared" ca="1" si="25"/>
        <v>196.52659094939744</v>
      </c>
      <c r="BA58" s="1">
        <f t="shared" ca="1" si="25"/>
        <v>200.45712276838543</v>
      </c>
      <c r="BB58" s="1">
        <f t="shared" ca="1" si="25"/>
        <v>204.46626522375308</v>
      </c>
      <c r="BC58" s="1">
        <f t="shared" ca="1" si="25"/>
        <v>208.55559052822818</v>
      </c>
      <c r="BD58" s="1">
        <f t="shared" ca="1" si="25"/>
        <v>212.72670233879276</v>
      </c>
      <c r="BE58" s="1">
        <f t="shared" ca="1" si="26"/>
        <v>216.98123638556859</v>
      </c>
      <c r="BF58" s="1">
        <f t="shared" ca="1" si="26"/>
        <v>221.32086111327996</v>
      </c>
      <c r="BG58" s="1">
        <f t="shared" ca="1" si="26"/>
        <v>225.74727833554556</v>
      </c>
      <c r="BH58" s="1">
        <f t="shared" ca="1" si="26"/>
        <v>230.26222390225647</v>
      </c>
      <c r="BI58" s="1">
        <f t="shared" ca="1" si="26"/>
        <v>234.8674683803016</v>
      </c>
      <c r="BJ58" s="1">
        <f t="shared" ca="1" si="26"/>
        <v>239.5648177479076</v>
      </c>
      <c r="BK58" s="1">
        <f t="shared" ca="1" si="26"/>
        <v>244.35611410286575</v>
      </c>
      <c r="BL58" s="1">
        <f t="shared" ca="1" si="26"/>
        <v>249.24323638492308</v>
      </c>
      <c r="BM58" s="1">
        <f t="shared" ca="1" si="26"/>
        <v>254.22810111262157</v>
      </c>
      <c r="BN58" s="1">
        <f t="shared" ca="1" si="26"/>
        <v>259.31266313487396</v>
      </c>
      <c r="BO58" s="1">
        <f t="shared" ca="1" si="27"/>
        <v>264.49891639757146</v>
      </c>
      <c r="BP58" s="1">
        <f t="shared" ca="1" si="27"/>
        <v>269.78889472552288</v>
      </c>
      <c r="BQ58" s="1">
        <f t="shared" ca="1" si="27"/>
        <v>275.1846726200335</v>
      </c>
      <c r="BR58" s="1">
        <f t="shared" ca="1" si="27"/>
        <v>280.68836607243418</v>
      </c>
      <c r="BS58" s="1">
        <f t="shared" ca="1" si="27"/>
        <v>286.30213339388285</v>
      </c>
      <c r="BT58" s="1">
        <f t="shared" ca="1" si="27"/>
        <v>292.02817606176046</v>
      </c>
      <c r="BU58" s="1">
        <f t="shared" ca="1" si="27"/>
        <v>297.86873958299572</v>
      </c>
      <c r="BV58" s="1">
        <f t="shared" ca="1" si="27"/>
        <v>303.82611437465562</v>
      </c>
      <c r="BW58" s="1">
        <f t="shared" ca="1" si="27"/>
        <v>309.90263666214878</v>
      </c>
      <c r="BX58" s="1">
        <f t="shared" ca="1" si="27"/>
        <v>316.10068939539167</v>
      </c>
      <c r="BY58" s="1">
        <f t="shared" ca="1" si="27"/>
        <v>322.42270318329952</v>
      </c>
      <c r="BZ58" s="1">
        <f t="shared" ca="1" si="27"/>
        <v>328.87115724696554</v>
      </c>
      <c r="CA58" s="1">
        <f t="shared" ca="1" si="27"/>
        <v>335.44858039190484</v>
      </c>
      <c r="CB58" s="1">
        <f t="shared" ca="1" si="27"/>
        <v>342.15755199974291</v>
      </c>
      <c r="CC58" s="1">
        <f t="shared" ca="1" si="27"/>
        <v>349.0007030397378</v>
      </c>
    </row>
    <row r="59" spans="2:81" x14ac:dyDescent="0.2">
      <c r="B59">
        <f t="shared" si="28"/>
        <v>2029</v>
      </c>
      <c r="D59" t="s">
        <v>43</v>
      </c>
      <c r="G59" s="1">
        <f t="shared" si="21"/>
        <v>0</v>
      </c>
      <c r="H59" s="1">
        <f t="shared" si="21"/>
        <v>0</v>
      </c>
      <c r="I59" s="1">
        <f t="shared" si="21"/>
        <v>0</v>
      </c>
      <c r="J59" s="1">
        <f t="shared" ca="1" si="21"/>
        <v>130.75071452770672</v>
      </c>
      <c r="K59" s="1">
        <f t="shared" ca="1" si="21"/>
        <v>133.36572881826086</v>
      </c>
      <c r="L59" s="1">
        <f t="shared" ca="1" si="21"/>
        <v>136.03304339462608</v>
      </c>
      <c r="M59" s="1">
        <f t="shared" ca="1" si="21"/>
        <v>138.7537042625186</v>
      </c>
      <c r="N59" s="1">
        <f t="shared" ca="1" si="21"/>
        <v>141.52877834776896</v>
      </c>
      <c r="O59" s="1">
        <f t="shared" ca="1" si="21"/>
        <v>144.35935391472435</v>
      </c>
      <c r="P59" s="1">
        <f t="shared" ca="1" si="21"/>
        <v>147.24654099301884</v>
      </c>
      <c r="Q59" s="1">
        <f t="shared" ca="1" si="22"/>
        <v>150.19147181287917</v>
      </c>
      <c r="R59" s="1">
        <f t="shared" ca="1" si="22"/>
        <v>153.19530124913678</v>
      </c>
      <c r="S59" s="1">
        <f t="shared" ca="1" si="22"/>
        <v>156.25920727411952</v>
      </c>
      <c r="T59" s="1">
        <f t="shared" ca="1" si="22"/>
        <v>159.38439141960191</v>
      </c>
      <c r="U59" s="1">
        <f t="shared" ca="1" si="22"/>
        <v>162.57207924799391</v>
      </c>
      <c r="V59" s="1">
        <f t="shared" ca="1" si="22"/>
        <v>165.82352083295382</v>
      </c>
      <c r="W59" s="1">
        <f t="shared" ca="1" si="22"/>
        <v>169.1399912496129</v>
      </c>
      <c r="X59" s="1">
        <f t="shared" ca="1" si="22"/>
        <v>172.52279107460518</v>
      </c>
      <c r="Y59" s="1">
        <f t="shared" ca="1" si="22"/>
        <v>175.97324689609724</v>
      </c>
      <c r="Z59" s="1">
        <f t="shared" ca="1" si="22"/>
        <v>179.49271183401919</v>
      </c>
      <c r="AA59" s="1">
        <f t="shared" ca="1" si="23"/>
        <v>183.08256607069961</v>
      </c>
      <c r="AB59" s="1">
        <f t="shared" ca="1" si="23"/>
        <v>186.74421739211357</v>
      </c>
      <c r="AC59" s="1">
        <f t="shared" ca="1" si="23"/>
        <v>190.47910173995584</v>
      </c>
      <c r="AD59" s="1">
        <f t="shared" ca="1" si="23"/>
        <v>194.28868377475496</v>
      </c>
      <c r="AE59" s="1">
        <f t="shared" ca="1" si="23"/>
        <v>198.17445745025006</v>
      </c>
      <c r="AF59" s="1">
        <f t="shared" ca="1" si="23"/>
        <v>202.13794659925506</v>
      </c>
      <c r="AG59" s="1">
        <f t="shared" ca="1" si="23"/>
        <v>206.18070553124014</v>
      </c>
      <c r="AH59" s="1">
        <f t="shared" ca="1" si="23"/>
        <v>210.30431964186494</v>
      </c>
      <c r="AI59" s="1">
        <f t="shared" ca="1" si="23"/>
        <v>214.51040603470224</v>
      </c>
      <c r="AJ59" s="1">
        <f t="shared" ca="1" si="23"/>
        <v>218.80061415539632</v>
      </c>
      <c r="AK59" s="1">
        <f t="shared" ca="1" si="24"/>
        <v>223.1766264385042</v>
      </c>
      <c r="AL59" s="1">
        <f t="shared" ca="1" si="24"/>
        <v>227.64015896727432</v>
      </c>
      <c r="AM59" s="1">
        <f t="shared" ca="1" si="24"/>
        <v>232.19296214661978</v>
      </c>
      <c r="AN59" s="1">
        <f t="shared" ca="1" si="24"/>
        <v>154.95987578392763</v>
      </c>
      <c r="AO59" s="1">
        <f t="shared" ca="1" si="24"/>
        <v>158.05907329960618</v>
      </c>
      <c r="AP59" s="1">
        <f t="shared" ca="1" si="24"/>
        <v>161.2202547655983</v>
      </c>
      <c r="AQ59" s="1">
        <f t="shared" ca="1" si="24"/>
        <v>164.44465986091026</v>
      </c>
      <c r="AR59" s="1">
        <f t="shared" ca="1" si="24"/>
        <v>167.73355305812848</v>
      </c>
      <c r="AS59" s="1">
        <f t="shared" ca="1" si="24"/>
        <v>171.08822411929106</v>
      </c>
      <c r="AT59" s="1">
        <f t="shared" ca="1" si="24"/>
        <v>174.50998860167687</v>
      </c>
      <c r="AU59" s="1">
        <f t="shared" ca="1" si="25"/>
        <v>178.00018837371039</v>
      </c>
      <c r="AV59" s="1">
        <f t="shared" ca="1" si="25"/>
        <v>181.56019214118459</v>
      </c>
      <c r="AW59" s="1">
        <f t="shared" ca="1" si="25"/>
        <v>185.1913959840083</v>
      </c>
      <c r="AX59" s="1">
        <f t="shared" ca="1" si="25"/>
        <v>188.89522390368847</v>
      </c>
      <c r="AY59" s="1">
        <f t="shared" ca="1" si="25"/>
        <v>192.67312838176221</v>
      </c>
      <c r="AZ59" s="1">
        <f t="shared" ca="1" si="25"/>
        <v>196.52659094939747</v>
      </c>
      <c r="BA59" s="1">
        <f t="shared" ca="1" si="25"/>
        <v>200.4571227683854</v>
      </c>
      <c r="BB59" s="1">
        <f t="shared" ca="1" si="25"/>
        <v>204.46626522375314</v>
      </c>
      <c r="BC59" s="1">
        <f t="shared" ca="1" si="25"/>
        <v>208.55559052822815</v>
      </c>
      <c r="BD59" s="1">
        <f t="shared" ca="1" si="25"/>
        <v>212.72670233879276</v>
      </c>
      <c r="BE59" s="1">
        <f t="shared" ca="1" si="26"/>
        <v>216.98123638556862</v>
      </c>
      <c r="BF59" s="1">
        <f t="shared" ca="1" si="26"/>
        <v>221.32086111327996</v>
      </c>
      <c r="BG59" s="1">
        <f t="shared" ca="1" si="26"/>
        <v>225.74727833554556</v>
      </c>
      <c r="BH59" s="1">
        <f t="shared" ca="1" si="26"/>
        <v>230.26222390225649</v>
      </c>
      <c r="BI59" s="1">
        <f t="shared" ca="1" si="26"/>
        <v>234.8674683803016</v>
      </c>
      <c r="BJ59" s="1">
        <f t="shared" ca="1" si="26"/>
        <v>239.56481774790765</v>
      </c>
      <c r="BK59" s="1">
        <f t="shared" ca="1" si="26"/>
        <v>244.35611410286577</v>
      </c>
      <c r="BL59" s="1">
        <f t="shared" ca="1" si="26"/>
        <v>249.24323638492308</v>
      </c>
      <c r="BM59" s="1">
        <f t="shared" ca="1" si="26"/>
        <v>254.22810111262154</v>
      </c>
      <c r="BN59" s="1">
        <f t="shared" ca="1" si="26"/>
        <v>259.31266313487401</v>
      </c>
      <c r="BO59" s="1">
        <f t="shared" ca="1" si="27"/>
        <v>264.49891639757146</v>
      </c>
      <c r="BP59" s="1">
        <f t="shared" ca="1" si="27"/>
        <v>269.78889472552294</v>
      </c>
      <c r="BQ59" s="1">
        <f t="shared" ca="1" si="27"/>
        <v>275.18467262003333</v>
      </c>
      <c r="BR59" s="1">
        <f t="shared" ca="1" si="27"/>
        <v>280.68836607243418</v>
      </c>
      <c r="BS59" s="1">
        <f t="shared" ca="1" si="27"/>
        <v>286.30213339388285</v>
      </c>
      <c r="BT59" s="1">
        <f t="shared" ca="1" si="27"/>
        <v>292.02817606176052</v>
      </c>
      <c r="BU59" s="1">
        <f t="shared" ca="1" si="27"/>
        <v>297.86873958299572</v>
      </c>
      <c r="BV59" s="1">
        <f t="shared" ca="1" si="27"/>
        <v>303.82611437465562</v>
      </c>
      <c r="BW59" s="1">
        <f t="shared" ca="1" si="27"/>
        <v>309.90263666214878</v>
      </c>
      <c r="BX59" s="1">
        <f t="shared" ca="1" si="27"/>
        <v>316.10068939539173</v>
      </c>
      <c r="BY59" s="1">
        <f t="shared" ca="1" si="27"/>
        <v>322.42270318329952</v>
      </c>
      <c r="BZ59" s="1">
        <f t="shared" ca="1" si="27"/>
        <v>328.87115724696554</v>
      </c>
      <c r="CA59" s="1">
        <f t="shared" ca="1" si="27"/>
        <v>335.44858039190484</v>
      </c>
      <c r="CB59" s="1">
        <f t="shared" ca="1" si="27"/>
        <v>342.15755199974296</v>
      </c>
      <c r="CC59" s="1">
        <f t="shared" ca="1" si="27"/>
        <v>349.00070303973774</v>
      </c>
    </row>
    <row r="60" spans="2:81" x14ac:dyDescent="0.2">
      <c r="B60">
        <f t="shared" si="28"/>
        <v>2030</v>
      </c>
      <c r="D60" t="s">
        <v>43</v>
      </c>
      <c r="G60" s="1">
        <f t="shared" si="21"/>
        <v>0</v>
      </c>
      <c r="H60" s="1">
        <f t="shared" si="21"/>
        <v>0</v>
      </c>
      <c r="I60" s="1">
        <f t="shared" si="21"/>
        <v>0</v>
      </c>
      <c r="J60" s="1">
        <f t="shared" si="21"/>
        <v>0</v>
      </c>
      <c r="K60" s="1">
        <f t="shared" ca="1" si="21"/>
        <v>142.44074531959546</v>
      </c>
      <c r="L60" s="1">
        <f t="shared" ca="1" si="21"/>
        <v>145.28956022598737</v>
      </c>
      <c r="M60" s="1">
        <f t="shared" ca="1" si="21"/>
        <v>148.19535143050712</v>
      </c>
      <c r="N60" s="1">
        <f t="shared" ca="1" si="21"/>
        <v>151.15925845911724</v>
      </c>
      <c r="O60" s="1">
        <f t="shared" ca="1" si="21"/>
        <v>154.18244362829961</v>
      </c>
      <c r="P60" s="1">
        <f t="shared" ca="1" si="21"/>
        <v>157.2660925008656</v>
      </c>
      <c r="Q60" s="1">
        <f t="shared" ca="1" si="22"/>
        <v>160.41141435088292</v>
      </c>
      <c r="R60" s="1">
        <f t="shared" ca="1" si="22"/>
        <v>163.61964263790054</v>
      </c>
      <c r="S60" s="1">
        <f t="shared" ca="1" si="22"/>
        <v>166.89203549065857</v>
      </c>
      <c r="T60" s="1">
        <f t="shared" ca="1" si="22"/>
        <v>170.22987620047175</v>
      </c>
      <c r="U60" s="1">
        <f t="shared" ca="1" si="22"/>
        <v>173.63447372448118</v>
      </c>
      <c r="V60" s="1">
        <f t="shared" ca="1" si="22"/>
        <v>177.10716319897077</v>
      </c>
      <c r="W60" s="1">
        <f t="shared" ca="1" si="22"/>
        <v>180.64930646295022</v>
      </c>
      <c r="X60" s="1">
        <f t="shared" ca="1" si="22"/>
        <v>184.26229259220921</v>
      </c>
      <c r="Y60" s="1">
        <f t="shared" ca="1" si="22"/>
        <v>187.94753844405341</v>
      </c>
      <c r="Z60" s="1">
        <f t="shared" ca="1" si="22"/>
        <v>191.70648921293443</v>
      </c>
      <c r="AA60" s="1">
        <f t="shared" ca="1" si="23"/>
        <v>195.54061899719315</v>
      </c>
      <c r="AB60" s="1">
        <f t="shared" ca="1" si="23"/>
        <v>199.45143137713703</v>
      </c>
      <c r="AC60" s="1">
        <f t="shared" ca="1" si="23"/>
        <v>203.44046000467975</v>
      </c>
      <c r="AD60" s="1">
        <f t="shared" ca="1" si="23"/>
        <v>207.50926920477335</v>
      </c>
      <c r="AE60" s="1">
        <f t="shared" ca="1" si="23"/>
        <v>211.65945458886884</v>
      </c>
      <c r="AF60" s="1">
        <f t="shared" ca="1" si="23"/>
        <v>215.89264368064619</v>
      </c>
      <c r="AG60" s="1">
        <f t="shared" ca="1" si="23"/>
        <v>220.21049655425912</v>
      </c>
      <c r="AH60" s="1">
        <f t="shared" ca="1" si="23"/>
        <v>224.61470648534427</v>
      </c>
      <c r="AI60" s="1">
        <f t="shared" ca="1" si="23"/>
        <v>229.10700061505116</v>
      </c>
      <c r="AJ60" s="1">
        <f t="shared" ca="1" si="23"/>
        <v>233.68914062735217</v>
      </c>
      <c r="AK60" s="1">
        <f t="shared" ca="1" si="24"/>
        <v>238.36292343989925</v>
      </c>
      <c r="AL60" s="1">
        <f t="shared" ca="1" si="24"/>
        <v>243.13018190869721</v>
      </c>
      <c r="AM60" s="1">
        <f t="shared" ca="1" si="24"/>
        <v>247.9927855468712</v>
      </c>
      <c r="AN60" s="1">
        <f t="shared" ca="1" si="24"/>
        <v>252.95264125780858</v>
      </c>
      <c r="AO60" s="1">
        <f t="shared" ca="1" si="24"/>
        <v>158.05907329960618</v>
      </c>
      <c r="AP60" s="1">
        <f t="shared" ca="1" si="24"/>
        <v>161.2202547655983</v>
      </c>
      <c r="AQ60" s="1">
        <f t="shared" ca="1" si="24"/>
        <v>164.44465986091026</v>
      </c>
      <c r="AR60" s="1">
        <f t="shared" ca="1" si="24"/>
        <v>167.73355305812848</v>
      </c>
      <c r="AS60" s="1">
        <f t="shared" ca="1" si="24"/>
        <v>171.08822411929106</v>
      </c>
      <c r="AT60" s="1">
        <f t="shared" ca="1" si="24"/>
        <v>174.50998860167687</v>
      </c>
      <c r="AU60" s="1">
        <f t="shared" ca="1" si="25"/>
        <v>178.00018837371042</v>
      </c>
      <c r="AV60" s="1">
        <f t="shared" ca="1" si="25"/>
        <v>181.56019214118459</v>
      </c>
      <c r="AW60" s="1">
        <f t="shared" ca="1" si="25"/>
        <v>185.1913959840083</v>
      </c>
      <c r="AX60" s="1">
        <f t="shared" ca="1" si="25"/>
        <v>188.89522390368847</v>
      </c>
      <c r="AY60" s="1">
        <f t="shared" ca="1" si="25"/>
        <v>192.67312838176224</v>
      </c>
      <c r="AZ60" s="1">
        <f t="shared" ca="1" si="25"/>
        <v>196.52659094939744</v>
      </c>
      <c r="BA60" s="1">
        <f t="shared" ca="1" si="25"/>
        <v>200.45712276838543</v>
      </c>
      <c r="BB60" s="1">
        <f t="shared" ca="1" si="25"/>
        <v>204.46626522375311</v>
      </c>
      <c r="BC60" s="1">
        <f t="shared" ca="1" si="25"/>
        <v>208.55559052822821</v>
      </c>
      <c r="BD60" s="1">
        <f t="shared" ca="1" si="25"/>
        <v>212.72670233879271</v>
      </c>
      <c r="BE60" s="1">
        <f t="shared" ca="1" si="26"/>
        <v>216.98123638556859</v>
      </c>
      <c r="BF60" s="1">
        <f t="shared" ca="1" si="26"/>
        <v>221.32086111327999</v>
      </c>
      <c r="BG60" s="1">
        <f t="shared" ca="1" si="26"/>
        <v>225.74727833554556</v>
      </c>
      <c r="BH60" s="1">
        <f t="shared" ca="1" si="26"/>
        <v>230.26222390225647</v>
      </c>
      <c r="BI60" s="1">
        <f t="shared" ca="1" si="26"/>
        <v>234.86746838030163</v>
      </c>
      <c r="BJ60" s="1">
        <f t="shared" ca="1" si="26"/>
        <v>239.56481774790765</v>
      </c>
      <c r="BK60" s="1">
        <f t="shared" ca="1" si="26"/>
        <v>244.3561141028658</v>
      </c>
      <c r="BL60" s="1">
        <f t="shared" ca="1" si="26"/>
        <v>249.24323638492308</v>
      </c>
      <c r="BM60" s="1">
        <f t="shared" ca="1" si="26"/>
        <v>254.22810111262154</v>
      </c>
      <c r="BN60" s="1">
        <f t="shared" ca="1" si="26"/>
        <v>259.31266313487396</v>
      </c>
      <c r="BO60" s="1">
        <f t="shared" ca="1" si="27"/>
        <v>264.49891639757152</v>
      </c>
      <c r="BP60" s="1">
        <f t="shared" ca="1" si="27"/>
        <v>269.78889472552288</v>
      </c>
      <c r="BQ60" s="1">
        <f t="shared" ca="1" si="27"/>
        <v>275.18467262003338</v>
      </c>
      <c r="BR60" s="1">
        <f t="shared" ca="1" si="27"/>
        <v>280.68836607243401</v>
      </c>
      <c r="BS60" s="1">
        <f t="shared" ca="1" si="27"/>
        <v>286.30213339388285</v>
      </c>
      <c r="BT60" s="1">
        <f t="shared" ca="1" si="27"/>
        <v>292.02817606176052</v>
      </c>
      <c r="BU60" s="1">
        <f t="shared" ca="1" si="27"/>
        <v>297.86873958299572</v>
      </c>
      <c r="BV60" s="1">
        <f t="shared" ca="1" si="27"/>
        <v>303.82611437465562</v>
      </c>
      <c r="BW60" s="1">
        <f t="shared" ca="1" si="27"/>
        <v>309.90263666214872</v>
      </c>
      <c r="BX60" s="1">
        <f t="shared" ca="1" si="27"/>
        <v>316.10068939539173</v>
      </c>
      <c r="BY60" s="1">
        <f t="shared" ca="1" si="27"/>
        <v>322.42270318329957</v>
      </c>
      <c r="BZ60" s="1">
        <f t="shared" ca="1" si="27"/>
        <v>328.87115724696548</v>
      </c>
      <c r="CA60" s="1">
        <f t="shared" ca="1" si="27"/>
        <v>335.44858039190484</v>
      </c>
      <c r="CB60" s="1">
        <f t="shared" ca="1" si="27"/>
        <v>342.15755199974296</v>
      </c>
      <c r="CC60" s="1">
        <f t="shared" ca="1" si="27"/>
        <v>349.0007030397378</v>
      </c>
    </row>
    <row r="61" spans="2:81" x14ac:dyDescent="0.2">
      <c r="B61">
        <f t="shared" si="28"/>
        <v>2031</v>
      </c>
      <c r="D61" t="s">
        <v>43</v>
      </c>
      <c r="G61" s="1">
        <f t="shared" si="21"/>
        <v>0</v>
      </c>
      <c r="H61" s="1">
        <f t="shared" si="21"/>
        <v>0</v>
      </c>
      <c r="I61" s="1">
        <f t="shared" si="21"/>
        <v>0</v>
      </c>
      <c r="J61" s="1">
        <f t="shared" si="21"/>
        <v>0</v>
      </c>
      <c r="K61" s="1">
        <f t="shared" si="21"/>
        <v>0</v>
      </c>
      <c r="L61" s="1">
        <f t="shared" ca="1" si="21"/>
        <v>155.17594684274121</v>
      </c>
      <c r="M61" s="1">
        <f t="shared" ca="1" si="21"/>
        <v>158.27946577959605</v>
      </c>
      <c r="N61" s="1">
        <f t="shared" ca="1" si="21"/>
        <v>161.44505509518797</v>
      </c>
      <c r="O61" s="1">
        <f t="shared" ca="1" si="21"/>
        <v>164.67395619709171</v>
      </c>
      <c r="P61" s="1">
        <f t="shared" ca="1" si="21"/>
        <v>167.96743532103355</v>
      </c>
      <c r="Q61" s="1">
        <f t="shared" ca="1" si="22"/>
        <v>171.32678402745421</v>
      </c>
      <c r="R61" s="1">
        <f t="shared" ca="1" si="22"/>
        <v>174.75331970800332</v>
      </c>
      <c r="S61" s="1">
        <f t="shared" ca="1" si="22"/>
        <v>178.24838610216335</v>
      </c>
      <c r="T61" s="1">
        <f t="shared" ca="1" si="22"/>
        <v>181.81335382420662</v>
      </c>
      <c r="U61" s="1">
        <f t="shared" ca="1" si="22"/>
        <v>185.44962090069075</v>
      </c>
      <c r="V61" s="1">
        <f t="shared" ca="1" si="22"/>
        <v>189.1586133187046</v>
      </c>
      <c r="W61" s="1">
        <f t="shared" ca="1" si="22"/>
        <v>192.94178558507863</v>
      </c>
      <c r="X61" s="1">
        <f t="shared" ca="1" si="22"/>
        <v>196.80062129678024</v>
      </c>
      <c r="Y61" s="1">
        <f t="shared" ca="1" si="22"/>
        <v>200.73663372271585</v>
      </c>
      <c r="Z61" s="1">
        <f t="shared" ca="1" si="22"/>
        <v>204.75136639717019</v>
      </c>
      <c r="AA61" s="1">
        <f t="shared" ca="1" si="23"/>
        <v>208.84639372511353</v>
      </c>
      <c r="AB61" s="1">
        <f t="shared" ca="1" si="23"/>
        <v>213.02332159961583</v>
      </c>
      <c r="AC61" s="1">
        <f t="shared" ca="1" si="23"/>
        <v>217.28378803160817</v>
      </c>
      <c r="AD61" s="1">
        <f t="shared" ca="1" si="23"/>
        <v>221.6294637922403</v>
      </c>
      <c r="AE61" s="1">
        <f t="shared" ca="1" si="23"/>
        <v>226.06205306808511</v>
      </c>
      <c r="AF61" s="1">
        <f t="shared" ca="1" si="23"/>
        <v>230.58329412944681</v>
      </c>
      <c r="AG61" s="1">
        <f t="shared" ca="1" si="23"/>
        <v>235.19496001203575</v>
      </c>
      <c r="AH61" s="1">
        <f t="shared" ca="1" si="23"/>
        <v>239.89885921227648</v>
      </c>
      <c r="AI61" s="1">
        <f t="shared" ca="1" si="23"/>
        <v>244.69683639652195</v>
      </c>
      <c r="AJ61" s="1">
        <f t="shared" ca="1" si="23"/>
        <v>249.5907731244524</v>
      </c>
      <c r="AK61" s="1">
        <f t="shared" ca="1" si="24"/>
        <v>254.58258858694145</v>
      </c>
      <c r="AL61" s="1">
        <f t="shared" ca="1" si="24"/>
        <v>259.67424035868032</v>
      </c>
      <c r="AM61" s="1">
        <f t="shared" ca="1" si="24"/>
        <v>264.86772516585387</v>
      </c>
      <c r="AN61" s="1">
        <f t="shared" ca="1" si="24"/>
        <v>270.16507966917101</v>
      </c>
      <c r="AO61" s="1">
        <f t="shared" ca="1" si="24"/>
        <v>275.5683812625544</v>
      </c>
      <c r="AP61" s="1">
        <f t="shared" ca="1" si="24"/>
        <v>161.2202547655983</v>
      </c>
      <c r="AQ61" s="1">
        <f t="shared" ca="1" si="24"/>
        <v>164.44465986091026</v>
      </c>
      <c r="AR61" s="1">
        <f t="shared" ca="1" si="24"/>
        <v>167.73355305812848</v>
      </c>
      <c r="AS61" s="1">
        <f t="shared" ca="1" si="24"/>
        <v>171.08822411929103</v>
      </c>
      <c r="AT61" s="1">
        <f t="shared" ca="1" si="24"/>
        <v>174.50998860167687</v>
      </c>
      <c r="AU61" s="1">
        <f t="shared" ca="1" si="25"/>
        <v>178.00018837371039</v>
      </c>
      <c r="AV61" s="1">
        <f t="shared" ca="1" si="25"/>
        <v>181.56019214118461</v>
      </c>
      <c r="AW61" s="1">
        <f t="shared" ca="1" si="25"/>
        <v>185.19139598400827</v>
      </c>
      <c r="AX61" s="1">
        <f t="shared" ca="1" si="25"/>
        <v>188.89522390368845</v>
      </c>
      <c r="AY61" s="1">
        <f t="shared" ca="1" si="25"/>
        <v>192.67312838176221</v>
      </c>
      <c r="AZ61" s="1">
        <f t="shared" ca="1" si="25"/>
        <v>196.52659094939747</v>
      </c>
      <c r="BA61" s="1">
        <f t="shared" ca="1" si="25"/>
        <v>200.45712276838537</v>
      </c>
      <c r="BB61" s="1">
        <f t="shared" ca="1" si="25"/>
        <v>204.46626522375314</v>
      </c>
      <c r="BC61" s="1">
        <f t="shared" ca="1" si="25"/>
        <v>208.55559052822818</v>
      </c>
      <c r="BD61" s="1">
        <f t="shared" ca="1" si="25"/>
        <v>212.72670233879276</v>
      </c>
      <c r="BE61" s="1">
        <f t="shared" ca="1" si="26"/>
        <v>216.98123638556856</v>
      </c>
      <c r="BF61" s="1">
        <f t="shared" ca="1" si="26"/>
        <v>221.32086111327996</v>
      </c>
      <c r="BG61" s="1">
        <f t="shared" ca="1" si="26"/>
        <v>225.74727833554559</v>
      </c>
      <c r="BH61" s="1">
        <f t="shared" ca="1" si="26"/>
        <v>230.26222390225647</v>
      </c>
      <c r="BI61" s="1">
        <f t="shared" ca="1" si="26"/>
        <v>234.8674683803016</v>
      </c>
      <c r="BJ61" s="1">
        <f t="shared" ca="1" si="26"/>
        <v>239.56481774790765</v>
      </c>
      <c r="BK61" s="1">
        <f t="shared" ca="1" si="26"/>
        <v>244.35611410286577</v>
      </c>
      <c r="BL61" s="1">
        <f t="shared" ca="1" si="26"/>
        <v>249.24323638492311</v>
      </c>
      <c r="BM61" s="1">
        <f t="shared" ca="1" si="26"/>
        <v>254.22810111262152</v>
      </c>
      <c r="BN61" s="1">
        <f t="shared" ca="1" si="26"/>
        <v>259.31266313487396</v>
      </c>
      <c r="BO61" s="1">
        <f t="shared" ca="1" si="27"/>
        <v>264.49891639757146</v>
      </c>
      <c r="BP61" s="1">
        <f t="shared" ca="1" si="27"/>
        <v>269.78889472552288</v>
      </c>
      <c r="BQ61" s="1">
        <f t="shared" ca="1" si="27"/>
        <v>275.18467262003333</v>
      </c>
      <c r="BR61" s="1">
        <f t="shared" ca="1" si="27"/>
        <v>280.68836607243406</v>
      </c>
      <c r="BS61" s="1">
        <f t="shared" ca="1" si="27"/>
        <v>286.30213339388268</v>
      </c>
      <c r="BT61" s="1">
        <f t="shared" ca="1" si="27"/>
        <v>292.02817606176052</v>
      </c>
      <c r="BU61" s="1">
        <f t="shared" ca="1" si="27"/>
        <v>297.86873958299572</v>
      </c>
      <c r="BV61" s="1">
        <f t="shared" ca="1" si="27"/>
        <v>303.82611437465562</v>
      </c>
      <c r="BW61" s="1">
        <f t="shared" ca="1" si="27"/>
        <v>309.90263666214872</v>
      </c>
      <c r="BX61" s="1">
        <f t="shared" ca="1" si="27"/>
        <v>316.10068939539173</v>
      </c>
      <c r="BY61" s="1">
        <f t="shared" ca="1" si="27"/>
        <v>322.42270318329957</v>
      </c>
      <c r="BZ61" s="1">
        <f t="shared" ca="1" si="27"/>
        <v>328.87115724696559</v>
      </c>
      <c r="CA61" s="1">
        <f t="shared" ca="1" si="27"/>
        <v>335.44858039190484</v>
      </c>
      <c r="CB61" s="1">
        <f t="shared" ca="1" si="27"/>
        <v>342.15755199974296</v>
      </c>
      <c r="CC61" s="1">
        <f t="shared" ca="1" si="27"/>
        <v>349.0007030397378</v>
      </c>
    </row>
    <row r="62" spans="2:81" x14ac:dyDescent="0.2">
      <c r="B62">
        <f t="shared" si="28"/>
        <v>2032</v>
      </c>
      <c r="D62" t="s">
        <v>43</v>
      </c>
      <c r="G62" s="1">
        <f t="shared" si="21"/>
        <v>0</v>
      </c>
      <c r="H62" s="1">
        <f t="shared" si="21"/>
        <v>0</v>
      </c>
      <c r="I62" s="1">
        <f t="shared" si="21"/>
        <v>0</v>
      </c>
      <c r="J62" s="1">
        <f t="shared" si="21"/>
        <v>0</v>
      </c>
      <c r="K62" s="1">
        <f t="shared" si="21"/>
        <v>0</v>
      </c>
      <c r="L62" s="1">
        <f t="shared" si="21"/>
        <v>0</v>
      </c>
      <c r="M62" s="1">
        <f t="shared" ca="1" si="21"/>
        <v>153.94798664756263</v>
      </c>
      <c r="N62" s="1">
        <f t="shared" ca="1" si="21"/>
        <v>157.02694638051389</v>
      </c>
      <c r="O62" s="1">
        <f t="shared" ca="1" si="21"/>
        <v>160.16748530812416</v>
      </c>
      <c r="P62" s="1">
        <f t="shared" ca="1" si="21"/>
        <v>163.37083501428663</v>
      </c>
      <c r="Q62" s="1">
        <f t="shared" ca="1" si="22"/>
        <v>166.63825171457236</v>
      </c>
      <c r="R62" s="1">
        <f t="shared" ca="1" si="22"/>
        <v>169.97101674886383</v>
      </c>
      <c r="S62" s="1">
        <f t="shared" ca="1" si="22"/>
        <v>173.3704370838411</v>
      </c>
      <c r="T62" s="1">
        <f t="shared" ca="1" si="22"/>
        <v>176.83784582551789</v>
      </c>
      <c r="U62" s="1">
        <f t="shared" ca="1" si="22"/>
        <v>180.37460274202826</v>
      </c>
      <c r="V62" s="1">
        <f t="shared" ca="1" si="22"/>
        <v>183.98209479686884</v>
      </c>
      <c r="W62" s="1">
        <f t="shared" ca="1" si="22"/>
        <v>187.66173669280622</v>
      </c>
      <c r="X62" s="1">
        <f t="shared" ca="1" si="22"/>
        <v>191.41497142666231</v>
      </c>
      <c r="Y62" s="1">
        <f t="shared" ca="1" si="22"/>
        <v>195.24327085519559</v>
      </c>
      <c r="Z62" s="1">
        <f t="shared" ca="1" si="22"/>
        <v>199.1481362722995</v>
      </c>
      <c r="AA62" s="1">
        <f t="shared" ca="1" si="23"/>
        <v>203.13109899774548</v>
      </c>
      <c r="AB62" s="1">
        <f t="shared" ca="1" si="23"/>
        <v>207.19372097770034</v>
      </c>
      <c r="AC62" s="1">
        <f t="shared" ca="1" si="23"/>
        <v>211.3375953972544</v>
      </c>
      <c r="AD62" s="1">
        <f t="shared" ca="1" si="23"/>
        <v>215.5643473051995</v>
      </c>
      <c r="AE62" s="1">
        <f t="shared" ca="1" si="23"/>
        <v>219.87563425130347</v>
      </c>
      <c r="AF62" s="1">
        <f t="shared" ca="1" si="23"/>
        <v>224.27314693632951</v>
      </c>
      <c r="AG62" s="1">
        <f t="shared" ca="1" si="23"/>
        <v>228.75860987505612</v>
      </c>
      <c r="AH62" s="1">
        <f t="shared" ca="1" si="23"/>
        <v>233.33378207255726</v>
      </c>
      <c r="AI62" s="1">
        <f t="shared" ca="1" si="23"/>
        <v>238.00045771400841</v>
      </c>
      <c r="AJ62" s="1">
        <f t="shared" ca="1" si="23"/>
        <v>242.76046686828852</v>
      </c>
      <c r="AK62" s="1">
        <f t="shared" ca="1" si="24"/>
        <v>247.6156762056543</v>
      </c>
      <c r="AL62" s="1">
        <f t="shared" ca="1" si="24"/>
        <v>252.56798972976739</v>
      </c>
      <c r="AM62" s="1">
        <f t="shared" ca="1" si="24"/>
        <v>257.61934952436275</v>
      </c>
      <c r="AN62" s="1">
        <f t="shared" ca="1" si="24"/>
        <v>262.77173651484998</v>
      </c>
      <c r="AO62" s="1">
        <f t="shared" ca="1" si="24"/>
        <v>268.02717124514703</v>
      </c>
      <c r="AP62" s="1">
        <f t="shared" ca="1" si="24"/>
        <v>273.38771467004995</v>
      </c>
      <c r="AQ62" s="1">
        <f t="shared" ca="1" si="24"/>
        <v>164.44465986091026</v>
      </c>
      <c r="AR62" s="1">
        <f t="shared" ca="1" si="24"/>
        <v>167.73355305812848</v>
      </c>
      <c r="AS62" s="1">
        <f t="shared" ca="1" si="24"/>
        <v>171.08822411929103</v>
      </c>
      <c r="AT62" s="1">
        <f t="shared" ca="1" si="24"/>
        <v>174.50998860167684</v>
      </c>
      <c r="AU62" s="1">
        <f t="shared" ca="1" si="25"/>
        <v>178.00018837371039</v>
      </c>
      <c r="AV62" s="1">
        <f t="shared" ca="1" si="25"/>
        <v>181.56019214118461</v>
      </c>
      <c r="AW62" s="1">
        <f t="shared" ca="1" si="25"/>
        <v>185.1913959840083</v>
      </c>
      <c r="AX62" s="1">
        <f t="shared" ca="1" si="25"/>
        <v>188.89522390368845</v>
      </c>
      <c r="AY62" s="1">
        <f t="shared" ca="1" si="25"/>
        <v>192.67312838176221</v>
      </c>
      <c r="AZ62" s="1">
        <f t="shared" ca="1" si="25"/>
        <v>196.52659094939747</v>
      </c>
      <c r="BA62" s="1">
        <f t="shared" ca="1" si="25"/>
        <v>200.45712276838543</v>
      </c>
      <c r="BB62" s="1">
        <f t="shared" ca="1" si="25"/>
        <v>204.46626522375308</v>
      </c>
      <c r="BC62" s="1">
        <f t="shared" ca="1" si="25"/>
        <v>208.55559052822818</v>
      </c>
      <c r="BD62" s="1">
        <f t="shared" ca="1" si="25"/>
        <v>212.72670233879273</v>
      </c>
      <c r="BE62" s="1">
        <f t="shared" ca="1" si="26"/>
        <v>216.98123638556862</v>
      </c>
      <c r="BF62" s="1">
        <f t="shared" ca="1" si="26"/>
        <v>221.32086111327993</v>
      </c>
      <c r="BG62" s="1">
        <f t="shared" ca="1" si="26"/>
        <v>225.74727833554556</v>
      </c>
      <c r="BH62" s="1">
        <f t="shared" ca="1" si="26"/>
        <v>230.26222390225649</v>
      </c>
      <c r="BI62" s="1">
        <f t="shared" ca="1" si="26"/>
        <v>234.8674683803016</v>
      </c>
      <c r="BJ62" s="1">
        <f t="shared" ca="1" si="26"/>
        <v>239.56481774790763</v>
      </c>
      <c r="BK62" s="1">
        <f t="shared" ca="1" si="26"/>
        <v>244.3561141028658</v>
      </c>
      <c r="BL62" s="1">
        <f t="shared" ca="1" si="26"/>
        <v>249.24323638492311</v>
      </c>
      <c r="BM62" s="1">
        <f t="shared" ca="1" si="26"/>
        <v>254.22810111262157</v>
      </c>
      <c r="BN62" s="1">
        <f t="shared" ca="1" si="26"/>
        <v>259.31266313487396</v>
      </c>
      <c r="BO62" s="1">
        <f t="shared" ca="1" si="27"/>
        <v>264.49891639757146</v>
      </c>
      <c r="BP62" s="1">
        <f t="shared" ca="1" si="27"/>
        <v>269.78889472552288</v>
      </c>
      <c r="BQ62" s="1">
        <f t="shared" ca="1" si="27"/>
        <v>275.18467262003338</v>
      </c>
      <c r="BR62" s="1">
        <f t="shared" ca="1" si="27"/>
        <v>280.68836607243401</v>
      </c>
      <c r="BS62" s="1">
        <f t="shared" ca="1" si="27"/>
        <v>286.30213339388274</v>
      </c>
      <c r="BT62" s="1">
        <f t="shared" ca="1" si="27"/>
        <v>292.02817606176035</v>
      </c>
      <c r="BU62" s="1">
        <f t="shared" ca="1" si="27"/>
        <v>297.86873958299572</v>
      </c>
      <c r="BV62" s="1">
        <f t="shared" ca="1" si="27"/>
        <v>303.82611437465562</v>
      </c>
      <c r="BW62" s="1">
        <f t="shared" ca="1" si="27"/>
        <v>309.90263666214872</v>
      </c>
      <c r="BX62" s="1">
        <f t="shared" ca="1" si="27"/>
        <v>316.10068939539167</v>
      </c>
      <c r="BY62" s="1">
        <f t="shared" ca="1" si="27"/>
        <v>322.42270318329952</v>
      </c>
      <c r="BZ62" s="1">
        <f t="shared" ca="1" si="27"/>
        <v>328.87115724696554</v>
      </c>
      <c r="CA62" s="1">
        <f t="shared" ca="1" si="27"/>
        <v>335.4485803919049</v>
      </c>
      <c r="CB62" s="1">
        <f t="shared" ca="1" si="27"/>
        <v>342.15755199974291</v>
      </c>
      <c r="CC62" s="1">
        <f t="shared" ca="1" si="27"/>
        <v>349.0007030397378</v>
      </c>
    </row>
    <row r="63" spans="2:81" x14ac:dyDescent="0.2">
      <c r="B63">
        <f t="shared" si="28"/>
        <v>2033</v>
      </c>
      <c r="D63" t="s">
        <v>43</v>
      </c>
      <c r="G63" s="1">
        <f t="shared" si="21"/>
        <v>0</v>
      </c>
      <c r="H63" s="1">
        <f t="shared" si="21"/>
        <v>0</v>
      </c>
      <c r="I63" s="1">
        <f t="shared" si="21"/>
        <v>0</v>
      </c>
      <c r="J63" s="1">
        <f t="shared" si="21"/>
        <v>0</v>
      </c>
      <c r="K63" s="1">
        <f t="shared" si="21"/>
        <v>0</v>
      </c>
      <c r="L63" s="1">
        <f t="shared" si="21"/>
        <v>0</v>
      </c>
      <c r="M63" s="1">
        <f t="shared" si="21"/>
        <v>0</v>
      </c>
      <c r="N63" s="1">
        <f t="shared" ca="1" si="21"/>
        <v>152.72974372024433</v>
      </c>
      <c r="O63" s="1">
        <f t="shared" ca="1" si="21"/>
        <v>155.78433859464923</v>
      </c>
      <c r="P63" s="1">
        <f t="shared" ca="1" si="21"/>
        <v>158.9000253665422</v>
      </c>
      <c r="Q63" s="1">
        <f t="shared" ca="1" si="22"/>
        <v>162.07802587387303</v>
      </c>
      <c r="R63" s="1">
        <f t="shared" ca="1" si="22"/>
        <v>165.3195863913505</v>
      </c>
      <c r="S63" s="1">
        <f t="shared" ca="1" si="22"/>
        <v>168.62597811917752</v>
      </c>
      <c r="T63" s="1">
        <f t="shared" ca="1" si="22"/>
        <v>171.99849768156108</v>
      </c>
      <c r="U63" s="1">
        <f t="shared" ca="1" si="22"/>
        <v>175.43846763519227</v>
      </c>
      <c r="V63" s="1">
        <f t="shared" ca="1" si="22"/>
        <v>178.94723698789613</v>
      </c>
      <c r="W63" s="1">
        <f t="shared" ca="1" si="22"/>
        <v>182.52618172765403</v>
      </c>
      <c r="X63" s="1">
        <f t="shared" ca="1" si="22"/>
        <v>186.17670536220714</v>
      </c>
      <c r="Y63" s="1">
        <f t="shared" ca="1" si="22"/>
        <v>189.90023946945124</v>
      </c>
      <c r="Z63" s="1">
        <f t="shared" ca="1" si="22"/>
        <v>193.6982442588403</v>
      </c>
      <c r="AA63" s="1">
        <f t="shared" ca="1" si="23"/>
        <v>197.57220914401708</v>
      </c>
      <c r="AB63" s="1">
        <f t="shared" ca="1" si="23"/>
        <v>201.52365332689746</v>
      </c>
      <c r="AC63" s="1">
        <f t="shared" ca="1" si="23"/>
        <v>205.55412639343535</v>
      </c>
      <c r="AD63" s="1">
        <f t="shared" ca="1" si="23"/>
        <v>209.6652089213041</v>
      </c>
      <c r="AE63" s="1">
        <f t="shared" ca="1" si="23"/>
        <v>213.85851309973017</v>
      </c>
      <c r="AF63" s="1">
        <f t="shared" ca="1" si="23"/>
        <v>218.13568336172477</v>
      </c>
      <c r="AG63" s="1">
        <f t="shared" ca="1" si="23"/>
        <v>222.49839702895926</v>
      </c>
      <c r="AH63" s="1">
        <f t="shared" ca="1" si="23"/>
        <v>226.94836496953846</v>
      </c>
      <c r="AI63" s="1">
        <f t="shared" ca="1" si="23"/>
        <v>231.48733226892921</v>
      </c>
      <c r="AJ63" s="1">
        <f t="shared" ca="1" si="23"/>
        <v>236.11707891430783</v>
      </c>
      <c r="AK63" s="1">
        <f t="shared" ca="1" si="24"/>
        <v>240.83942049259392</v>
      </c>
      <c r="AL63" s="1">
        <f t="shared" ca="1" si="24"/>
        <v>245.65620890244583</v>
      </c>
      <c r="AM63" s="1">
        <f t="shared" ca="1" si="24"/>
        <v>250.56933308049474</v>
      </c>
      <c r="AN63" s="1">
        <f t="shared" ca="1" si="24"/>
        <v>255.58071974210466</v>
      </c>
      <c r="AO63" s="1">
        <f t="shared" ca="1" si="24"/>
        <v>260.69233413694667</v>
      </c>
      <c r="AP63" s="1">
        <f t="shared" ca="1" si="24"/>
        <v>265.90618081968569</v>
      </c>
      <c r="AQ63" s="1">
        <f t="shared" ca="1" si="24"/>
        <v>271.22430443607936</v>
      </c>
      <c r="AR63" s="1">
        <f t="shared" ca="1" si="24"/>
        <v>167.73355305812848</v>
      </c>
      <c r="AS63" s="1">
        <f t="shared" ca="1" si="24"/>
        <v>171.08822411929106</v>
      </c>
      <c r="AT63" s="1">
        <f t="shared" ca="1" si="24"/>
        <v>174.50998860167687</v>
      </c>
      <c r="AU63" s="1">
        <f t="shared" ca="1" si="25"/>
        <v>178.00018837371039</v>
      </c>
      <c r="AV63" s="1">
        <f t="shared" ca="1" si="25"/>
        <v>181.56019214118461</v>
      </c>
      <c r="AW63" s="1">
        <f t="shared" ca="1" si="25"/>
        <v>185.19139598400832</v>
      </c>
      <c r="AX63" s="1">
        <f t="shared" ca="1" si="25"/>
        <v>188.89522390368847</v>
      </c>
      <c r="AY63" s="1">
        <f t="shared" ca="1" si="25"/>
        <v>192.67312838176221</v>
      </c>
      <c r="AZ63" s="1">
        <f t="shared" ca="1" si="25"/>
        <v>196.52659094939747</v>
      </c>
      <c r="BA63" s="1">
        <f t="shared" ca="1" si="25"/>
        <v>200.45712276838543</v>
      </c>
      <c r="BB63" s="1">
        <f t="shared" ca="1" si="25"/>
        <v>204.46626522375314</v>
      </c>
      <c r="BC63" s="1">
        <f t="shared" ca="1" si="25"/>
        <v>208.55559052822818</v>
      </c>
      <c r="BD63" s="1">
        <f t="shared" ca="1" si="25"/>
        <v>212.72670233879276</v>
      </c>
      <c r="BE63" s="1">
        <f t="shared" ca="1" si="26"/>
        <v>216.98123638556859</v>
      </c>
      <c r="BF63" s="1">
        <f t="shared" ca="1" si="26"/>
        <v>221.32086111327999</v>
      </c>
      <c r="BG63" s="1">
        <f t="shared" ca="1" si="26"/>
        <v>225.74727833554553</v>
      </c>
      <c r="BH63" s="1">
        <f t="shared" ca="1" si="26"/>
        <v>230.26222390225649</v>
      </c>
      <c r="BI63" s="1">
        <f t="shared" ca="1" si="26"/>
        <v>234.86746838030163</v>
      </c>
      <c r="BJ63" s="1">
        <f t="shared" ca="1" si="26"/>
        <v>239.56481774790765</v>
      </c>
      <c r="BK63" s="1">
        <f t="shared" ca="1" si="26"/>
        <v>244.35611410286577</v>
      </c>
      <c r="BL63" s="1">
        <f t="shared" ca="1" si="26"/>
        <v>249.24323638492314</v>
      </c>
      <c r="BM63" s="1">
        <f t="shared" ca="1" si="26"/>
        <v>254.22810111262157</v>
      </c>
      <c r="BN63" s="1">
        <f t="shared" ca="1" si="26"/>
        <v>259.31266313487401</v>
      </c>
      <c r="BO63" s="1">
        <f t="shared" ca="1" si="27"/>
        <v>264.49891639757146</v>
      </c>
      <c r="BP63" s="1">
        <f t="shared" ca="1" si="27"/>
        <v>269.78889472552288</v>
      </c>
      <c r="BQ63" s="1">
        <f t="shared" ca="1" si="27"/>
        <v>275.18467262003333</v>
      </c>
      <c r="BR63" s="1">
        <f t="shared" ca="1" si="27"/>
        <v>280.68836607243406</v>
      </c>
      <c r="BS63" s="1">
        <f t="shared" ca="1" si="27"/>
        <v>286.30213339388268</v>
      </c>
      <c r="BT63" s="1">
        <f t="shared" ca="1" si="27"/>
        <v>292.0281760617604</v>
      </c>
      <c r="BU63" s="1">
        <f t="shared" ca="1" si="27"/>
        <v>297.86873958299554</v>
      </c>
      <c r="BV63" s="1">
        <f t="shared" ca="1" si="27"/>
        <v>303.82611437465562</v>
      </c>
      <c r="BW63" s="1">
        <f t="shared" ca="1" si="27"/>
        <v>309.90263666214872</v>
      </c>
      <c r="BX63" s="1">
        <f t="shared" ca="1" si="27"/>
        <v>316.10068939539173</v>
      </c>
      <c r="BY63" s="1">
        <f t="shared" ca="1" si="27"/>
        <v>322.42270318329952</v>
      </c>
      <c r="BZ63" s="1">
        <f t="shared" ca="1" si="27"/>
        <v>328.87115724696554</v>
      </c>
      <c r="CA63" s="1">
        <f t="shared" ca="1" si="27"/>
        <v>335.44858039190484</v>
      </c>
      <c r="CB63" s="1">
        <f t="shared" ca="1" si="27"/>
        <v>342.15755199974296</v>
      </c>
      <c r="CC63" s="1">
        <f t="shared" ca="1" si="27"/>
        <v>349.00070303973774</v>
      </c>
    </row>
    <row r="64" spans="2:81" x14ac:dyDescent="0.2">
      <c r="B64">
        <f t="shared" si="28"/>
        <v>2034</v>
      </c>
      <c r="D64" t="s">
        <v>43</v>
      </c>
      <c r="G64" s="1">
        <f t="shared" si="21"/>
        <v>0</v>
      </c>
      <c r="H64" s="1">
        <f t="shared" si="21"/>
        <v>0</v>
      </c>
      <c r="I64" s="1">
        <f t="shared" si="21"/>
        <v>0</v>
      </c>
      <c r="J64" s="1">
        <f t="shared" si="21"/>
        <v>0</v>
      </c>
      <c r="K64" s="1">
        <f t="shared" si="21"/>
        <v>0</v>
      </c>
      <c r="L64" s="1">
        <f t="shared" si="21"/>
        <v>0</v>
      </c>
      <c r="M64" s="1">
        <f t="shared" si="21"/>
        <v>0</v>
      </c>
      <c r="N64" s="1">
        <f t="shared" si="21"/>
        <v>0</v>
      </c>
      <c r="O64" s="1">
        <f t="shared" ca="1" si="21"/>
        <v>151.52114116473135</v>
      </c>
      <c r="P64" s="1">
        <f t="shared" ca="1" si="21"/>
        <v>154.55156398802598</v>
      </c>
      <c r="Q64" s="1">
        <f t="shared" ca="1" si="22"/>
        <v>157.6425952677865</v>
      </c>
      <c r="R64" s="1">
        <f t="shared" ca="1" si="22"/>
        <v>160.79544717314221</v>
      </c>
      <c r="S64" s="1">
        <f t="shared" ca="1" si="22"/>
        <v>164.01135611660507</v>
      </c>
      <c r="T64" s="1">
        <f t="shared" ca="1" si="22"/>
        <v>167.29158323893716</v>
      </c>
      <c r="U64" s="1">
        <f t="shared" ca="1" si="22"/>
        <v>170.63741490371592</v>
      </c>
      <c r="V64" s="1">
        <f t="shared" ca="1" si="22"/>
        <v>174.05016320179021</v>
      </c>
      <c r="W64" s="1">
        <f t="shared" ca="1" si="22"/>
        <v>177.53116646582603</v>
      </c>
      <c r="X64" s="1">
        <f t="shared" ca="1" si="22"/>
        <v>181.08178979514256</v>
      </c>
      <c r="Y64" s="1">
        <f t="shared" ca="1" si="22"/>
        <v>184.7034255910454</v>
      </c>
      <c r="Z64" s="1">
        <f t="shared" ca="1" si="22"/>
        <v>188.39749410286629</v>
      </c>
      <c r="AA64" s="1">
        <f t="shared" ca="1" si="23"/>
        <v>192.16544398492363</v>
      </c>
      <c r="AB64" s="1">
        <f t="shared" ca="1" si="23"/>
        <v>196.0087528646221</v>
      </c>
      <c r="AC64" s="1">
        <f t="shared" ca="1" si="23"/>
        <v>199.92892792191455</v>
      </c>
      <c r="AD64" s="1">
        <f t="shared" ca="1" si="23"/>
        <v>203.9275064803528</v>
      </c>
      <c r="AE64" s="1">
        <f t="shared" ca="1" si="23"/>
        <v>208.00605660995987</v>
      </c>
      <c r="AF64" s="1">
        <f t="shared" ca="1" si="23"/>
        <v>212.16617774215911</v>
      </c>
      <c r="AG64" s="1">
        <f t="shared" ca="1" si="23"/>
        <v>216.40950129700227</v>
      </c>
      <c r="AH64" s="1">
        <f t="shared" ca="1" si="23"/>
        <v>220.73769132294228</v>
      </c>
      <c r="AI64" s="1">
        <f t="shared" ca="1" si="23"/>
        <v>225.15244514940116</v>
      </c>
      <c r="AJ64" s="1">
        <f t="shared" ca="1" si="23"/>
        <v>229.65549405238917</v>
      </c>
      <c r="AK64" s="1">
        <f t="shared" ca="1" si="24"/>
        <v>234.24860393343695</v>
      </c>
      <c r="AL64" s="1">
        <f t="shared" ca="1" si="24"/>
        <v>238.93357601210565</v>
      </c>
      <c r="AM64" s="1">
        <f t="shared" ca="1" si="24"/>
        <v>243.71224753234779</v>
      </c>
      <c r="AN64" s="1">
        <f t="shared" ca="1" si="24"/>
        <v>248.58649248299474</v>
      </c>
      <c r="AO64" s="1">
        <f t="shared" ca="1" si="24"/>
        <v>253.55822233265465</v>
      </c>
      <c r="AP64" s="1">
        <f t="shared" ca="1" si="24"/>
        <v>258.62938677930771</v>
      </c>
      <c r="AQ64" s="1">
        <f t="shared" ca="1" si="24"/>
        <v>263.80197451489391</v>
      </c>
      <c r="AR64" s="1">
        <f t="shared" ca="1" si="24"/>
        <v>269.07801400519173</v>
      </c>
      <c r="AS64" s="1">
        <f t="shared" ca="1" si="24"/>
        <v>171.08822411929106</v>
      </c>
      <c r="AT64" s="1">
        <f t="shared" ca="1" si="24"/>
        <v>174.50998860167687</v>
      </c>
      <c r="AU64" s="1">
        <f t="shared" ca="1" si="25"/>
        <v>178.00018837371042</v>
      </c>
      <c r="AV64" s="1">
        <f t="shared" ca="1" si="25"/>
        <v>181.56019214118461</v>
      </c>
      <c r="AW64" s="1">
        <f t="shared" ca="1" si="25"/>
        <v>185.19139598400832</v>
      </c>
      <c r="AX64" s="1">
        <f t="shared" ca="1" si="25"/>
        <v>188.89522390368847</v>
      </c>
      <c r="AY64" s="1">
        <f t="shared" ca="1" si="25"/>
        <v>192.67312838176227</v>
      </c>
      <c r="AZ64" s="1">
        <f t="shared" ca="1" si="25"/>
        <v>196.52659094939747</v>
      </c>
      <c r="BA64" s="1">
        <f t="shared" ca="1" si="25"/>
        <v>200.45712276838543</v>
      </c>
      <c r="BB64" s="1">
        <f t="shared" ca="1" si="25"/>
        <v>204.46626522375314</v>
      </c>
      <c r="BC64" s="1">
        <f t="shared" ca="1" si="25"/>
        <v>208.55559052822821</v>
      </c>
      <c r="BD64" s="1">
        <f t="shared" ca="1" si="25"/>
        <v>212.72670233879273</v>
      </c>
      <c r="BE64" s="1">
        <f t="shared" ca="1" si="26"/>
        <v>216.98123638556862</v>
      </c>
      <c r="BF64" s="1">
        <f t="shared" ca="1" si="26"/>
        <v>221.32086111327999</v>
      </c>
      <c r="BG64" s="1">
        <f t="shared" ca="1" si="26"/>
        <v>225.74727833554562</v>
      </c>
      <c r="BH64" s="1">
        <f t="shared" ca="1" si="26"/>
        <v>230.26222390225647</v>
      </c>
      <c r="BI64" s="1">
        <f t="shared" ca="1" si="26"/>
        <v>234.86746838030163</v>
      </c>
      <c r="BJ64" s="1">
        <f t="shared" ca="1" si="26"/>
        <v>239.56481774790768</v>
      </c>
      <c r="BK64" s="1">
        <f t="shared" ca="1" si="26"/>
        <v>244.3561141028658</v>
      </c>
      <c r="BL64" s="1">
        <f t="shared" ca="1" si="26"/>
        <v>249.24323638492311</v>
      </c>
      <c r="BM64" s="1">
        <f t="shared" ca="1" si="26"/>
        <v>254.2281011126216</v>
      </c>
      <c r="BN64" s="1">
        <f t="shared" ca="1" si="26"/>
        <v>259.31266313487401</v>
      </c>
      <c r="BO64" s="1">
        <f t="shared" ca="1" si="27"/>
        <v>264.49891639757152</v>
      </c>
      <c r="BP64" s="1">
        <f t="shared" ca="1" si="27"/>
        <v>269.78889472552288</v>
      </c>
      <c r="BQ64" s="1">
        <f t="shared" ca="1" si="27"/>
        <v>275.18467262003338</v>
      </c>
      <c r="BR64" s="1">
        <f t="shared" ca="1" si="27"/>
        <v>280.68836607243401</v>
      </c>
      <c r="BS64" s="1">
        <f t="shared" ca="1" si="27"/>
        <v>286.30213339388274</v>
      </c>
      <c r="BT64" s="1">
        <f t="shared" ca="1" si="27"/>
        <v>292.02817606176035</v>
      </c>
      <c r="BU64" s="1">
        <f t="shared" ca="1" si="27"/>
        <v>297.8687395829956</v>
      </c>
      <c r="BV64" s="1">
        <f t="shared" ca="1" si="27"/>
        <v>303.8261143746555</v>
      </c>
      <c r="BW64" s="1">
        <f t="shared" ca="1" si="27"/>
        <v>309.90263666214872</v>
      </c>
      <c r="BX64" s="1">
        <f t="shared" ca="1" si="27"/>
        <v>316.10068939539173</v>
      </c>
      <c r="BY64" s="1">
        <f t="shared" ca="1" si="27"/>
        <v>322.42270318329952</v>
      </c>
      <c r="BZ64" s="1">
        <f t="shared" ca="1" si="27"/>
        <v>328.87115724696548</v>
      </c>
      <c r="CA64" s="1">
        <f t="shared" ca="1" si="27"/>
        <v>335.44858039190484</v>
      </c>
      <c r="CB64" s="1">
        <f t="shared" ca="1" si="27"/>
        <v>342.15755199974291</v>
      </c>
      <c r="CC64" s="1">
        <f t="shared" ca="1" si="27"/>
        <v>349.0007030397378</v>
      </c>
    </row>
    <row r="65" spans="2:81" x14ac:dyDescent="0.2">
      <c r="B65">
        <f t="shared" si="28"/>
        <v>2035</v>
      </c>
      <c r="D65" t="s">
        <v>43</v>
      </c>
      <c r="G65" s="1">
        <f t="shared" si="21"/>
        <v>0</v>
      </c>
      <c r="H65" s="1">
        <f t="shared" si="21"/>
        <v>0</v>
      </c>
      <c r="I65" s="1">
        <f t="shared" si="21"/>
        <v>0</v>
      </c>
      <c r="J65" s="1">
        <f t="shared" si="21"/>
        <v>0</v>
      </c>
      <c r="K65" s="1">
        <f t="shared" si="21"/>
        <v>0</v>
      </c>
      <c r="L65" s="1">
        <f t="shared" si="21"/>
        <v>0</v>
      </c>
      <c r="M65" s="1">
        <f t="shared" si="21"/>
        <v>0</v>
      </c>
      <c r="N65" s="1">
        <f t="shared" si="21"/>
        <v>0</v>
      </c>
      <c r="O65" s="1">
        <f t="shared" si="21"/>
        <v>0</v>
      </c>
      <c r="P65" s="1">
        <f t="shared" ca="1" si="21"/>
        <v>150.3221026934734</v>
      </c>
      <c r="Q65" s="1">
        <f t="shared" ca="1" si="22"/>
        <v>153.32854474734287</v>
      </c>
      <c r="R65" s="1">
        <f t="shared" ca="1" si="22"/>
        <v>156.39511564228971</v>
      </c>
      <c r="S65" s="1">
        <f t="shared" ca="1" si="22"/>
        <v>159.52301795513551</v>
      </c>
      <c r="T65" s="1">
        <f t="shared" ca="1" si="22"/>
        <v>162.71347831423822</v>
      </c>
      <c r="U65" s="1">
        <f t="shared" ca="1" si="22"/>
        <v>165.96774788052301</v>
      </c>
      <c r="V65" s="1">
        <f t="shared" ca="1" si="22"/>
        <v>169.28710283813345</v>
      </c>
      <c r="W65" s="1">
        <f t="shared" ca="1" si="22"/>
        <v>172.67284489489609</v>
      </c>
      <c r="X65" s="1">
        <f t="shared" ca="1" si="22"/>
        <v>176.12630179279404</v>
      </c>
      <c r="Y65" s="1">
        <f t="shared" ca="1" si="22"/>
        <v>179.6488278286499</v>
      </c>
      <c r="Z65" s="1">
        <f t="shared" ca="1" si="22"/>
        <v>183.24180438522291</v>
      </c>
      <c r="AA65" s="1">
        <f t="shared" ca="1" si="23"/>
        <v>186.90664047292734</v>
      </c>
      <c r="AB65" s="1">
        <f t="shared" ca="1" si="23"/>
        <v>190.64477328238593</v>
      </c>
      <c r="AC65" s="1">
        <f t="shared" ca="1" si="23"/>
        <v>194.45766874803363</v>
      </c>
      <c r="AD65" s="1">
        <f t="shared" ca="1" si="23"/>
        <v>198.34682212299433</v>
      </c>
      <c r="AE65" s="1">
        <f t="shared" ca="1" si="23"/>
        <v>202.31375856545415</v>
      </c>
      <c r="AF65" s="1">
        <f t="shared" ca="1" si="23"/>
        <v>206.36003373676326</v>
      </c>
      <c r="AG65" s="1">
        <f t="shared" ca="1" si="23"/>
        <v>210.48723441149855</v>
      </c>
      <c r="AH65" s="1">
        <f t="shared" ca="1" si="23"/>
        <v>214.69697909972851</v>
      </c>
      <c r="AI65" s="1">
        <f t="shared" ca="1" si="23"/>
        <v>218.99091868172306</v>
      </c>
      <c r="AJ65" s="1">
        <f t="shared" ca="1" si="23"/>
        <v>223.37073705535755</v>
      </c>
      <c r="AK65" s="1">
        <f t="shared" ca="1" si="24"/>
        <v>227.83815179646467</v>
      </c>
      <c r="AL65" s="1">
        <f t="shared" ca="1" si="24"/>
        <v>232.39491483239399</v>
      </c>
      <c r="AM65" s="1">
        <f t="shared" ca="1" si="24"/>
        <v>237.04281312904183</v>
      </c>
      <c r="AN65" s="1">
        <f t="shared" ca="1" si="24"/>
        <v>241.78366939162268</v>
      </c>
      <c r="AO65" s="1">
        <f t="shared" ca="1" si="24"/>
        <v>246.61934277945511</v>
      </c>
      <c r="AP65" s="1">
        <f t="shared" ca="1" si="24"/>
        <v>251.55172963504424</v>
      </c>
      <c r="AQ65" s="1">
        <f t="shared" ca="1" si="24"/>
        <v>256.58276422774509</v>
      </c>
      <c r="AR65" s="1">
        <f t="shared" ca="1" si="24"/>
        <v>261.71441951230003</v>
      </c>
      <c r="AS65" s="1">
        <f t="shared" ca="1" si="24"/>
        <v>266.948707902546</v>
      </c>
      <c r="AT65" s="1">
        <f t="shared" ca="1" si="24"/>
        <v>174.50998860167687</v>
      </c>
      <c r="AU65" s="1">
        <f t="shared" ca="1" si="25"/>
        <v>178.00018837371042</v>
      </c>
      <c r="AV65" s="1">
        <f t="shared" ca="1" si="25"/>
        <v>181.56019214118461</v>
      </c>
      <c r="AW65" s="1">
        <f t="shared" ca="1" si="25"/>
        <v>185.1913959840083</v>
      </c>
      <c r="AX65" s="1">
        <f t="shared" ca="1" si="25"/>
        <v>188.89522390368847</v>
      </c>
      <c r="AY65" s="1">
        <f t="shared" ca="1" si="25"/>
        <v>192.67312838176224</v>
      </c>
      <c r="AZ65" s="1">
        <f t="shared" ca="1" si="25"/>
        <v>196.5265909493975</v>
      </c>
      <c r="BA65" s="1">
        <f t="shared" ca="1" si="25"/>
        <v>200.4571227683854</v>
      </c>
      <c r="BB65" s="1">
        <f t="shared" ca="1" si="25"/>
        <v>204.46626522375314</v>
      </c>
      <c r="BC65" s="1">
        <f t="shared" ca="1" si="25"/>
        <v>208.55559052822818</v>
      </c>
      <c r="BD65" s="1">
        <f t="shared" ca="1" si="25"/>
        <v>212.72670233879276</v>
      </c>
      <c r="BE65" s="1">
        <f t="shared" ca="1" si="26"/>
        <v>216.98123638556859</v>
      </c>
      <c r="BF65" s="1">
        <f t="shared" ca="1" si="26"/>
        <v>221.32086111327999</v>
      </c>
      <c r="BG65" s="1">
        <f t="shared" ca="1" si="26"/>
        <v>225.74727833554559</v>
      </c>
      <c r="BH65" s="1">
        <f t="shared" ca="1" si="26"/>
        <v>230.26222390225652</v>
      </c>
      <c r="BI65" s="1">
        <f t="shared" ca="1" si="26"/>
        <v>234.86746838030157</v>
      </c>
      <c r="BJ65" s="1">
        <f t="shared" ca="1" si="26"/>
        <v>239.56481774790765</v>
      </c>
      <c r="BK65" s="1">
        <f t="shared" ca="1" si="26"/>
        <v>244.35611410286583</v>
      </c>
      <c r="BL65" s="1">
        <f t="shared" ca="1" si="26"/>
        <v>249.24323638492311</v>
      </c>
      <c r="BM65" s="1">
        <f t="shared" ca="1" si="26"/>
        <v>254.22810111262157</v>
      </c>
      <c r="BN65" s="1">
        <f t="shared" ca="1" si="26"/>
        <v>259.31266313487401</v>
      </c>
      <c r="BO65" s="1">
        <f t="shared" ca="1" si="27"/>
        <v>264.49891639757146</v>
      </c>
      <c r="BP65" s="1">
        <f t="shared" ca="1" si="27"/>
        <v>269.78889472552294</v>
      </c>
      <c r="BQ65" s="1">
        <f t="shared" ca="1" si="27"/>
        <v>275.18467262003333</v>
      </c>
      <c r="BR65" s="1">
        <f t="shared" ca="1" si="27"/>
        <v>280.68836607243401</v>
      </c>
      <c r="BS65" s="1">
        <f t="shared" ca="1" si="27"/>
        <v>286.30213339388268</v>
      </c>
      <c r="BT65" s="1">
        <f t="shared" ca="1" si="27"/>
        <v>292.0281760617604</v>
      </c>
      <c r="BU65" s="1">
        <f t="shared" ca="1" si="27"/>
        <v>297.86873958299554</v>
      </c>
      <c r="BV65" s="1">
        <f t="shared" ca="1" si="27"/>
        <v>303.8261143746555</v>
      </c>
      <c r="BW65" s="1">
        <f t="shared" ca="1" si="27"/>
        <v>309.90263666214855</v>
      </c>
      <c r="BX65" s="1">
        <f t="shared" ca="1" si="27"/>
        <v>316.10068939539173</v>
      </c>
      <c r="BY65" s="1">
        <f t="shared" ca="1" si="27"/>
        <v>322.42270318329957</v>
      </c>
      <c r="BZ65" s="1">
        <f t="shared" ca="1" si="27"/>
        <v>328.87115724696554</v>
      </c>
      <c r="CA65" s="1">
        <f t="shared" ca="1" si="27"/>
        <v>335.44858039190484</v>
      </c>
      <c r="CB65" s="1">
        <f t="shared" ca="1" si="27"/>
        <v>342.15755199974296</v>
      </c>
      <c r="CC65" s="1">
        <f t="shared" ca="1" si="27"/>
        <v>349.0007030397378</v>
      </c>
    </row>
    <row r="66" spans="2:81" x14ac:dyDescent="0.2">
      <c r="B66">
        <f t="shared" si="28"/>
        <v>2036</v>
      </c>
      <c r="D66" t="s">
        <v>43</v>
      </c>
      <c r="G66" s="1">
        <f t="shared" ref="G66:P75" si="29">IF($B66&lt;=G$28,INDEX($G$35:$CC$35,MATCH(MIN($B66+INT((G$28-$B66)/$E$9)*$E$9),$G$28:$CC$28,0)),0)*(1+$E$12)^(MOD(G$28-$B66,$E$9))</f>
        <v>0</v>
      </c>
      <c r="H66" s="1">
        <f t="shared" si="29"/>
        <v>0</v>
      </c>
      <c r="I66" s="1">
        <f t="shared" si="29"/>
        <v>0</v>
      </c>
      <c r="J66" s="1">
        <f t="shared" si="29"/>
        <v>0</v>
      </c>
      <c r="K66" s="1">
        <f t="shared" si="29"/>
        <v>0</v>
      </c>
      <c r="L66" s="1">
        <f t="shared" si="29"/>
        <v>0</v>
      </c>
      <c r="M66" s="1">
        <f t="shared" si="29"/>
        <v>0</v>
      </c>
      <c r="N66" s="1">
        <f t="shared" si="29"/>
        <v>0</v>
      </c>
      <c r="O66" s="1">
        <f t="shared" si="29"/>
        <v>0</v>
      </c>
      <c r="P66" s="1">
        <f t="shared" si="29"/>
        <v>0</v>
      </c>
      <c r="Q66" s="1">
        <f t="shared" ref="Q66:Z75" ca="1" si="30">IF($B66&lt;=Q$28,INDEX($G$35:$CC$35,MATCH(MIN($B66+INT((Q$28-$B66)/$E$9)*$E$9),$G$28:$CC$28,0)),0)*(1+$E$12)^(MOD(Q$28-$B66,$E$9))</f>
        <v>149.13255262260969</v>
      </c>
      <c r="R66" s="1">
        <f t="shared" ca="1" si="30"/>
        <v>152.11520367506188</v>
      </c>
      <c r="S66" s="1">
        <f t="shared" ca="1" si="30"/>
        <v>155.15750774856312</v>
      </c>
      <c r="T66" s="1">
        <f t="shared" ca="1" si="30"/>
        <v>158.26065790353437</v>
      </c>
      <c r="U66" s="1">
        <f t="shared" ca="1" si="30"/>
        <v>161.42587106160508</v>
      </c>
      <c r="V66" s="1">
        <f t="shared" ca="1" si="30"/>
        <v>164.65438848283719</v>
      </c>
      <c r="W66" s="1">
        <f t="shared" ca="1" si="30"/>
        <v>167.94747625249394</v>
      </c>
      <c r="X66" s="1">
        <f t="shared" ca="1" si="30"/>
        <v>171.30642577754378</v>
      </c>
      <c r="Y66" s="1">
        <f t="shared" ca="1" si="30"/>
        <v>174.73255429309467</v>
      </c>
      <c r="Z66" s="1">
        <f t="shared" ca="1" si="30"/>
        <v>178.22720537895657</v>
      </c>
      <c r="AA66" s="1">
        <f t="shared" ref="AA66:AJ75" ca="1" si="31">IF($B66&lt;=AA$28,INDEX($G$35:$CC$35,MATCH(MIN($B66+INT((AA$28-$B66)/$E$9)*$E$9),$G$28:$CC$28,0)),0)*(1+$E$12)^(MOD(AA$28-$B66,$E$9))</f>
        <v>181.79174948653571</v>
      </c>
      <c r="AB66" s="1">
        <f t="shared" ca="1" si="31"/>
        <v>185.42758447626639</v>
      </c>
      <c r="AC66" s="1">
        <f t="shared" ca="1" si="31"/>
        <v>189.13613616579173</v>
      </c>
      <c r="AD66" s="1">
        <f t="shared" ca="1" si="31"/>
        <v>192.91885888910755</v>
      </c>
      <c r="AE66" s="1">
        <f t="shared" ca="1" si="31"/>
        <v>196.77723606688974</v>
      </c>
      <c r="AF66" s="1">
        <f t="shared" ca="1" si="31"/>
        <v>200.71278078822746</v>
      </c>
      <c r="AG66" s="1">
        <f t="shared" ca="1" si="31"/>
        <v>204.72703640399206</v>
      </c>
      <c r="AH66" s="1">
        <f t="shared" ca="1" si="31"/>
        <v>208.82157713207192</v>
      </c>
      <c r="AI66" s="1">
        <f t="shared" ca="1" si="31"/>
        <v>212.99800867471333</v>
      </c>
      <c r="AJ66" s="1">
        <f t="shared" ca="1" si="31"/>
        <v>217.25796884820758</v>
      </c>
      <c r="AK66" s="1">
        <f t="shared" ref="AK66:AT75" ca="1" si="32">IF($B66&lt;=AK$28,INDEX($G$35:$CC$35,MATCH(MIN($B66+INT((AK$28-$B66)/$E$9)*$E$9),$G$28:$CC$28,0)),0)*(1+$E$12)^(MOD(AK$28-$B66,$E$9))</f>
        <v>221.60312822517176</v>
      </c>
      <c r="AL66" s="1">
        <f t="shared" ca="1" si="32"/>
        <v>226.03519078967517</v>
      </c>
      <c r="AM66" s="1">
        <f t="shared" ca="1" si="32"/>
        <v>230.55589460546869</v>
      </c>
      <c r="AN66" s="1">
        <f t="shared" ca="1" si="32"/>
        <v>235.16701249757801</v>
      </c>
      <c r="AO66" s="1">
        <f t="shared" ca="1" si="32"/>
        <v>239.87035274752961</v>
      </c>
      <c r="AP66" s="1">
        <f t="shared" ca="1" si="32"/>
        <v>244.66775980248019</v>
      </c>
      <c r="AQ66" s="1">
        <f t="shared" ca="1" si="32"/>
        <v>249.56111499852983</v>
      </c>
      <c r="AR66" s="1">
        <f t="shared" ca="1" si="32"/>
        <v>254.55233729850036</v>
      </c>
      <c r="AS66" s="1">
        <f t="shared" ca="1" si="32"/>
        <v>259.64338404447045</v>
      </c>
      <c r="AT66" s="1">
        <f t="shared" ca="1" si="32"/>
        <v>264.83625172535977</v>
      </c>
      <c r="AU66" s="1">
        <f t="shared" ref="AU66:BD75" ca="1" si="33">IF($B66&lt;=AU$28,INDEX($G$35:$CC$35,MATCH(MIN($B66+INT((AU$28-$B66)/$E$9)*$E$9),$G$28:$CC$28,0)),0)*(1+$E$12)^(MOD(AU$28-$B66,$E$9))</f>
        <v>178.00018837371042</v>
      </c>
      <c r="AV66" s="1">
        <f t="shared" ca="1" si="33"/>
        <v>181.56019214118461</v>
      </c>
      <c r="AW66" s="1">
        <f t="shared" ca="1" si="33"/>
        <v>185.19139598400832</v>
      </c>
      <c r="AX66" s="1">
        <f t="shared" ca="1" si="33"/>
        <v>188.89522390368847</v>
      </c>
      <c r="AY66" s="1">
        <f t="shared" ca="1" si="33"/>
        <v>192.67312838176224</v>
      </c>
      <c r="AZ66" s="1">
        <f t="shared" ca="1" si="33"/>
        <v>196.5265909493975</v>
      </c>
      <c r="BA66" s="1">
        <f t="shared" ca="1" si="33"/>
        <v>200.45712276838546</v>
      </c>
      <c r="BB66" s="1">
        <f t="shared" ca="1" si="33"/>
        <v>204.46626522375311</v>
      </c>
      <c r="BC66" s="1">
        <f t="shared" ca="1" si="33"/>
        <v>208.55559052822821</v>
      </c>
      <c r="BD66" s="1">
        <f t="shared" ca="1" si="33"/>
        <v>212.72670233879276</v>
      </c>
      <c r="BE66" s="1">
        <f t="shared" ref="BE66:BN75" ca="1" si="34">IF($B66&lt;=BE$28,INDEX($G$35:$CC$35,MATCH(MIN($B66+INT((BE$28-$B66)/$E$9)*$E$9),$G$28:$CC$28,0)),0)*(1+$E$12)^(MOD(BE$28-$B66,$E$9))</f>
        <v>216.98123638556862</v>
      </c>
      <c r="BF66" s="1">
        <f t="shared" ca="1" si="34"/>
        <v>221.32086111327996</v>
      </c>
      <c r="BG66" s="1">
        <f t="shared" ca="1" si="34"/>
        <v>225.74727833554562</v>
      </c>
      <c r="BH66" s="1">
        <f t="shared" ca="1" si="34"/>
        <v>230.26222390225649</v>
      </c>
      <c r="BI66" s="1">
        <f t="shared" ca="1" si="34"/>
        <v>234.86746838030166</v>
      </c>
      <c r="BJ66" s="1">
        <f t="shared" ca="1" si="34"/>
        <v>239.56481774790763</v>
      </c>
      <c r="BK66" s="1">
        <f t="shared" ca="1" si="34"/>
        <v>244.3561141028658</v>
      </c>
      <c r="BL66" s="1">
        <f t="shared" ca="1" si="34"/>
        <v>249.24323638492316</v>
      </c>
      <c r="BM66" s="1">
        <f t="shared" ca="1" si="34"/>
        <v>254.22810111262157</v>
      </c>
      <c r="BN66" s="1">
        <f t="shared" ca="1" si="34"/>
        <v>259.31266313487401</v>
      </c>
      <c r="BO66" s="1">
        <f t="shared" ref="BO66:CC75" ca="1" si="35">IF($B66&lt;=BO$28,INDEX($G$35:$CC$35,MATCH(MIN($B66+INT((BO$28-$B66)/$E$9)*$E$9),$G$28:$CC$28,0)),0)*(1+$E$12)^(MOD(BO$28-$B66,$E$9))</f>
        <v>264.49891639757152</v>
      </c>
      <c r="BP66" s="1">
        <f t="shared" ca="1" si="35"/>
        <v>269.78889472552294</v>
      </c>
      <c r="BQ66" s="1">
        <f t="shared" ca="1" si="35"/>
        <v>275.18467262003338</v>
      </c>
      <c r="BR66" s="1">
        <f t="shared" ca="1" si="35"/>
        <v>280.68836607243401</v>
      </c>
      <c r="BS66" s="1">
        <f t="shared" ca="1" si="35"/>
        <v>286.30213339388268</v>
      </c>
      <c r="BT66" s="1">
        <f t="shared" ca="1" si="35"/>
        <v>292.02817606176035</v>
      </c>
      <c r="BU66" s="1">
        <f t="shared" ca="1" si="35"/>
        <v>297.8687395829956</v>
      </c>
      <c r="BV66" s="1">
        <f t="shared" ca="1" si="35"/>
        <v>303.82611437465545</v>
      </c>
      <c r="BW66" s="1">
        <f t="shared" ca="1" si="35"/>
        <v>309.90263666214861</v>
      </c>
      <c r="BX66" s="1">
        <f t="shared" ca="1" si="35"/>
        <v>316.10068939539156</v>
      </c>
      <c r="BY66" s="1">
        <f t="shared" ca="1" si="35"/>
        <v>322.42270318329957</v>
      </c>
      <c r="BZ66" s="1">
        <f t="shared" ca="1" si="35"/>
        <v>328.87115724696559</v>
      </c>
      <c r="CA66" s="1">
        <f t="shared" ca="1" si="35"/>
        <v>335.4485803919049</v>
      </c>
      <c r="CB66" s="1">
        <f t="shared" ca="1" si="35"/>
        <v>342.15755199974296</v>
      </c>
      <c r="CC66" s="1">
        <f t="shared" ca="1" si="35"/>
        <v>349.0007030397378</v>
      </c>
    </row>
    <row r="67" spans="2:81" x14ac:dyDescent="0.2">
      <c r="B67">
        <f t="shared" si="28"/>
        <v>2037</v>
      </c>
      <c r="D67" t="s">
        <v>43</v>
      </c>
      <c r="G67" s="1">
        <f t="shared" si="29"/>
        <v>0</v>
      </c>
      <c r="H67" s="1">
        <f t="shared" si="29"/>
        <v>0</v>
      </c>
      <c r="I67" s="1">
        <f t="shared" si="29"/>
        <v>0</v>
      </c>
      <c r="J67" s="1">
        <f t="shared" si="29"/>
        <v>0</v>
      </c>
      <c r="K67" s="1">
        <f t="shared" si="29"/>
        <v>0</v>
      </c>
      <c r="L67" s="1">
        <f t="shared" si="29"/>
        <v>0</v>
      </c>
      <c r="M67" s="1">
        <f t="shared" si="29"/>
        <v>0</v>
      </c>
      <c r="N67" s="1">
        <f t="shared" si="29"/>
        <v>0</v>
      </c>
      <c r="O67" s="1">
        <f t="shared" si="29"/>
        <v>0</v>
      </c>
      <c r="P67" s="1">
        <f t="shared" si="29"/>
        <v>0</v>
      </c>
      <c r="Q67" s="1">
        <f t="shared" si="30"/>
        <v>0</v>
      </c>
      <c r="R67" s="1">
        <f t="shared" ca="1" si="30"/>
        <v>148.72853210970072</v>
      </c>
      <c r="S67" s="1">
        <f t="shared" ca="1" si="30"/>
        <v>151.70310275189473</v>
      </c>
      <c r="T67" s="1">
        <f t="shared" ca="1" si="30"/>
        <v>154.73716480693264</v>
      </c>
      <c r="U67" s="1">
        <f t="shared" ca="1" si="30"/>
        <v>157.83190810307127</v>
      </c>
      <c r="V67" s="1">
        <f t="shared" ca="1" si="30"/>
        <v>160.9885462651327</v>
      </c>
      <c r="W67" s="1">
        <f t="shared" ca="1" si="30"/>
        <v>164.20831719043537</v>
      </c>
      <c r="X67" s="1">
        <f t="shared" ca="1" si="30"/>
        <v>167.49248353424409</v>
      </c>
      <c r="Y67" s="1">
        <f t="shared" ca="1" si="30"/>
        <v>170.84233320492893</v>
      </c>
      <c r="Z67" s="1">
        <f t="shared" ca="1" si="30"/>
        <v>174.25917986902752</v>
      </c>
      <c r="AA67" s="1">
        <f t="shared" ca="1" si="31"/>
        <v>177.74436346640806</v>
      </c>
      <c r="AB67" s="1">
        <f t="shared" ca="1" si="31"/>
        <v>181.29925073573625</v>
      </c>
      <c r="AC67" s="1">
        <f t="shared" ca="1" si="31"/>
        <v>184.92523575045092</v>
      </c>
      <c r="AD67" s="1">
        <f t="shared" ca="1" si="31"/>
        <v>188.62374046545997</v>
      </c>
      <c r="AE67" s="1">
        <f t="shared" ca="1" si="31"/>
        <v>192.39621527476916</v>
      </c>
      <c r="AF67" s="1">
        <f t="shared" ca="1" si="31"/>
        <v>196.24413958026457</v>
      </c>
      <c r="AG67" s="1">
        <f t="shared" ca="1" si="31"/>
        <v>200.1690223718698</v>
      </c>
      <c r="AH67" s="1">
        <f t="shared" ca="1" si="31"/>
        <v>204.17240281930725</v>
      </c>
      <c r="AI67" s="1">
        <f t="shared" ca="1" si="31"/>
        <v>208.2558508756934</v>
      </c>
      <c r="AJ67" s="1">
        <f t="shared" ca="1" si="31"/>
        <v>212.42096789320723</v>
      </c>
      <c r="AK67" s="1">
        <f t="shared" ca="1" si="32"/>
        <v>216.66938725107138</v>
      </c>
      <c r="AL67" s="1">
        <f t="shared" ca="1" si="32"/>
        <v>221.00277499609282</v>
      </c>
      <c r="AM67" s="1">
        <f t="shared" ca="1" si="32"/>
        <v>225.42283049601468</v>
      </c>
      <c r="AN67" s="1">
        <f t="shared" ca="1" si="32"/>
        <v>229.93128710593498</v>
      </c>
      <c r="AO67" s="1">
        <f t="shared" ca="1" si="32"/>
        <v>234.52991284805364</v>
      </c>
      <c r="AP67" s="1">
        <f t="shared" ca="1" si="32"/>
        <v>239.22051110501471</v>
      </c>
      <c r="AQ67" s="1">
        <f t="shared" ca="1" si="32"/>
        <v>244.00492132711503</v>
      </c>
      <c r="AR67" s="1">
        <f t="shared" ca="1" si="32"/>
        <v>248.88501975365733</v>
      </c>
      <c r="AS67" s="1">
        <f t="shared" ca="1" si="32"/>
        <v>253.86272014873043</v>
      </c>
      <c r="AT67" s="1">
        <f t="shared" ca="1" si="32"/>
        <v>258.93997455170512</v>
      </c>
      <c r="AU67" s="1">
        <f t="shared" ca="1" si="33"/>
        <v>264.11877404273918</v>
      </c>
      <c r="AV67" s="1">
        <f t="shared" ca="1" si="33"/>
        <v>181.56019214118461</v>
      </c>
      <c r="AW67" s="1">
        <f t="shared" ca="1" si="33"/>
        <v>185.19139598400832</v>
      </c>
      <c r="AX67" s="1">
        <f t="shared" ca="1" si="33"/>
        <v>188.89522390368847</v>
      </c>
      <c r="AY67" s="1">
        <f t="shared" ca="1" si="33"/>
        <v>192.67312838176224</v>
      </c>
      <c r="AZ67" s="1">
        <f t="shared" ca="1" si="33"/>
        <v>196.52659094939747</v>
      </c>
      <c r="BA67" s="1">
        <f t="shared" ca="1" si="33"/>
        <v>200.45712276838543</v>
      </c>
      <c r="BB67" s="1">
        <f t="shared" ca="1" si="33"/>
        <v>204.46626522375317</v>
      </c>
      <c r="BC67" s="1">
        <f t="shared" ca="1" si="33"/>
        <v>208.55559052822818</v>
      </c>
      <c r="BD67" s="1">
        <f t="shared" ca="1" si="33"/>
        <v>212.72670233879276</v>
      </c>
      <c r="BE67" s="1">
        <f t="shared" ca="1" si="34"/>
        <v>216.98123638556862</v>
      </c>
      <c r="BF67" s="1">
        <f t="shared" ca="1" si="34"/>
        <v>221.32086111327999</v>
      </c>
      <c r="BG67" s="1">
        <f t="shared" ca="1" si="34"/>
        <v>225.74727833554556</v>
      </c>
      <c r="BH67" s="1">
        <f t="shared" ca="1" si="34"/>
        <v>230.26222390225649</v>
      </c>
      <c r="BI67" s="1">
        <f t="shared" ca="1" si="34"/>
        <v>234.86746838030163</v>
      </c>
      <c r="BJ67" s="1">
        <f t="shared" ca="1" si="34"/>
        <v>239.56481774790768</v>
      </c>
      <c r="BK67" s="1">
        <f t="shared" ca="1" si="34"/>
        <v>244.35611410286577</v>
      </c>
      <c r="BL67" s="1">
        <f t="shared" ca="1" si="34"/>
        <v>249.24323638492311</v>
      </c>
      <c r="BM67" s="1">
        <f t="shared" ca="1" si="34"/>
        <v>254.2281011126216</v>
      </c>
      <c r="BN67" s="1">
        <f t="shared" ca="1" si="34"/>
        <v>259.31266313487401</v>
      </c>
      <c r="BO67" s="1">
        <f t="shared" ca="1" si="35"/>
        <v>264.49891639757146</v>
      </c>
      <c r="BP67" s="1">
        <f t="shared" ca="1" si="35"/>
        <v>269.78889472552294</v>
      </c>
      <c r="BQ67" s="1">
        <f t="shared" ca="1" si="35"/>
        <v>275.18467262003338</v>
      </c>
      <c r="BR67" s="1">
        <f t="shared" ca="1" si="35"/>
        <v>280.68836607243406</v>
      </c>
      <c r="BS67" s="1">
        <f t="shared" ca="1" si="35"/>
        <v>286.30213339388268</v>
      </c>
      <c r="BT67" s="1">
        <f t="shared" ca="1" si="35"/>
        <v>292.02817606176035</v>
      </c>
      <c r="BU67" s="1">
        <f t="shared" ca="1" si="35"/>
        <v>297.86873958299554</v>
      </c>
      <c r="BV67" s="1">
        <f t="shared" ca="1" si="35"/>
        <v>303.8261143746555</v>
      </c>
      <c r="BW67" s="1">
        <f t="shared" ca="1" si="35"/>
        <v>309.90263666214855</v>
      </c>
      <c r="BX67" s="1">
        <f t="shared" ca="1" si="35"/>
        <v>316.10068939539161</v>
      </c>
      <c r="BY67" s="1">
        <f t="shared" ca="1" si="35"/>
        <v>322.4227031832994</v>
      </c>
      <c r="BZ67" s="1">
        <f t="shared" ca="1" si="35"/>
        <v>328.87115724696559</v>
      </c>
      <c r="CA67" s="1">
        <f t="shared" ca="1" si="35"/>
        <v>335.4485803919049</v>
      </c>
      <c r="CB67" s="1">
        <f t="shared" ca="1" si="35"/>
        <v>342.15755199974302</v>
      </c>
      <c r="CC67" s="1">
        <f t="shared" ca="1" si="35"/>
        <v>349.00070303973786</v>
      </c>
    </row>
    <row r="68" spans="2:81" x14ac:dyDescent="0.2">
      <c r="B68">
        <f t="shared" si="28"/>
        <v>2038</v>
      </c>
      <c r="D68" t="s">
        <v>43</v>
      </c>
      <c r="G68" s="1">
        <f t="shared" si="29"/>
        <v>0</v>
      </c>
      <c r="H68" s="1">
        <f t="shared" si="29"/>
        <v>0</v>
      </c>
      <c r="I68" s="1">
        <f t="shared" si="29"/>
        <v>0</v>
      </c>
      <c r="J68" s="1">
        <f t="shared" si="29"/>
        <v>0</v>
      </c>
      <c r="K68" s="1">
        <f t="shared" si="29"/>
        <v>0</v>
      </c>
      <c r="L68" s="1">
        <f t="shared" si="29"/>
        <v>0</v>
      </c>
      <c r="M68" s="1">
        <f t="shared" si="29"/>
        <v>0</v>
      </c>
      <c r="N68" s="1">
        <f t="shared" si="29"/>
        <v>0</v>
      </c>
      <c r="O68" s="1">
        <f t="shared" si="29"/>
        <v>0</v>
      </c>
      <c r="P68" s="1">
        <f t="shared" si="29"/>
        <v>0</v>
      </c>
      <c r="Q68" s="1">
        <f t="shared" si="30"/>
        <v>0</v>
      </c>
      <c r="R68" s="1">
        <f t="shared" si="30"/>
        <v>0</v>
      </c>
      <c r="S68" s="1">
        <f t="shared" ca="1" si="30"/>
        <v>148.32560614370308</v>
      </c>
      <c r="T68" s="1">
        <f t="shared" ca="1" si="30"/>
        <v>151.29211826657715</v>
      </c>
      <c r="U68" s="1">
        <f t="shared" ca="1" si="30"/>
        <v>154.31796063190868</v>
      </c>
      <c r="V68" s="1">
        <f t="shared" ca="1" si="30"/>
        <v>157.40431984454685</v>
      </c>
      <c r="W68" s="1">
        <f t="shared" ca="1" si="30"/>
        <v>160.55240624143781</v>
      </c>
      <c r="X68" s="1">
        <f t="shared" ca="1" si="30"/>
        <v>163.76345436626656</v>
      </c>
      <c r="Y68" s="1">
        <f t="shared" ca="1" si="30"/>
        <v>167.0387234535919</v>
      </c>
      <c r="Z68" s="1">
        <f t="shared" ca="1" si="30"/>
        <v>170.37949792266369</v>
      </c>
      <c r="AA68" s="1">
        <f t="shared" ca="1" si="31"/>
        <v>173.78708788111697</v>
      </c>
      <c r="AB68" s="1">
        <f t="shared" ca="1" si="31"/>
        <v>177.26282963873933</v>
      </c>
      <c r="AC68" s="1">
        <f t="shared" ca="1" si="31"/>
        <v>180.80808623151412</v>
      </c>
      <c r="AD68" s="1">
        <f t="shared" ca="1" si="31"/>
        <v>184.42424795614437</v>
      </c>
      <c r="AE68" s="1">
        <f t="shared" ca="1" si="31"/>
        <v>188.11273291526729</v>
      </c>
      <c r="AF68" s="1">
        <f t="shared" ca="1" si="31"/>
        <v>191.87498757357261</v>
      </c>
      <c r="AG68" s="1">
        <f t="shared" ca="1" si="31"/>
        <v>195.71248732504409</v>
      </c>
      <c r="AH68" s="1">
        <f t="shared" ca="1" si="31"/>
        <v>199.62673707154491</v>
      </c>
      <c r="AI68" s="1">
        <f t="shared" ca="1" si="31"/>
        <v>203.61927181297585</v>
      </c>
      <c r="AJ68" s="1">
        <f t="shared" ca="1" si="31"/>
        <v>207.69165724923539</v>
      </c>
      <c r="AK68" s="1">
        <f t="shared" ca="1" si="32"/>
        <v>211.84549039422006</v>
      </c>
      <c r="AL68" s="1">
        <f t="shared" ca="1" si="32"/>
        <v>216.08240020210448</v>
      </c>
      <c r="AM68" s="1">
        <f t="shared" ca="1" si="32"/>
        <v>220.40404820614657</v>
      </c>
      <c r="AN68" s="1">
        <f t="shared" ca="1" si="32"/>
        <v>224.81212917026949</v>
      </c>
      <c r="AO68" s="1">
        <f t="shared" ca="1" si="32"/>
        <v>229.30837175367489</v>
      </c>
      <c r="AP68" s="1">
        <f t="shared" ca="1" si="32"/>
        <v>233.89453918874835</v>
      </c>
      <c r="AQ68" s="1">
        <f t="shared" ca="1" si="32"/>
        <v>238.57242997252334</v>
      </c>
      <c r="AR68" s="1">
        <f t="shared" ca="1" si="32"/>
        <v>243.34387857197379</v>
      </c>
      <c r="AS68" s="1">
        <f t="shared" ca="1" si="32"/>
        <v>248.21075614341331</v>
      </c>
      <c r="AT68" s="1">
        <f t="shared" ca="1" si="32"/>
        <v>253.17497126628152</v>
      </c>
      <c r="AU68" s="1">
        <f t="shared" ca="1" si="33"/>
        <v>258.23847069160718</v>
      </c>
      <c r="AV68" s="1">
        <f t="shared" ca="1" si="33"/>
        <v>263.40324010543929</v>
      </c>
      <c r="AW68" s="1">
        <f t="shared" ca="1" si="33"/>
        <v>185.19139598400832</v>
      </c>
      <c r="AX68" s="1">
        <f t="shared" ca="1" si="33"/>
        <v>188.8952239036885</v>
      </c>
      <c r="AY68" s="1">
        <f t="shared" ca="1" si="33"/>
        <v>192.67312838176227</v>
      </c>
      <c r="AZ68" s="1">
        <f t="shared" ca="1" si="33"/>
        <v>196.5265909493975</v>
      </c>
      <c r="BA68" s="1">
        <f t="shared" ca="1" si="33"/>
        <v>200.45712276838546</v>
      </c>
      <c r="BB68" s="1">
        <f t="shared" ca="1" si="33"/>
        <v>204.46626522375317</v>
      </c>
      <c r="BC68" s="1">
        <f t="shared" ca="1" si="33"/>
        <v>208.55559052822824</v>
      </c>
      <c r="BD68" s="1">
        <f t="shared" ca="1" si="33"/>
        <v>212.72670233879276</v>
      </c>
      <c r="BE68" s="1">
        <f t="shared" ca="1" si="34"/>
        <v>216.98123638556862</v>
      </c>
      <c r="BF68" s="1">
        <f t="shared" ca="1" si="34"/>
        <v>221.32086111328002</v>
      </c>
      <c r="BG68" s="1">
        <f t="shared" ca="1" si="34"/>
        <v>225.74727833554562</v>
      </c>
      <c r="BH68" s="1">
        <f t="shared" ca="1" si="34"/>
        <v>230.26222390225649</v>
      </c>
      <c r="BI68" s="1">
        <f t="shared" ca="1" si="34"/>
        <v>234.86746838030166</v>
      </c>
      <c r="BJ68" s="1">
        <f t="shared" ca="1" si="34"/>
        <v>239.56481774790768</v>
      </c>
      <c r="BK68" s="1">
        <f t="shared" ca="1" si="34"/>
        <v>244.35611410286586</v>
      </c>
      <c r="BL68" s="1">
        <f t="shared" ca="1" si="34"/>
        <v>249.24323638492311</v>
      </c>
      <c r="BM68" s="1">
        <f t="shared" ca="1" si="34"/>
        <v>254.2281011126216</v>
      </c>
      <c r="BN68" s="1">
        <f t="shared" ca="1" si="34"/>
        <v>259.31266313487407</v>
      </c>
      <c r="BO68" s="1">
        <f t="shared" ca="1" si="35"/>
        <v>264.49891639757152</v>
      </c>
      <c r="BP68" s="1">
        <f t="shared" ca="1" si="35"/>
        <v>269.78889472552294</v>
      </c>
      <c r="BQ68" s="1">
        <f t="shared" ca="1" si="35"/>
        <v>275.18467262003344</v>
      </c>
      <c r="BR68" s="1">
        <f t="shared" ca="1" si="35"/>
        <v>280.68836607243406</v>
      </c>
      <c r="BS68" s="1">
        <f t="shared" ca="1" si="35"/>
        <v>286.30213339388274</v>
      </c>
      <c r="BT68" s="1">
        <f t="shared" ca="1" si="35"/>
        <v>292.02817606176035</v>
      </c>
      <c r="BU68" s="1">
        <f t="shared" ca="1" si="35"/>
        <v>297.8687395829956</v>
      </c>
      <c r="BV68" s="1">
        <f t="shared" ca="1" si="35"/>
        <v>303.8261143746555</v>
      </c>
      <c r="BW68" s="1">
        <f t="shared" ca="1" si="35"/>
        <v>309.90263666214867</v>
      </c>
      <c r="BX68" s="1">
        <f t="shared" ca="1" si="35"/>
        <v>316.10068939539156</v>
      </c>
      <c r="BY68" s="1">
        <f t="shared" ca="1" si="35"/>
        <v>322.42270318329946</v>
      </c>
      <c r="BZ68" s="1">
        <f t="shared" ca="1" si="35"/>
        <v>328.87115724696537</v>
      </c>
      <c r="CA68" s="1">
        <f t="shared" ca="1" si="35"/>
        <v>335.4485803919049</v>
      </c>
      <c r="CB68" s="1">
        <f t="shared" ca="1" si="35"/>
        <v>342.15755199974302</v>
      </c>
      <c r="CC68" s="1">
        <f t="shared" ca="1" si="35"/>
        <v>349.00070303973786</v>
      </c>
    </row>
    <row r="69" spans="2:81" x14ac:dyDescent="0.2">
      <c r="B69">
        <f t="shared" si="28"/>
        <v>2039</v>
      </c>
      <c r="D69" t="s">
        <v>43</v>
      </c>
      <c r="G69" s="1">
        <f t="shared" si="29"/>
        <v>0</v>
      </c>
      <c r="H69" s="1">
        <f t="shared" si="29"/>
        <v>0</v>
      </c>
      <c r="I69" s="1">
        <f t="shared" si="29"/>
        <v>0</v>
      </c>
      <c r="J69" s="1">
        <f t="shared" si="29"/>
        <v>0</v>
      </c>
      <c r="K69" s="1">
        <f t="shared" si="29"/>
        <v>0</v>
      </c>
      <c r="L69" s="1">
        <f t="shared" si="29"/>
        <v>0</v>
      </c>
      <c r="M69" s="1">
        <f t="shared" si="29"/>
        <v>0</v>
      </c>
      <c r="N69" s="1">
        <f t="shared" si="29"/>
        <v>0</v>
      </c>
      <c r="O69" s="1">
        <f t="shared" si="29"/>
        <v>0</v>
      </c>
      <c r="P69" s="1">
        <f t="shared" si="29"/>
        <v>0</v>
      </c>
      <c r="Q69" s="1">
        <f t="shared" si="30"/>
        <v>0</v>
      </c>
      <c r="R69" s="1">
        <f t="shared" si="30"/>
        <v>0</v>
      </c>
      <c r="S69" s="1">
        <f t="shared" si="30"/>
        <v>0</v>
      </c>
      <c r="T69" s="1">
        <f t="shared" ca="1" si="30"/>
        <v>147.92377175933927</v>
      </c>
      <c r="U69" s="1">
        <f t="shared" ca="1" si="30"/>
        <v>150.88224719452606</v>
      </c>
      <c r="V69" s="1">
        <f t="shared" ca="1" si="30"/>
        <v>153.89989213841659</v>
      </c>
      <c r="W69" s="1">
        <f t="shared" ca="1" si="30"/>
        <v>156.97788998118492</v>
      </c>
      <c r="X69" s="1">
        <f t="shared" ca="1" si="30"/>
        <v>160.11744778080862</v>
      </c>
      <c r="Y69" s="1">
        <f t="shared" ca="1" si="30"/>
        <v>163.31979673642479</v>
      </c>
      <c r="Z69" s="1">
        <f t="shared" ca="1" si="30"/>
        <v>166.5861926711533</v>
      </c>
      <c r="AA69" s="1">
        <f t="shared" ca="1" si="31"/>
        <v>169.91791652457633</v>
      </c>
      <c r="AB69" s="1">
        <f t="shared" ca="1" si="31"/>
        <v>173.31627485506786</v>
      </c>
      <c r="AC69" s="1">
        <f t="shared" ca="1" si="31"/>
        <v>176.78260035216923</v>
      </c>
      <c r="AD69" s="1">
        <f t="shared" ca="1" si="31"/>
        <v>180.31825235921261</v>
      </c>
      <c r="AE69" s="1">
        <f t="shared" ca="1" si="31"/>
        <v>183.92461740639683</v>
      </c>
      <c r="AF69" s="1">
        <f t="shared" ca="1" si="31"/>
        <v>187.60310975452481</v>
      </c>
      <c r="AG69" s="1">
        <f t="shared" ca="1" si="31"/>
        <v>191.35517194961528</v>
      </c>
      <c r="AH69" s="1">
        <f t="shared" ca="1" si="31"/>
        <v>195.18227538860759</v>
      </c>
      <c r="AI69" s="1">
        <f t="shared" ca="1" si="31"/>
        <v>199.08592089637969</v>
      </c>
      <c r="AJ69" s="1">
        <f t="shared" ca="1" si="31"/>
        <v>203.06763931430734</v>
      </c>
      <c r="AK69" s="1">
        <f t="shared" ca="1" si="32"/>
        <v>207.12899210059351</v>
      </c>
      <c r="AL69" s="1">
        <f t="shared" ca="1" si="32"/>
        <v>211.27157194260533</v>
      </c>
      <c r="AM69" s="1">
        <f t="shared" ca="1" si="32"/>
        <v>215.49700338145743</v>
      </c>
      <c r="AN69" s="1">
        <f t="shared" ca="1" si="32"/>
        <v>219.80694344908662</v>
      </c>
      <c r="AO69" s="1">
        <f t="shared" ca="1" si="32"/>
        <v>224.20308231806834</v>
      </c>
      <c r="AP69" s="1">
        <f t="shared" ca="1" si="32"/>
        <v>228.68714396442971</v>
      </c>
      <c r="AQ69" s="1">
        <f t="shared" ca="1" si="32"/>
        <v>233.26088684371825</v>
      </c>
      <c r="AR69" s="1">
        <f t="shared" ca="1" si="32"/>
        <v>237.92610458059264</v>
      </c>
      <c r="AS69" s="1">
        <f t="shared" ca="1" si="32"/>
        <v>242.68462667220447</v>
      </c>
      <c r="AT69" s="1">
        <f t="shared" ca="1" si="32"/>
        <v>247.53831920564861</v>
      </c>
      <c r="AU69" s="1">
        <f t="shared" ca="1" si="33"/>
        <v>252.48908558976152</v>
      </c>
      <c r="AV69" s="1">
        <f t="shared" ca="1" si="33"/>
        <v>257.53886730155682</v>
      </c>
      <c r="AW69" s="1">
        <f t="shared" ca="1" si="33"/>
        <v>262.6896446475879</v>
      </c>
      <c r="AX69" s="1">
        <f t="shared" ca="1" si="33"/>
        <v>188.8952239036885</v>
      </c>
      <c r="AY69" s="1">
        <f t="shared" ca="1" si="33"/>
        <v>192.67312838176227</v>
      </c>
      <c r="AZ69" s="1">
        <f t="shared" ca="1" si="33"/>
        <v>196.52659094939753</v>
      </c>
      <c r="BA69" s="1">
        <f t="shared" ca="1" si="33"/>
        <v>200.45712276838546</v>
      </c>
      <c r="BB69" s="1">
        <f t="shared" ca="1" si="33"/>
        <v>204.46626522375317</v>
      </c>
      <c r="BC69" s="1">
        <f t="shared" ca="1" si="33"/>
        <v>208.55559052822824</v>
      </c>
      <c r="BD69" s="1">
        <f t="shared" ca="1" si="33"/>
        <v>212.72670233879282</v>
      </c>
      <c r="BE69" s="1">
        <f t="shared" ca="1" si="34"/>
        <v>216.98123638556862</v>
      </c>
      <c r="BF69" s="1">
        <f t="shared" ca="1" si="34"/>
        <v>221.32086111328002</v>
      </c>
      <c r="BG69" s="1">
        <f t="shared" ca="1" si="34"/>
        <v>225.74727833554562</v>
      </c>
      <c r="BH69" s="1">
        <f t="shared" ca="1" si="34"/>
        <v>230.26222390225655</v>
      </c>
      <c r="BI69" s="1">
        <f t="shared" ca="1" si="34"/>
        <v>234.86746838030163</v>
      </c>
      <c r="BJ69" s="1">
        <f t="shared" ca="1" si="34"/>
        <v>239.56481774790771</v>
      </c>
      <c r="BK69" s="1">
        <f t="shared" ca="1" si="34"/>
        <v>244.35611410286583</v>
      </c>
      <c r="BL69" s="1">
        <f t="shared" ca="1" si="34"/>
        <v>249.24323638492319</v>
      </c>
      <c r="BM69" s="1">
        <f t="shared" ca="1" si="34"/>
        <v>254.22810111262157</v>
      </c>
      <c r="BN69" s="1">
        <f t="shared" ca="1" si="34"/>
        <v>259.31266313487407</v>
      </c>
      <c r="BO69" s="1">
        <f t="shared" ca="1" si="35"/>
        <v>264.49891639757158</v>
      </c>
      <c r="BP69" s="1">
        <f t="shared" ca="1" si="35"/>
        <v>269.78889472552294</v>
      </c>
      <c r="BQ69" s="1">
        <f t="shared" ca="1" si="35"/>
        <v>275.18467262003338</v>
      </c>
      <c r="BR69" s="1">
        <f t="shared" ca="1" si="35"/>
        <v>280.68836607243412</v>
      </c>
      <c r="BS69" s="1">
        <f t="shared" ca="1" si="35"/>
        <v>286.30213339388274</v>
      </c>
      <c r="BT69" s="1">
        <f t="shared" ca="1" si="35"/>
        <v>292.02817606176046</v>
      </c>
      <c r="BU69" s="1">
        <f t="shared" ca="1" si="35"/>
        <v>297.8687395829956</v>
      </c>
      <c r="BV69" s="1">
        <f t="shared" ca="1" si="35"/>
        <v>303.8261143746555</v>
      </c>
      <c r="BW69" s="1">
        <f t="shared" ca="1" si="35"/>
        <v>309.90263666214861</v>
      </c>
      <c r="BX69" s="1">
        <f t="shared" ca="1" si="35"/>
        <v>316.10068939539161</v>
      </c>
      <c r="BY69" s="1">
        <f t="shared" ca="1" si="35"/>
        <v>322.4227031832994</v>
      </c>
      <c r="BZ69" s="1">
        <f t="shared" ca="1" si="35"/>
        <v>328.87115724696548</v>
      </c>
      <c r="CA69" s="1">
        <f t="shared" ca="1" si="35"/>
        <v>335.44858039190473</v>
      </c>
      <c r="CB69" s="1">
        <f t="shared" ca="1" si="35"/>
        <v>342.15755199974302</v>
      </c>
      <c r="CC69" s="1">
        <f t="shared" ca="1" si="35"/>
        <v>349.00070303973791</v>
      </c>
    </row>
    <row r="70" spans="2:81" x14ac:dyDescent="0.2">
      <c r="B70">
        <f t="shared" si="28"/>
        <v>2040</v>
      </c>
      <c r="D70" t="s">
        <v>43</v>
      </c>
      <c r="G70" s="1">
        <f t="shared" si="29"/>
        <v>0</v>
      </c>
      <c r="H70" s="1">
        <f t="shared" si="29"/>
        <v>0</v>
      </c>
      <c r="I70" s="1">
        <f t="shared" si="29"/>
        <v>0</v>
      </c>
      <c r="J70" s="1">
        <f t="shared" si="29"/>
        <v>0</v>
      </c>
      <c r="K70" s="1">
        <f t="shared" si="29"/>
        <v>0</v>
      </c>
      <c r="L70" s="1">
        <f t="shared" si="29"/>
        <v>0</v>
      </c>
      <c r="M70" s="1">
        <f t="shared" si="29"/>
        <v>0</v>
      </c>
      <c r="N70" s="1">
        <f t="shared" si="29"/>
        <v>0</v>
      </c>
      <c r="O70" s="1">
        <f t="shared" si="29"/>
        <v>0</v>
      </c>
      <c r="P70" s="1">
        <f t="shared" si="29"/>
        <v>0</v>
      </c>
      <c r="Q70" s="1">
        <f t="shared" si="30"/>
        <v>0</v>
      </c>
      <c r="R70" s="1">
        <f t="shared" si="30"/>
        <v>0</v>
      </c>
      <c r="S70" s="1">
        <f t="shared" si="30"/>
        <v>0</v>
      </c>
      <c r="T70" s="1">
        <f t="shared" si="30"/>
        <v>0</v>
      </c>
      <c r="U70" s="1">
        <f t="shared" ca="1" si="30"/>
        <v>147.5230259993651</v>
      </c>
      <c r="V70" s="1">
        <f t="shared" ca="1" si="30"/>
        <v>150.47348651935241</v>
      </c>
      <c r="W70" s="1">
        <f t="shared" ca="1" si="30"/>
        <v>153.48295624973946</v>
      </c>
      <c r="X70" s="1">
        <f t="shared" ca="1" si="30"/>
        <v>156.55261537473424</v>
      </c>
      <c r="Y70" s="1">
        <f t="shared" ca="1" si="30"/>
        <v>159.68366768222893</v>
      </c>
      <c r="Z70" s="1">
        <f t="shared" ca="1" si="30"/>
        <v>162.87734103587351</v>
      </c>
      <c r="AA70" s="1">
        <f t="shared" ca="1" si="31"/>
        <v>166.13488785659098</v>
      </c>
      <c r="AB70" s="1">
        <f t="shared" ca="1" si="31"/>
        <v>169.45758561372276</v>
      </c>
      <c r="AC70" s="1">
        <f t="shared" ca="1" si="31"/>
        <v>172.84673732599725</v>
      </c>
      <c r="AD70" s="1">
        <f t="shared" ca="1" si="31"/>
        <v>176.30367207251717</v>
      </c>
      <c r="AE70" s="1">
        <f t="shared" ca="1" si="31"/>
        <v>179.82974551396754</v>
      </c>
      <c r="AF70" s="1">
        <f t="shared" ca="1" si="31"/>
        <v>183.42634042424686</v>
      </c>
      <c r="AG70" s="1">
        <f t="shared" ca="1" si="31"/>
        <v>187.09486723273181</v>
      </c>
      <c r="AH70" s="1">
        <f t="shared" ca="1" si="31"/>
        <v>190.83676457738645</v>
      </c>
      <c r="AI70" s="1">
        <f t="shared" ca="1" si="31"/>
        <v>194.6534998689342</v>
      </c>
      <c r="AJ70" s="1">
        <f t="shared" ca="1" si="31"/>
        <v>198.54656986631284</v>
      </c>
      <c r="AK70" s="1">
        <f t="shared" ca="1" si="32"/>
        <v>202.5175012636391</v>
      </c>
      <c r="AL70" s="1">
        <f t="shared" ca="1" si="32"/>
        <v>206.56785128891192</v>
      </c>
      <c r="AM70" s="1">
        <f t="shared" ca="1" si="32"/>
        <v>210.69920831469014</v>
      </c>
      <c r="AN70" s="1">
        <f t="shared" ca="1" si="32"/>
        <v>214.91319248098392</v>
      </c>
      <c r="AO70" s="1">
        <f t="shared" ca="1" si="32"/>
        <v>219.21145633060362</v>
      </c>
      <c r="AP70" s="1">
        <f t="shared" ca="1" si="32"/>
        <v>223.59568545721569</v>
      </c>
      <c r="AQ70" s="1">
        <f t="shared" ca="1" si="32"/>
        <v>228.06759916636</v>
      </c>
      <c r="AR70" s="1">
        <f t="shared" ca="1" si="32"/>
        <v>232.62895114968717</v>
      </c>
      <c r="AS70" s="1">
        <f t="shared" ca="1" si="32"/>
        <v>237.28153017268093</v>
      </c>
      <c r="AT70" s="1">
        <f t="shared" ca="1" si="32"/>
        <v>242.02716077613454</v>
      </c>
      <c r="AU70" s="1">
        <f t="shared" ca="1" si="33"/>
        <v>246.86770399165727</v>
      </c>
      <c r="AV70" s="1">
        <f t="shared" ca="1" si="33"/>
        <v>251.80505807149035</v>
      </c>
      <c r="AW70" s="1">
        <f t="shared" ca="1" si="33"/>
        <v>256.84115923292023</v>
      </c>
      <c r="AX70" s="1">
        <f t="shared" ca="1" si="33"/>
        <v>261.97798241757857</v>
      </c>
      <c r="AY70" s="1">
        <f t="shared" ca="1" si="33"/>
        <v>192.67312838176227</v>
      </c>
      <c r="AZ70" s="1">
        <f t="shared" ca="1" si="33"/>
        <v>196.52659094939753</v>
      </c>
      <c r="BA70" s="1">
        <f t="shared" ca="1" si="33"/>
        <v>200.45712276838546</v>
      </c>
      <c r="BB70" s="1">
        <f t="shared" ca="1" si="33"/>
        <v>204.46626522375317</v>
      </c>
      <c r="BC70" s="1">
        <f t="shared" ca="1" si="33"/>
        <v>208.55559052822824</v>
      </c>
      <c r="BD70" s="1">
        <f t="shared" ca="1" si="33"/>
        <v>212.72670233879279</v>
      </c>
      <c r="BE70" s="1">
        <f t="shared" ca="1" si="34"/>
        <v>216.98123638556868</v>
      </c>
      <c r="BF70" s="1">
        <f t="shared" ca="1" si="34"/>
        <v>221.32086111327999</v>
      </c>
      <c r="BG70" s="1">
        <f t="shared" ca="1" si="34"/>
        <v>225.74727833554562</v>
      </c>
      <c r="BH70" s="1">
        <f t="shared" ca="1" si="34"/>
        <v>230.26222390225652</v>
      </c>
      <c r="BI70" s="1">
        <f t="shared" ca="1" si="34"/>
        <v>234.86746838030166</v>
      </c>
      <c r="BJ70" s="1">
        <f t="shared" ca="1" si="34"/>
        <v>239.56481774790765</v>
      </c>
      <c r="BK70" s="1">
        <f t="shared" ca="1" si="34"/>
        <v>244.35611410286586</v>
      </c>
      <c r="BL70" s="1">
        <f t="shared" ca="1" si="34"/>
        <v>249.24323638492316</v>
      </c>
      <c r="BM70" s="1">
        <f t="shared" ca="1" si="34"/>
        <v>254.22810111262163</v>
      </c>
      <c r="BN70" s="1">
        <f t="shared" ca="1" si="34"/>
        <v>259.31266313487401</v>
      </c>
      <c r="BO70" s="1">
        <f t="shared" ca="1" si="35"/>
        <v>264.49891639757152</v>
      </c>
      <c r="BP70" s="1">
        <f t="shared" ca="1" si="35"/>
        <v>269.78889472552299</v>
      </c>
      <c r="BQ70" s="1">
        <f t="shared" ca="1" si="35"/>
        <v>275.18467262003344</v>
      </c>
      <c r="BR70" s="1">
        <f t="shared" ca="1" si="35"/>
        <v>280.68836607243406</v>
      </c>
      <c r="BS70" s="1">
        <f t="shared" ca="1" si="35"/>
        <v>286.3021333938828</v>
      </c>
      <c r="BT70" s="1">
        <f t="shared" ca="1" si="35"/>
        <v>292.0281760617604</v>
      </c>
      <c r="BU70" s="1">
        <f t="shared" ca="1" si="35"/>
        <v>297.86873958299566</v>
      </c>
      <c r="BV70" s="1">
        <f t="shared" ca="1" si="35"/>
        <v>303.8261143746555</v>
      </c>
      <c r="BW70" s="1">
        <f t="shared" ca="1" si="35"/>
        <v>309.90263666214861</v>
      </c>
      <c r="BX70" s="1">
        <f t="shared" ca="1" si="35"/>
        <v>316.10068939539161</v>
      </c>
      <c r="BY70" s="1">
        <f t="shared" ca="1" si="35"/>
        <v>322.42270318329946</v>
      </c>
      <c r="BZ70" s="1">
        <f t="shared" ca="1" si="35"/>
        <v>328.87115724696537</v>
      </c>
      <c r="CA70" s="1">
        <f t="shared" ca="1" si="35"/>
        <v>335.44858039190478</v>
      </c>
      <c r="CB70" s="1">
        <f t="shared" ca="1" si="35"/>
        <v>342.15755199974279</v>
      </c>
      <c r="CC70" s="1">
        <f t="shared" ca="1" si="35"/>
        <v>349.00070303973791</v>
      </c>
    </row>
    <row r="71" spans="2:81" x14ac:dyDescent="0.2">
      <c r="B71">
        <f t="shared" si="28"/>
        <v>2041</v>
      </c>
      <c r="D71" t="s">
        <v>43</v>
      </c>
      <c r="G71" s="1">
        <f t="shared" si="29"/>
        <v>0</v>
      </c>
      <c r="H71" s="1">
        <f t="shared" si="29"/>
        <v>0</v>
      </c>
      <c r="I71" s="1">
        <f t="shared" si="29"/>
        <v>0</v>
      </c>
      <c r="J71" s="1">
        <f t="shared" si="29"/>
        <v>0</v>
      </c>
      <c r="K71" s="1">
        <f t="shared" si="29"/>
        <v>0</v>
      </c>
      <c r="L71" s="1">
        <f t="shared" si="29"/>
        <v>0</v>
      </c>
      <c r="M71" s="1">
        <f t="shared" si="29"/>
        <v>0</v>
      </c>
      <c r="N71" s="1">
        <f t="shared" si="29"/>
        <v>0</v>
      </c>
      <c r="O71" s="1">
        <f t="shared" si="29"/>
        <v>0</v>
      </c>
      <c r="P71" s="1">
        <f t="shared" si="29"/>
        <v>0</v>
      </c>
      <c r="Q71" s="1">
        <f t="shared" si="30"/>
        <v>0</v>
      </c>
      <c r="R71" s="1">
        <f t="shared" si="30"/>
        <v>0</v>
      </c>
      <c r="S71" s="1">
        <f t="shared" si="30"/>
        <v>0</v>
      </c>
      <c r="T71" s="1">
        <f t="shared" si="30"/>
        <v>0</v>
      </c>
      <c r="U71" s="1">
        <f t="shared" si="30"/>
        <v>0</v>
      </c>
      <c r="V71" s="1">
        <f t="shared" ca="1" si="30"/>
        <v>147.123365914548</v>
      </c>
      <c r="W71" s="1">
        <f t="shared" ca="1" si="30"/>
        <v>150.06583323283897</v>
      </c>
      <c r="X71" s="1">
        <f t="shared" ca="1" si="30"/>
        <v>153.06714989749574</v>
      </c>
      <c r="Y71" s="1">
        <f t="shared" ca="1" si="30"/>
        <v>156.12849289544565</v>
      </c>
      <c r="Z71" s="1">
        <f t="shared" ca="1" si="30"/>
        <v>159.25106275335457</v>
      </c>
      <c r="AA71" s="1">
        <f t="shared" ca="1" si="31"/>
        <v>162.43608400842166</v>
      </c>
      <c r="AB71" s="1">
        <f t="shared" ca="1" si="31"/>
        <v>165.6848056885901</v>
      </c>
      <c r="AC71" s="1">
        <f t="shared" ca="1" si="31"/>
        <v>168.99850180236186</v>
      </c>
      <c r="AD71" s="1">
        <f t="shared" ca="1" si="31"/>
        <v>172.37847183840913</v>
      </c>
      <c r="AE71" s="1">
        <f t="shared" ca="1" si="31"/>
        <v>175.82604127517732</v>
      </c>
      <c r="AF71" s="1">
        <f t="shared" ca="1" si="31"/>
        <v>179.34256210068085</v>
      </c>
      <c r="AG71" s="1">
        <f t="shared" ca="1" si="31"/>
        <v>182.92941334269443</v>
      </c>
      <c r="AH71" s="1">
        <f t="shared" ca="1" si="31"/>
        <v>186.58800160954837</v>
      </c>
      <c r="AI71" s="1">
        <f t="shared" ca="1" si="31"/>
        <v>190.31976164173932</v>
      </c>
      <c r="AJ71" s="1">
        <f t="shared" ca="1" si="31"/>
        <v>194.12615687457412</v>
      </c>
      <c r="AK71" s="1">
        <f t="shared" ca="1" si="32"/>
        <v>198.00868001206555</v>
      </c>
      <c r="AL71" s="1">
        <f t="shared" ca="1" si="32"/>
        <v>201.9688536123069</v>
      </c>
      <c r="AM71" s="1">
        <f t="shared" ca="1" si="32"/>
        <v>206.00823068455304</v>
      </c>
      <c r="AN71" s="1">
        <f t="shared" ca="1" si="32"/>
        <v>210.1283952982441</v>
      </c>
      <c r="AO71" s="1">
        <f t="shared" ca="1" si="32"/>
        <v>214.33096320420896</v>
      </c>
      <c r="AP71" s="1">
        <f t="shared" ca="1" si="32"/>
        <v>218.61758246829316</v>
      </c>
      <c r="AQ71" s="1">
        <f t="shared" ca="1" si="32"/>
        <v>222.989934117659</v>
      </c>
      <c r="AR71" s="1">
        <f t="shared" ca="1" si="32"/>
        <v>227.44973280001221</v>
      </c>
      <c r="AS71" s="1">
        <f t="shared" ca="1" si="32"/>
        <v>231.9987274560124</v>
      </c>
      <c r="AT71" s="1">
        <f t="shared" ca="1" si="32"/>
        <v>236.63870200513267</v>
      </c>
      <c r="AU71" s="1">
        <f t="shared" ca="1" si="33"/>
        <v>241.37147604523531</v>
      </c>
      <c r="AV71" s="1">
        <f t="shared" ca="1" si="33"/>
        <v>246.19890556614004</v>
      </c>
      <c r="AW71" s="1">
        <f t="shared" ca="1" si="33"/>
        <v>251.1228836774628</v>
      </c>
      <c r="AX71" s="1">
        <f t="shared" ca="1" si="33"/>
        <v>256.14534135101212</v>
      </c>
      <c r="AY71" s="1">
        <f t="shared" ca="1" si="33"/>
        <v>261.26824817803231</v>
      </c>
      <c r="AZ71" s="1">
        <f t="shared" ca="1" si="33"/>
        <v>196.52659094939753</v>
      </c>
      <c r="BA71" s="1">
        <f t="shared" ca="1" si="33"/>
        <v>200.45712276838549</v>
      </c>
      <c r="BB71" s="1">
        <f t="shared" ca="1" si="33"/>
        <v>204.4662652237532</v>
      </c>
      <c r="BC71" s="1">
        <f t="shared" ca="1" si="33"/>
        <v>208.55559052822824</v>
      </c>
      <c r="BD71" s="1">
        <f t="shared" ca="1" si="33"/>
        <v>212.72670233879282</v>
      </c>
      <c r="BE71" s="1">
        <f t="shared" ca="1" si="34"/>
        <v>216.98123638556868</v>
      </c>
      <c r="BF71" s="1">
        <f t="shared" ca="1" si="34"/>
        <v>221.32086111328007</v>
      </c>
      <c r="BG71" s="1">
        <f t="shared" ca="1" si="34"/>
        <v>225.74727833554562</v>
      </c>
      <c r="BH71" s="1">
        <f t="shared" ca="1" si="34"/>
        <v>230.26222390225655</v>
      </c>
      <c r="BI71" s="1">
        <f t="shared" ca="1" si="34"/>
        <v>234.86746838030169</v>
      </c>
      <c r="BJ71" s="1">
        <f t="shared" ca="1" si="34"/>
        <v>239.56481774790771</v>
      </c>
      <c r="BK71" s="1">
        <f t="shared" ca="1" si="34"/>
        <v>244.35611410286583</v>
      </c>
      <c r="BL71" s="1">
        <f t="shared" ca="1" si="34"/>
        <v>249.24323638492319</v>
      </c>
      <c r="BM71" s="1">
        <f t="shared" ca="1" si="34"/>
        <v>254.22810111262163</v>
      </c>
      <c r="BN71" s="1">
        <f t="shared" ca="1" si="34"/>
        <v>259.31266313487407</v>
      </c>
      <c r="BO71" s="1">
        <f t="shared" ca="1" si="35"/>
        <v>264.49891639757152</v>
      </c>
      <c r="BP71" s="1">
        <f t="shared" ca="1" si="35"/>
        <v>269.78889472552299</v>
      </c>
      <c r="BQ71" s="1">
        <f t="shared" ca="1" si="35"/>
        <v>275.18467262003344</v>
      </c>
      <c r="BR71" s="1">
        <f t="shared" ca="1" si="35"/>
        <v>280.68836607243412</v>
      </c>
      <c r="BS71" s="1">
        <f t="shared" ca="1" si="35"/>
        <v>286.3021333938828</v>
      </c>
      <c r="BT71" s="1">
        <f t="shared" ca="1" si="35"/>
        <v>292.02817606176046</v>
      </c>
      <c r="BU71" s="1">
        <f t="shared" ca="1" si="35"/>
        <v>297.86873958299566</v>
      </c>
      <c r="BV71" s="1">
        <f t="shared" ca="1" si="35"/>
        <v>303.82611437465556</v>
      </c>
      <c r="BW71" s="1">
        <f t="shared" ca="1" si="35"/>
        <v>309.90263666214861</v>
      </c>
      <c r="BX71" s="1">
        <f t="shared" ca="1" si="35"/>
        <v>316.10068939539161</v>
      </c>
      <c r="BY71" s="1">
        <f t="shared" ca="1" si="35"/>
        <v>322.42270318329946</v>
      </c>
      <c r="BZ71" s="1">
        <f t="shared" ca="1" si="35"/>
        <v>328.87115724696548</v>
      </c>
      <c r="CA71" s="1">
        <f t="shared" ca="1" si="35"/>
        <v>335.44858039190473</v>
      </c>
      <c r="CB71" s="1">
        <f t="shared" ca="1" si="35"/>
        <v>342.15755199974291</v>
      </c>
      <c r="CC71" s="1">
        <f t="shared" ca="1" si="35"/>
        <v>349.00070303973769</v>
      </c>
    </row>
    <row r="72" spans="2:81" x14ac:dyDescent="0.2">
      <c r="B72">
        <f t="shared" si="28"/>
        <v>2042</v>
      </c>
      <c r="D72" t="s">
        <v>43</v>
      </c>
      <c r="G72" s="1">
        <f t="shared" si="29"/>
        <v>0</v>
      </c>
      <c r="H72" s="1">
        <f t="shared" si="29"/>
        <v>0</v>
      </c>
      <c r="I72" s="1">
        <f t="shared" si="29"/>
        <v>0</v>
      </c>
      <c r="J72" s="1">
        <f t="shared" si="29"/>
        <v>0</v>
      </c>
      <c r="K72" s="1">
        <f t="shared" si="29"/>
        <v>0</v>
      </c>
      <c r="L72" s="1">
        <f t="shared" si="29"/>
        <v>0</v>
      </c>
      <c r="M72" s="1">
        <f t="shared" si="29"/>
        <v>0</v>
      </c>
      <c r="N72" s="1">
        <f t="shared" si="29"/>
        <v>0</v>
      </c>
      <c r="O72" s="1">
        <f t="shared" si="29"/>
        <v>0</v>
      </c>
      <c r="P72" s="1">
        <f t="shared" si="29"/>
        <v>0</v>
      </c>
      <c r="Q72" s="1">
        <f t="shared" si="30"/>
        <v>0</v>
      </c>
      <c r="R72" s="1">
        <f t="shared" si="30"/>
        <v>0</v>
      </c>
      <c r="S72" s="1">
        <f t="shared" si="30"/>
        <v>0</v>
      </c>
      <c r="T72" s="1">
        <f t="shared" si="30"/>
        <v>0</v>
      </c>
      <c r="U72" s="1">
        <f t="shared" si="30"/>
        <v>0</v>
      </c>
      <c r="V72" s="1">
        <f t="shared" si="30"/>
        <v>0</v>
      </c>
      <c r="W72" s="1">
        <f t="shared" ca="1" si="30"/>
        <v>146.83894629730324</v>
      </c>
      <c r="X72" s="1">
        <f t="shared" ca="1" si="30"/>
        <v>149.77572522324931</v>
      </c>
      <c r="Y72" s="1">
        <f t="shared" ca="1" si="30"/>
        <v>152.77123972771429</v>
      </c>
      <c r="Z72" s="1">
        <f t="shared" ca="1" si="30"/>
        <v>155.82666452226857</v>
      </c>
      <c r="AA72" s="1">
        <f t="shared" ca="1" si="31"/>
        <v>158.94319781271395</v>
      </c>
      <c r="AB72" s="1">
        <f t="shared" ca="1" si="31"/>
        <v>162.12206176896822</v>
      </c>
      <c r="AC72" s="1">
        <f t="shared" ca="1" si="31"/>
        <v>165.3645030043476</v>
      </c>
      <c r="AD72" s="1">
        <f t="shared" ca="1" si="31"/>
        <v>168.67179306443452</v>
      </c>
      <c r="AE72" s="1">
        <f t="shared" ca="1" si="31"/>
        <v>172.04522892572322</v>
      </c>
      <c r="AF72" s="1">
        <f t="shared" ca="1" si="31"/>
        <v>175.4861335042377</v>
      </c>
      <c r="AG72" s="1">
        <f t="shared" ca="1" si="31"/>
        <v>178.99585617432245</v>
      </c>
      <c r="AH72" s="1">
        <f t="shared" ca="1" si="31"/>
        <v>182.57577329780887</v>
      </c>
      <c r="AI72" s="1">
        <f t="shared" ca="1" si="31"/>
        <v>186.22728876376507</v>
      </c>
      <c r="AJ72" s="1">
        <f t="shared" ca="1" si="31"/>
        <v>189.95183453904036</v>
      </c>
      <c r="AK72" s="1">
        <f t="shared" ca="1" si="32"/>
        <v>193.7508712298212</v>
      </c>
      <c r="AL72" s="1">
        <f t="shared" ca="1" si="32"/>
        <v>197.62588865441757</v>
      </c>
      <c r="AM72" s="1">
        <f t="shared" ca="1" si="32"/>
        <v>201.57840642750594</v>
      </c>
      <c r="AN72" s="1">
        <f t="shared" ca="1" si="32"/>
        <v>205.60997455605607</v>
      </c>
      <c r="AO72" s="1">
        <f t="shared" ca="1" si="32"/>
        <v>209.72217404717716</v>
      </c>
      <c r="AP72" s="1">
        <f t="shared" ca="1" si="32"/>
        <v>213.91661752812072</v>
      </c>
      <c r="AQ72" s="1">
        <f t="shared" ca="1" si="32"/>
        <v>218.19494987868316</v>
      </c>
      <c r="AR72" s="1">
        <f t="shared" ca="1" si="32"/>
        <v>222.5588488762568</v>
      </c>
      <c r="AS72" s="1">
        <f t="shared" ca="1" si="32"/>
        <v>227.01002585378194</v>
      </c>
      <c r="AT72" s="1">
        <f t="shared" ca="1" si="32"/>
        <v>231.55022637085753</v>
      </c>
      <c r="AU72" s="1">
        <f t="shared" ca="1" si="33"/>
        <v>236.18123089827469</v>
      </c>
      <c r="AV72" s="1">
        <f t="shared" ca="1" si="33"/>
        <v>240.90485551624019</v>
      </c>
      <c r="AW72" s="1">
        <f t="shared" ca="1" si="33"/>
        <v>245.72295262656502</v>
      </c>
      <c r="AX72" s="1">
        <f t="shared" ca="1" si="33"/>
        <v>250.63741167909629</v>
      </c>
      <c r="AY72" s="1">
        <f t="shared" ca="1" si="33"/>
        <v>255.65015991267825</v>
      </c>
      <c r="AZ72" s="1">
        <f t="shared" ca="1" si="33"/>
        <v>260.76316311093177</v>
      </c>
      <c r="BA72" s="1">
        <f t="shared" ca="1" si="33"/>
        <v>200.45712276838549</v>
      </c>
      <c r="BB72" s="1">
        <f t="shared" ca="1" si="33"/>
        <v>204.4662652237532</v>
      </c>
      <c r="BC72" s="1">
        <f t="shared" ca="1" si="33"/>
        <v>208.55559052822827</v>
      </c>
      <c r="BD72" s="1">
        <f t="shared" ca="1" si="33"/>
        <v>212.72670233879282</v>
      </c>
      <c r="BE72" s="1">
        <f t="shared" ca="1" si="34"/>
        <v>216.98123638556868</v>
      </c>
      <c r="BF72" s="1">
        <f t="shared" ca="1" si="34"/>
        <v>221.32086111328007</v>
      </c>
      <c r="BG72" s="1">
        <f t="shared" ca="1" si="34"/>
        <v>225.74727833554567</v>
      </c>
      <c r="BH72" s="1">
        <f t="shared" ca="1" si="34"/>
        <v>230.26222390225652</v>
      </c>
      <c r="BI72" s="1">
        <f t="shared" ca="1" si="34"/>
        <v>234.86746838030169</v>
      </c>
      <c r="BJ72" s="1">
        <f t="shared" ca="1" si="34"/>
        <v>239.56481774790771</v>
      </c>
      <c r="BK72" s="1">
        <f t="shared" ca="1" si="34"/>
        <v>244.35611410286589</v>
      </c>
      <c r="BL72" s="1">
        <f t="shared" ca="1" si="34"/>
        <v>249.24323638492316</v>
      </c>
      <c r="BM72" s="1">
        <f t="shared" ca="1" si="34"/>
        <v>254.22810111262166</v>
      </c>
      <c r="BN72" s="1">
        <f t="shared" ca="1" si="34"/>
        <v>259.31266313487407</v>
      </c>
      <c r="BO72" s="1">
        <f t="shared" ca="1" si="35"/>
        <v>264.49891639757158</v>
      </c>
      <c r="BP72" s="1">
        <f t="shared" ca="1" si="35"/>
        <v>269.78889472552294</v>
      </c>
      <c r="BQ72" s="1">
        <f t="shared" ca="1" si="35"/>
        <v>275.18467262003344</v>
      </c>
      <c r="BR72" s="1">
        <f t="shared" ca="1" si="35"/>
        <v>280.68836607243412</v>
      </c>
      <c r="BS72" s="1">
        <f t="shared" ca="1" si="35"/>
        <v>286.3021333938828</v>
      </c>
      <c r="BT72" s="1">
        <f t="shared" ca="1" si="35"/>
        <v>292.02817606176046</v>
      </c>
      <c r="BU72" s="1">
        <f t="shared" ca="1" si="35"/>
        <v>297.86873958299566</v>
      </c>
      <c r="BV72" s="1">
        <f t="shared" ca="1" si="35"/>
        <v>303.82611437465556</v>
      </c>
      <c r="BW72" s="1">
        <f t="shared" ca="1" si="35"/>
        <v>309.90263666214872</v>
      </c>
      <c r="BX72" s="1">
        <f t="shared" ca="1" si="35"/>
        <v>316.10068939539161</v>
      </c>
      <c r="BY72" s="1">
        <f t="shared" ca="1" si="35"/>
        <v>322.42270318329946</v>
      </c>
      <c r="BZ72" s="1">
        <f t="shared" ca="1" si="35"/>
        <v>328.87115724696548</v>
      </c>
      <c r="CA72" s="1">
        <f t="shared" ca="1" si="35"/>
        <v>335.44858039190478</v>
      </c>
      <c r="CB72" s="1">
        <f t="shared" ca="1" si="35"/>
        <v>342.15755199974285</v>
      </c>
      <c r="CC72" s="1">
        <f t="shared" ca="1" si="35"/>
        <v>349.00070303973774</v>
      </c>
    </row>
    <row r="73" spans="2:81" x14ac:dyDescent="0.2">
      <c r="B73">
        <f t="shared" si="28"/>
        <v>2043</v>
      </c>
      <c r="D73" t="s">
        <v>43</v>
      </c>
      <c r="G73" s="1">
        <f t="shared" si="29"/>
        <v>0</v>
      </c>
      <c r="H73" s="1">
        <f t="shared" si="29"/>
        <v>0</v>
      </c>
      <c r="I73" s="1">
        <f t="shared" si="29"/>
        <v>0</v>
      </c>
      <c r="J73" s="1">
        <f t="shared" si="29"/>
        <v>0</v>
      </c>
      <c r="K73" s="1">
        <f t="shared" si="29"/>
        <v>0</v>
      </c>
      <c r="L73" s="1">
        <f t="shared" si="29"/>
        <v>0</v>
      </c>
      <c r="M73" s="1">
        <f t="shared" si="29"/>
        <v>0</v>
      </c>
      <c r="N73" s="1">
        <f t="shared" si="29"/>
        <v>0</v>
      </c>
      <c r="O73" s="1">
        <f t="shared" si="29"/>
        <v>0</v>
      </c>
      <c r="P73" s="1">
        <f t="shared" si="29"/>
        <v>0</v>
      </c>
      <c r="Q73" s="1">
        <f t="shared" si="30"/>
        <v>0</v>
      </c>
      <c r="R73" s="1">
        <f t="shared" si="30"/>
        <v>0</v>
      </c>
      <c r="S73" s="1">
        <f t="shared" si="30"/>
        <v>0</v>
      </c>
      <c r="T73" s="1">
        <f t="shared" si="30"/>
        <v>0</v>
      </c>
      <c r="U73" s="1">
        <f t="shared" si="30"/>
        <v>0</v>
      </c>
      <c r="V73" s="1">
        <f t="shared" si="30"/>
        <v>0</v>
      </c>
      <c r="W73" s="1">
        <f t="shared" si="30"/>
        <v>0</v>
      </c>
      <c r="X73" s="1">
        <f t="shared" ca="1" si="30"/>
        <v>146.55507652146653</v>
      </c>
      <c r="Y73" s="1">
        <f t="shared" ca="1" si="30"/>
        <v>149.48617805189588</v>
      </c>
      <c r="Z73" s="1">
        <f t="shared" ca="1" si="30"/>
        <v>152.47590161293377</v>
      </c>
      <c r="AA73" s="1">
        <f t="shared" ca="1" si="31"/>
        <v>155.52541964519244</v>
      </c>
      <c r="AB73" s="1">
        <f t="shared" ca="1" si="31"/>
        <v>158.6359280380963</v>
      </c>
      <c r="AC73" s="1">
        <f t="shared" ca="1" si="31"/>
        <v>161.80864659885825</v>
      </c>
      <c r="AD73" s="1">
        <f t="shared" ca="1" si="31"/>
        <v>165.04481953083541</v>
      </c>
      <c r="AE73" s="1">
        <f t="shared" ca="1" si="31"/>
        <v>168.34571592145207</v>
      </c>
      <c r="AF73" s="1">
        <f t="shared" ca="1" si="31"/>
        <v>171.71263023988112</v>
      </c>
      <c r="AG73" s="1">
        <f t="shared" ca="1" si="31"/>
        <v>175.14688284467874</v>
      </c>
      <c r="AH73" s="1">
        <f t="shared" ca="1" si="31"/>
        <v>178.64982050157235</v>
      </c>
      <c r="AI73" s="1">
        <f t="shared" ca="1" si="31"/>
        <v>182.22281691160376</v>
      </c>
      <c r="AJ73" s="1">
        <f t="shared" ca="1" si="31"/>
        <v>185.86727324983585</v>
      </c>
      <c r="AK73" s="1">
        <f t="shared" ca="1" si="32"/>
        <v>189.58461871483257</v>
      </c>
      <c r="AL73" s="1">
        <f t="shared" ca="1" si="32"/>
        <v>193.37631108912925</v>
      </c>
      <c r="AM73" s="1">
        <f t="shared" ca="1" si="32"/>
        <v>197.24383731091177</v>
      </c>
      <c r="AN73" s="1">
        <f t="shared" ca="1" si="32"/>
        <v>201.18871405713003</v>
      </c>
      <c r="AO73" s="1">
        <f t="shared" ca="1" si="32"/>
        <v>205.21248833827266</v>
      </c>
      <c r="AP73" s="1">
        <f t="shared" ca="1" si="32"/>
        <v>209.31673810503807</v>
      </c>
      <c r="AQ73" s="1">
        <f t="shared" ca="1" si="32"/>
        <v>213.50307286713883</v>
      </c>
      <c r="AR73" s="1">
        <f t="shared" ca="1" si="32"/>
        <v>217.77313432448165</v>
      </c>
      <c r="AS73" s="1">
        <f t="shared" ca="1" si="32"/>
        <v>222.12859701097125</v>
      </c>
      <c r="AT73" s="1">
        <f t="shared" ca="1" si="32"/>
        <v>226.57116895119069</v>
      </c>
      <c r="AU73" s="1">
        <f t="shared" ca="1" si="33"/>
        <v>231.10259233021446</v>
      </c>
      <c r="AV73" s="1">
        <f t="shared" ca="1" si="33"/>
        <v>235.72464417681877</v>
      </c>
      <c r="AW73" s="1">
        <f t="shared" ca="1" si="33"/>
        <v>240.43913706035514</v>
      </c>
      <c r="AX73" s="1">
        <f t="shared" ca="1" si="33"/>
        <v>245.24791980156226</v>
      </c>
      <c r="AY73" s="1">
        <f t="shared" ca="1" si="33"/>
        <v>250.15287819759345</v>
      </c>
      <c r="AZ73" s="1">
        <f t="shared" ca="1" si="33"/>
        <v>255.15593576154538</v>
      </c>
      <c r="BA73" s="1">
        <f t="shared" ca="1" si="33"/>
        <v>260.25905447677627</v>
      </c>
      <c r="BB73" s="1">
        <f t="shared" ca="1" si="33"/>
        <v>204.4662652237532</v>
      </c>
      <c r="BC73" s="1">
        <f t="shared" ca="1" si="33"/>
        <v>208.55559052822827</v>
      </c>
      <c r="BD73" s="1">
        <f t="shared" ca="1" si="33"/>
        <v>212.72670233879282</v>
      </c>
      <c r="BE73" s="1">
        <f t="shared" ca="1" si="34"/>
        <v>216.98123638556868</v>
      </c>
      <c r="BF73" s="1">
        <f t="shared" ca="1" si="34"/>
        <v>221.32086111328005</v>
      </c>
      <c r="BG73" s="1">
        <f t="shared" ca="1" si="34"/>
        <v>225.74727833554567</v>
      </c>
      <c r="BH73" s="1">
        <f t="shared" ca="1" si="34"/>
        <v>230.26222390225658</v>
      </c>
      <c r="BI73" s="1">
        <f t="shared" ca="1" si="34"/>
        <v>234.86746838030166</v>
      </c>
      <c r="BJ73" s="1">
        <f t="shared" ca="1" si="34"/>
        <v>239.56481774790771</v>
      </c>
      <c r="BK73" s="1">
        <f t="shared" ca="1" si="34"/>
        <v>244.35611410286589</v>
      </c>
      <c r="BL73" s="1">
        <f t="shared" ca="1" si="34"/>
        <v>249.24323638492319</v>
      </c>
      <c r="BM73" s="1">
        <f t="shared" ca="1" si="34"/>
        <v>254.22810111262163</v>
      </c>
      <c r="BN73" s="1">
        <f t="shared" ca="1" si="34"/>
        <v>259.31266313487407</v>
      </c>
      <c r="BO73" s="1">
        <f t="shared" ca="1" si="35"/>
        <v>264.49891639757158</v>
      </c>
      <c r="BP73" s="1">
        <f t="shared" ca="1" si="35"/>
        <v>269.78889472552299</v>
      </c>
      <c r="BQ73" s="1">
        <f t="shared" ca="1" si="35"/>
        <v>275.18467262003338</v>
      </c>
      <c r="BR73" s="1">
        <f t="shared" ca="1" si="35"/>
        <v>280.68836607243412</v>
      </c>
      <c r="BS73" s="1">
        <f t="shared" ca="1" si="35"/>
        <v>286.30213339388285</v>
      </c>
      <c r="BT73" s="1">
        <f t="shared" ca="1" si="35"/>
        <v>292.02817606176046</v>
      </c>
      <c r="BU73" s="1">
        <f t="shared" ca="1" si="35"/>
        <v>297.86873958299566</v>
      </c>
      <c r="BV73" s="1">
        <f t="shared" ca="1" si="35"/>
        <v>303.82611437465562</v>
      </c>
      <c r="BW73" s="1">
        <f t="shared" ca="1" si="35"/>
        <v>309.90263666214867</v>
      </c>
      <c r="BX73" s="1">
        <f t="shared" ca="1" si="35"/>
        <v>316.10068939539167</v>
      </c>
      <c r="BY73" s="1">
        <f t="shared" ca="1" si="35"/>
        <v>322.42270318329946</v>
      </c>
      <c r="BZ73" s="1">
        <f t="shared" ca="1" si="35"/>
        <v>328.87115724696542</v>
      </c>
      <c r="CA73" s="1">
        <f t="shared" ca="1" si="35"/>
        <v>335.44858039190478</v>
      </c>
      <c r="CB73" s="1">
        <f t="shared" ca="1" si="35"/>
        <v>342.15755199974291</v>
      </c>
      <c r="CC73" s="1">
        <f t="shared" ca="1" si="35"/>
        <v>349.00070303973769</v>
      </c>
    </row>
    <row r="74" spans="2:81" x14ac:dyDescent="0.2">
      <c r="B74">
        <f t="shared" si="28"/>
        <v>2044</v>
      </c>
      <c r="D74" t="s">
        <v>43</v>
      </c>
      <c r="G74" s="1">
        <f t="shared" si="29"/>
        <v>0</v>
      </c>
      <c r="H74" s="1">
        <f t="shared" si="29"/>
        <v>0</v>
      </c>
      <c r="I74" s="1">
        <f t="shared" si="29"/>
        <v>0</v>
      </c>
      <c r="J74" s="1">
        <f t="shared" si="29"/>
        <v>0</v>
      </c>
      <c r="K74" s="1">
        <f t="shared" si="29"/>
        <v>0</v>
      </c>
      <c r="L74" s="1">
        <f t="shared" si="29"/>
        <v>0</v>
      </c>
      <c r="M74" s="1">
        <f t="shared" si="29"/>
        <v>0</v>
      </c>
      <c r="N74" s="1">
        <f t="shared" si="29"/>
        <v>0</v>
      </c>
      <c r="O74" s="1">
        <f t="shared" si="29"/>
        <v>0</v>
      </c>
      <c r="P74" s="1">
        <f t="shared" si="29"/>
        <v>0</v>
      </c>
      <c r="Q74" s="1">
        <f t="shared" si="30"/>
        <v>0</v>
      </c>
      <c r="R74" s="1">
        <f t="shared" si="30"/>
        <v>0</v>
      </c>
      <c r="S74" s="1">
        <f t="shared" si="30"/>
        <v>0</v>
      </c>
      <c r="T74" s="1">
        <f t="shared" si="30"/>
        <v>0</v>
      </c>
      <c r="U74" s="1">
        <f t="shared" si="30"/>
        <v>0</v>
      </c>
      <c r="V74" s="1">
        <f t="shared" si="30"/>
        <v>0</v>
      </c>
      <c r="W74" s="1">
        <f t="shared" si="30"/>
        <v>0</v>
      </c>
      <c r="X74" s="1">
        <f t="shared" si="30"/>
        <v>0</v>
      </c>
      <c r="Y74" s="1">
        <f t="shared" ca="1" si="30"/>
        <v>146.27175552408178</v>
      </c>
      <c r="Z74" s="1">
        <f t="shared" ca="1" si="30"/>
        <v>149.19719063456341</v>
      </c>
      <c r="AA74" s="1">
        <f t="shared" ca="1" si="31"/>
        <v>152.18113444725469</v>
      </c>
      <c r="AB74" s="1">
        <f t="shared" ca="1" si="31"/>
        <v>155.22475713619977</v>
      </c>
      <c r="AC74" s="1">
        <f t="shared" ca="1" si="31"/>
        <v>158.32925227892378</v>
      </c>
      <c r="AD74" s="1">
        <f t="shared" ca="1" si="31"/>
        <v>161.49583732450225</v>
      </c>
      <c r="AE74" s="1">
        <f t="shared" ca="1" si="31"/>
        <v>164.72575407099231</v>
      </c>
      <c r="AF74" s="1">
        <f t="shared" ca="1" si="31"/>
        <v>168.02026915241211</v>
      </c>
      <c r="AG74" s="1">
        <f t="shared" ca="1" si="31"/>
        <v>171.38067453546037</v>
      </c>
      <c r="AH74" s="1">
        <f t="shared" ca="1" si="31"/>
        <v>174.80828802616958</v>
      </c>
      <c r="AI74" s="1">
        <f t="shared" ca="1" si="31"/>
        <v>178.30445378669299</v>
      </c>
      <c r="AJ74" s="1">
        <f t="shared" ca="1" si="31"/>
        <v>181.87054286242682</v>
      </c>
      <c r="AK74" s="1">
        <f t="shared" ca="1" si="32"/>
        <v>185.50795371967538</v>
      </c>
      <c r="AL74" s="1">
        <f t="shared" ca="1" si="32"/>
        <v>189.21811279406887</v>
      </c>
      <c r="AM74" s="1">
        <f t="shared" ca="1" si="32"/>
        <v>193.00247504995028</v>
      </c>
      <c r="AN74" s="1">
        <f t="shared" ca="1" si="32"/>
        <v>196.86252455094922</v>
      </c>
      <c r="AO74" s="1">
        <f t="shared" ca="1" si="32"/>
        <v>200.79977504196825</v>
      </c>
      <c r="AP74" s="1">
        <f t="shared" ca="1" si="32"/>
        <v>204.81577054280763</v>
      </c>
      <c r="AQ74" s="1">
        <f t="shared" ca="1" si="32"/>
        <v>208.91208595366373</v>
      </c>
      <c r="AR74" s="1">
        <f t="shared" ca="1" si="32"/>
        <v>213.090327672737</v>
      </c>
      <c r="AS74" s="1">
        <f t="shared" ca="1" si="32"/>
        <v>217.35213422619177</v>
      </c>
      <c r="AT74" s="1">
        <f t="shared" ca="1" si="32"/>
        <v>221.69917691071561</v>
      </c>
      <c r="AU74" s="1">
        <f t="shared" ca="1" si="33"/>
        <v>226.13316044892991</v>
      </c>
      <c r="AV74" s="1">
        <f t="shared" ca="1" si="33"/>
        <v>230.65582365790848</v>
      </c>
      <c r="AW74" s="1">
        <f t="shared" ca="1" si="33"/>
        <v>235.26894013106667</v>
      </c>
      <c r="AX74" s="1">
        <f t="shared" ca="1" si="33"/>
        <v>239.97431893368798</v>
      </c>
      <c r="AY74" s="1">
        <f t="shared" ca="1" si="33"/>
        <v>244.77380531236179</v>
      </c>
      <c r="AZ74" s="1">
        <f t="shared" ca="1" si="33"/>
        <v>249.66928141860896</v>
      </c>
      <c r="BA74" s="1">
        <f t="shared" ca="1" si="33"/>
        <v>254.6626670469812</v>
      </c>
      <c r="BB74" s="1">
        <f t="shared" ca="1" si="33"/>
        <v>259.75592038792081</v>
      </c>
      <c r="BC74" s="1">
        <f t="shared" ca="1" si="33"/>
        <v>208.55559052822827</v>
      </c>
      <c r="BD74" s="1">
        <f t="shared" ca="1" si="33"/>
        <v>212.72670233879285</v>
      </c>
      <c r="BE74" s="1">
        <f t="shared" ca="1" si="34"/>
        <v>216.98123638556868</v>
      </c>
      <c r="BF74" s="1">
        <f t="shared" ca="1" si="34"/>
        <v>221.32086111328005</v>
      </c>
      <c r="BG74" s="1">
        <f t="shared" ca="1" si="34"/>
        <v>225.74727833554564</v>
      </c>
      <c r="BH74" s="1">
        <f t="shared" ca="1" si="34"/>
        <v>230.26222390225658</v>
      </c>
      <c r="BI74" s="1">
        <f t="shared" ca="1" si="34"/>
        <v>234.86746838030172</v>
      </c>
      <c r="BJ74" s="1">
        <f t="shared" ca="1" si="34"/>
        <v>239.56481774790771</v>
      </c>
      <c r="BK74" s="1">
        <f t="shared" ca="1" si="34"/>
        <v>244.35611410286589</v>
      </c>
      <c r="BL74" s="1">
        <f t="shared" ca="1" si="34"/>
        <v>249.24323638492319</v>
      </c>
      <c r="BM74" s="1">
        <f t="shared" ca="1" si="34"/>
        <v>254.22810111262169</v>
      </c>
      <c r="BN74" s="1">
        <f t="shared" ca="1" si="34"/>
        <v>259.31266313487407</v>
      </c>
      <c r="BO74" s="1">
        <f t="shared" ca="1" si="35"/>
        <v>264.49891639757158</v>
      </c>
      <c r="BP74" s="1">
        <f t="shared" ca="1" si="35"/>
        <v>269.78889472552299</v>
      </c>
      <c r="BQ74" s="1">
        <f t="shared" ca="1" si="35"/>
        <v>275.1846726200335</v>
      </c>
      <c r="BR74" s="1">
        <f t="shared" ca="1" si="35"/>
        <v>280.68836607243406</v>
      </c>
      <c r="BS74" s="1">
        <f t="shared" ca="1" si="35"/>
        <v>286.3021333938828</v>
      </c>
      <c r="BT74" s="1">
        <f t="shared" ca="1" si="35"/>
        <v>292.02817606176046</v>
      </c>
      <c r="BU74" s="1">
        <f t="shared" ca="1" si="35"/>
        <v>297.86873958299566</v>
      </c>
      <c r="BV74" s="1">
        <f t="shared" ca="1" si="35"/>
        <v>303.82611437465556</v>
      </c>
      <c r="BW74" s="1">
        <f t="shared" ca="1" si="35"/>
        <v>309.90263666214872</v>
      </c>
      <c r="BX74" s="1">
        <f t="shared" ca="1" si="35"/>
        <v>316.10068939539167</v>
      </c>
      <c r="BY74" s="1">
        <f t="shared" ca="1" si="35"/>
        <v>322.42270318329952</v>
      </c>
      <c r="BZ74" s="1">
        <f t="shared" ca="1" si="35"/>
        <v>328.87115724696542</v>
      </c>
      <c r="CA74" s="1">
        <f t="shared" ca="1" si="35"/>
        <v>335.44858039190478</v>
      </c>
      <c r="CB74" s="1">
        <f t="shared" ca="1" si="35"/>
        <v>342.15755199974285</v>
      </c>
      <c r="CC74" s="1">
        <f t="shared" ca="1" si="35"/>
        <v>349.00070303973774</v>
      </c>
    </row>
    <row r="75" spans="2:81" x14ac:dyDescent="0.2">
      <c r="B75">
        <f t="shared" si="28"/>
        <v>2045</v>
      </c>
      <c r="D75" t="s">
        <v>43</v>
      </c>
      <c r="G75" s="1">
        <f t="shared" si="29"/>
        <v>0</v>
      </c>
      <c r="H75" s="1">
        <f t="shared" si="29"/>
        <v>0</v>
      </c>
      <c r="I75" s="1">
        <f t="shared" si="29"/>
        <v>0</v>
      </c>
      <c r="J75" s="1">
        <f t="shared" si="29"/>
        <v>0</v>
      </c>
      <c r="K75" s="1">
        <f t="shared" si="29"/>
        <v>0</v>
      </c>
      <c r="L75" s="1">
        <f t="shared" si="29"/>
        <v>0</v>
      </c>
      <c r="M75" s="1">
        <f t="shared" si="29"/>
        <v>0</v>
      </c>
      <c r="N75" s="1">
        <f t="shared" si="29"/>
        <v>0</v>
      </c>
      <c r="O75" s="1">
        <f t="shared" si="29"/>
        <v>0</v>
      </c>
      <c r="P75" s="1">
        <f t="shared" si="29"/>
        <v>0</v>
      </c>
      <c r="Q75" s="1">
        <f t="shared" si="30"/>
        <v>0</v>
      </c>
      <c r="R75" s="1">
        <f t="shared" si="30"/>
        <v>0</v>
      </c>
      <c r="S75" s="1">
        <f t="shared" si="30"/>
        <v>0</v>
      </c>
      <c r="T75" s="1">
        <f t="shared" si="30"/>
        <v>0</v>
      </c>
      <c r="U75" s="1">
        <f t="shared" si="30"/>
        <v>0</v>
      </c>
      <c r="V75" s="1">
        <f t="shared" si="30"/>
        <v>0</v>
      </c>
      <c r="W75" s="1">
        <f t="shared" si="30"/>
        <v>0</v>
      </c>
      <c r="X75" s="1">
        <f t="shared" si="30"/>
        <v>0</v>
      </c>
      <c r="Y75" s="1">
        <f t="shared" si="30"/>
        <v>0</v>
      </c>
      <c r="Z75" s="1">
        <f t="shared" ca="1" si="30"/>
        <v>145.98898224424775</v>
      </c>
      <c r="AA75" s="1">
        <f t="shared" ca="1" si="31"/>
        <v>148.90876188913271</v>
      </c>
      <c r="AB75" s="1">
        <f t="shared" ca="1" si="31"/>
        <v>151.88693712691537</v>
      </c>
      <c r="AC75" s="1">
        <f t="shared" ca="1" si="31"/>
        <v>154.92467586945367</v>
      </c>
      <c r="AD75" s="1">
        <f t="shared" ca="1" si="31"/>
        <v>158.02316938684274</v>
      </c>
      <c r="AE75" s="1">
        <f t="shared" ca="1" si="31"/>
        <v>161.18363277457959</v>
      </c>
      <c r="AF75" s="1">
        <f t="shared" ca="1" si="31"/>
        <v>164.4073054300712</v>
      </c>
      <c r="AG75" s="1">
        <f t="shared" ca="1" si="31"/>
        <v>167.69545153867259</v>
      </c>
      <c r="AH75" s="1">
        <f t="shared" ca="1" si="31"/>
        <v>171.04936056944607</v>
      </c>
      <c r="AI75" s="1">
        <f t="shared" ca="1" si="31"/>
        <v>174.47034778083497</v>
      </c>
      <c r="AJ75" s="1">
        <f t="shared" ca="1" si="31"/>
        <v>177.95975473645169</v>
      </c>
      <c r="AK75" s="1">
        <f t="shared" ca="1" si="32"/>
        <v>181.51894983118069</v>
      </c>
      <c r="AL75" s="1">
        <f t="shared" ca="1" si="32"/>
        <v>185.14932882780431</v>
      </c>
      <c r="AM75" s="1">
        <f t="shared" ca="1" si="32"/>
        <v>188.85231540436041</v>
      </c>
      <c r="AN75" s="1">
        <f t="shared" ca="1" si="32"/>
        <v>192.62936171244763</v>
      </c>
      <c r="AO75" s="1">
        <f t="shared" ca="1" si="32"/>
        <v>196.48194894669652</v>
      </c>
      <c r="AP75" s="1">
        <f t="shared" ca="1" si="32"/>
        <v>200.4115879256305</v>
      </c>
      <c r="AQ75" s="1">
        <f t="shared" ca="1" si="32"/>
        <v>204.41981968414311</v>
      </c>
      <c r="AR75" s="1">
        <f t="shared" ca="1" si="32"/>
        <v>208.50821607782595</v>
      </c>
      <c r="AS75" s="1">
        <f t="shared" ca="1" si="32"/>
        <v>212.67838039938246</v>
      </c>
      <c r="AT75" s="1">
        <f t="shared" ca="1" si="32"/>
        <v>216.93194800737012</v>
      </c>
      <c r="AU75" s="1">
        <f t="shared" ca="1" si="33"/>
        <v>221.27058696751752</v>
      </c>
      <c r="AV75" s="1">
        <f t="shared" ca="1" si="33"/>
        <v>225.6959987068679</v>
      </c>
      <c r="AW75" s="1">
        <f t="shared" ca="1" si="33"/>
        <v>230.20991868100521</v>
      </c>
      <c r="AX75" s="1">
        <f t="shared" ca="1" si="33"/>
        <v>234.81411705462531</v>
      </c>
      <c r="AY75" s="1">
        <f t="shared" ca="1" si="33"/>
        <v>239.51039939571783</v>
      </c>
      <c r="AZ75" s="1">
        <f t="shared" ca="1" si="33"/>
        <v>244.30060738363221</v>
      </c>
      <c r="BA75" s="1">
        <f t="shared" ca="1" si="33"/>
        <v>249.18661953130481</v>
      </c>
      <c r="BB75" s="1">
        <f t="shared" ca="1" si="33"/>
        <v>254.17035192193094</v>
      </c>
      <c r="BC75" s="1">
        <f t="shared" ca="1" si="33"/>
        <v>259.25375896036951</v>
      </c>
      <c r="BD75" s="1">
        <f t="shared" ca="1" si="33"/>
        <v>212.72670233879285</v>
      </c>
      <c r="BE75" s="1">
        <f t="shared" ca="1" si="34"/>
        <v>216.98123638556871</v>
      </c>
      <c r="BF75" s="1">
        <f t="shared" ca="1" si="34"/>
        <v>221.32086111328007</v>
      </c>
      <c r="BG75" s="1">
        <f t="shared" ca="1" si="34"/>
        <v>225.74727833554567</v>
      </c>
      <c r="BH75" s="1">
        <f t="shared" ca="1" si="34"/>
        <v>230.26222390225658</v>
      </c>
      <c r="BI75" s="1">
        <f t="shared" ca="1" si="34"/>
        <v>234.86746838030172</v>
      </c>
      <c r="BJ75" s="1">
        <f t="shared" ca="1" si="34"/>
        <v>239.56481774790777</v>
      </c>
      <c r="BK75" s="1">
        <f t="shared" ca="1" si="34"/>
        <v>244.35611410286589</v>
      </c>
      <c r="BL75" s="1">
        <f t="shared" ca="1" si="34"/>
        <v>249.24323638492322</v>
      </c>
      <c r="BM75" s="1">
        <f t="shared" ca="1" si="34"/>
        <v>254.22810111262169</v>
      </c>
      <c r="BN75" s="1">
        <f t="shared" ca="1" si="34"/>
        <v>259.31266313487413</v>
      </c>
      <c r="BO75" s="1">
        <f t="shared" ca="1" si="35"/>
        <v>264.49891639757158</v>
      </c>
      <c r="BP75" s="1">
        <f t="shared" ca="1" si="35"/>
        <v>269.78889472552305</v>
      </c>
      <c r="BQ75" s="1">
        <f t="shared" ca="1" si="35"/>
        <v>275.1846726200335</v>
      </c>
      <c r="BR75" s="1">
        <f t="shared" ca="1" si="35"/>
        <v>280.68836607243418</v>
      </c>
      <c r="BS75" s="1">
        <f t="shared" ca="1" si="35"/>
        <v>286.3021333938828</v>
      </c>
      <c r="BT75" s="1">
        <f t="shared" ca="1" si="35"/>
        <v>292.02817606176046</v>
      </c>
      <c r="BU75" s="1">
        <f t="shared" ca="1" si="35"/>
        <v>297.86873958299572</v>
      </c>
      <c r="BV75" s="1">
        <f t="shared" ca="1" si="35"/>
        <v>303.82611437465562</v>
      </c>
      <c r="BW75" s="1">
        <f t="shared" ca="1" si="35"/>
        <v>309.90263666214872</v>
      </c>
      <c r="BX75" s="1">
        <f t="shared" ca="1" si="35"/>
        <v>316.10068939539173</v>
      </c>
      <c r="BY75" s="1">
        <f t="shared" ca="1" si="35"/>
        <v>322.42270318329952</v>
      </c>
      <c r="BZ75" s="1">
        <f t="shared" ca="1" si="35"/>
        <v>328.87115724696554</v>
      </c>
      <c r="CA75" s="1">
        <f t="shared" ca="1" si="35"/>
        <v>335.44858039190478</v>
      </c>
      <c r="CB75" s="1">
        <f t="shared" ca="1" si="35"/>
        <v>342.15755199974291</v>
      </c>
      <c r="CC75" s="1">
        <f t="shared" ca="1" si="35"/>
        <v>349.00070303973774</v>
      </c>
    </row>
    <row r="76" spans="2:81" x14ac:dyDescent="0.2">
      <c r="B76">
        <f t="shared" si="28"/>
        <v>2046</v>
      </c>
      <c r="D76" t="s">
        <v>43</v>
      </c>
      <c r="G76" s="1">
        <f t="shared" ref="G76:P83" si="36">IF($B76&lt;=G$28,INDEX($G$35:$CC$35,MATCH(MIN($B76+INT((G$28-$B76)/$E$9)*$E$9),$G$28:$CC$28,0)),0)*(1+$E$12)^(MOD(G$28-$B76,$E$9))</f>
        <v>0</v>
      </c>
      <c r="H76" s="1">
        <f t="shared" si="36"/>
        <v>0</v>
      </c>
      <c r="I76" s="1">
        <f t="shared" si="36"/>
        <v>0</v>
      </c>
      <c r="J76" s="1">
        <f t="shared" si="36"/>
        <v>0</v>
      </c>
      <c r="K76" s="1">
        <f t="shared" si="36"/>
        <v>0</v>
      </c>
      <c r="L76" s="1">
        <f t="shared" si="36"/>
        <v>0</v>
      </c>
      <c r="M76" s="1">
        <f t="shared" si="36"/>
        <v>0</v>
      </c>
      <c r="N76" s="1">
        <f t="shared" si="36"/>
        <v>0</v>
      </c>
      <c r="O76" s="1">
        <f t="shared" si="36"/>
        <v>0</v>
      </c>
      <c r="P76" s="1">
        <f t="shared" si="36"/>
        <v>0</v>
      </c>
      <c r="Q76" s="1">
        <f t="shared" ref="Q76:Z83" si="37">IF($B76&lt;=Q$28,INDEX($G$35:$CC$35,MATCH(MIN($B76+INT((Q$28-$B76)/$E$9)*$E$9),$G$28:$CC$28,0)),0)*(1+$E$12)^(MOD(Q$28-$B76,$E$9))</f>
        <v>0</v>
      </c>
      <c r="R76" s="1">
        <f t="shared" si="37"/>
        <v>0</v>
      </c>
      <c r="S76" s="1">
        <f t="shared" si="37"/>
        <v>0</v>
      </c>
      <c r="T76" s="1">
        <f t="shared" si="37"/>
        <v>0</v>
      </c>
      <c r="U76" s="1">
        <f t="shared" si="37"/>
        <v>0</v>
      </c>
      <c r="V76" s="1">
        <f t="shared" si="37"/>
        <v>0</v>
      </c>
      <c r="W76" s="1">
        <f t="shared" si="37"/>
        <v>0</v>
      </c>
      <c r="X76" s="1">
        <f t="shared" si="37"/>
        <v>0</v>
      </c>
      <c r="Y76" s="1">
        <f t="shared" si="37"/>
        <v>0</v>
      </c>
      <c r="Z76" s="1">
        <f t="shared" si="37"/>
        <v>0</v>
      </c>
      <c r="AA76" s="1">
        <f t="shared" ref="AA76:AJ83" ca="1" si="38">IF($B76&lt;=AA$28,INDEX($G$35:$CC$35,MATCH(MIN($B76+INT((AA$28-$B76)/$E$9)*$E$9),$G$28:$CC$28,0)),0)*(1+$E$12)^(MOD(AA$28-$B76,$E$9))</f>
        <v>145.70584381937988</v>
      </c>
      <c r="AB76" s="1">
        <f t="shared" ca="1" si="38"/>
        <v>148.61996069576747</v>
      </c>
      <c r="AC76" s="1">
        <f t="shared" ca="1" si="38"/>
        <v>151.59235990968281</v>
      </c>
      <c r="AD76" s="1">
        <f t="shared" ca="1" si="38"/>
        <v>154.62420710787649</v>
      </c>
      <c r="AE76" s="1">
        <f t="shared" ca="1" si="38"/>
        <v>157.71669125003402</v>
      </c>
      <c r="AF76" s="1">
        <f t="shared" ca="1" si="38"/>
        <v>160.87102507503471</v>
      </c>
      <c r="AG76" s="1">
        <f t="shared" ca="1" si="38"/>
        <v>164.08844557653541</v>
      </c>
      <c r="AH76" s="1">
        <f t="shared" ca="1" si="38"/>
        <v>167.37021448806607</v>
      </c>
      <c r="AI76" s="1">
        <f t="shared" ca="1" si="38"/>
        <v>170.7176187778274</v>
      </c>
      <c r="AJ76" s="1">
        <f t="shared" ca="1" si="38"/>
        <v>174.13197115338394</v>
      </c>
      <c r="AK76" s="1">
        <f t="shared" ref="AK76:AT83" ca="1" si="39">IF($B76&lt;=AK$28,INDEX($G$35:$CC$35,MATCH(MIN($B76+INT((AK$28-$B76)/$E$9)*$E$9),$G$28:$CC$28,0)),0)*(1+$E$12)^(MOD(AK$28-$B76,$E$9))</f>
        <v>177.61461057645164</v>
      </c>
      <c r="AL76" s="1">
        <f t="shared" ca="1" si="39"/>
        <v>181.16690278798063</v>
      </c>
      <c r="AM76" s="1">
        <f t="shared" ca="1" si="39"/>
        <v>184.79024084374029</v>
      </c>
      <c r="AN76" s="1">
        <f t="shared" ca="1" si="39"/>
        <v>188.48604566061508</v>
      </c>
      <c r="AO76" s="1">
        <f t="shared" ca="1" si="39"/>
        <v>192.2557665738274</v>
      </c>
      <c r="AP76" s="1">
        <f t="shared" ca="1" si="39"/>
        <v>196.10088190530388</v>
      </c>
      <c r="AQ76" s="1">
        <f t="shared" ca="1" si="39"/>
        <v>200.02289954341001</v>
      </c>
      <c r="AR76" s="1">
        <f t="shared" ca="1" si="39"/>
        <v>204.02335753427823</v>
      </c>
      <c r="AS76" s="1">
        <f t="shared" ca="1" si="39"/>
        <v>208.10382468496377</v>
      </c>
      <c r="AT76" s="1">
        <f t="shared" ca="1" si="39"/>
        <v>212.26590117866303</v>
      </c>
      <c r="AU76" s="1">
        <f t="shared" ref="AU76:BD83" ca="1" si="40">IF($B76&lt;=AU$28,INDEX($G$35:$CC$35,MATCH(MIN($B76+INT((AU$28-$B76)/$E$9)*$E$9),$G$28:$CC$28,0)),0)*(1+$E$12)^(MOD(AU$28-$B76,$E$9))</f>
        <v>216.5112192022363</v>
      </c>
      <c r="AV76" s="1">
        <f t="shared" ca="1" si="40"/>
        <v>220.84144358628103</v>
      </c>
      <c r="AW76" s="1">
        <f t="shared" ca="1" si="40"/>
        <v>225.25827245800664</v>
      </c>
      <c r="AX76" s="1">
        <f t="shared" ca="1" si="40"/>
        <v>229.76343790716675</v>
      </c>
      <c r="AY76" s="1">
        <f t="shared" ca="1" si="40"/>
        <v>234.35870666531008</v>
      </c>
      <c r="AZ76" s="1">
        <f t="shared" ca="1" si="40"/>
        <v>239.04588079861628</v>
      </c>
      <c r="BA76" s="1">
        <f t="shared" ca="1" si="40"/>
        <v>243.82679841458864</v>
      </c>
      <c r="BB76" s="1">
        <f t="shared" ca="1" si="40"/>
        <v>248.70333438288037</v>
      </c>
      <c r="BC76" s="1">
        <f t="shared" ca="1" si="40"/>
        <v>253.67740107053802</v>
      </c>
      <c r="BD76" s="1">
        <f t="shared" ca="1" si="40"/>
        <v>258.75094909194877</v>
      </c>
      <c r="BE76" s="1">
        <f t="shared" ref="BE76:BN83" ca="1" si="41">IF($B76&lt;=BE$28,INDEX($G$35:$CC$35,MATCH(MIN($B76+INT((BE$28-$B76)/$E$9)*$E$9),$G$28:$CC$28,0)),0)*(1+$E$12)^(MOD(BE$28-$B76,$E$9))</f>
        <v>216.98123638556871</v>
      </c>
      <c r="BF76" s="1">
        <f t="shared" ca="1" si="41"/>
        <v>221.32086111328007</v>
      </c>
      <c r="BG76" s="1">
        <f t="shared" ca="1" si="41"/>
        <v>225.74727833554567</v>
      </c>
      <c r="BH76" s="1">
        <f t="shared" ca="1" si="41"/>
        <v>230.26222390225658</v>
      </c>
      <c r="BI76" s="1">
        <f t="shared" ca="1" si="41"/>
        <v>234.86746838030172</v>
      </c>
      <c r="BJ76" s="1">
        <f t="shared" ca="1" si="41"/>
        <v>239.56481774790777</v>
      </c>
      <c r="BK76" s="1">
        <f t="shared" ca="1" si="41"/>
        <v>244.35611410286594</v>
      </c>
      <c r="BL76" s="1">
        <f t="shared" ca="1" si="41"/>
        <v>249.24323638492319</v>
      </c>
      <c r="BM76" s="1">
        <f t="shared" ca="1" si="41"/>
        <v>254.22810111262169</v>
      </c>
      <c r="BN76" s="1">
        <f t="shared" ca="1" si="41"/>
        <v>259.31266313487413</v>
      </c>
      <c r="BO76" s="1">
        <f t="shared" ref="BO76:CC83" ca="1" si="42">IF($B76&lt;=BO$28,INDEX($G$35:$CC$35,MATCH(MIN($B76+INT((BO$28-$B76)/$E$9)*$E$9),$G$28:$CC$28,0)),0)*(1+$E$12)^(MOD(BO$28-$B76,$E$9))</f>
        <v>264.49891639757163</v>
      </c>
      <c r="BP76" s="1">
        <f t="shared" ca="1" si="42"/>
        <v>269.78889472552299</v>
      </c>
      <c r="BQ76" s="1">
        <f t="shared" ca="1" si="42"/>
        <v>275.1846726200335</v>
      </c>
      <c r="BR76" s="1">
        <f t="shared" ca="1" si="42"/>
        <v>280.68836607243418</v>
      </c>
      <c r="BS76" s="1">
        <f t="shared" ca="1" si="42"/>
        <v>286.30213339388285</v>
      </c>
      <c r="BT76" s="1">
        <f t="shared" ca="1" si="42"/>
        <v>292.02817606176046</v>
      </c>
      <c r="BU76" s="1">
        <f t="shared" ca="1" si="42"/>
        <v>297.86873958299572</v>
      </c>
      <c r="BV76" s="1">
        <f t="shared" ca="1" si="42"/>
        <v>303.82611437465562</v>
      </c>
      <c r="BW76" s="1">
        <f t="shared" ca="1" si="42"/>
        <v>309.90263666214872</v>
      </c>
      <c r="BX76" s="1">
        <f t="shared" ca="1" si="42"/>
        <v>316.10068939539167</v>
      </c>
      <c r="BY76" s="1">
        <f t="shared" ca="1" si="42"/>
        <v>322.42270318329957</v>
      </c>
      <c r="BZ76" s="1">
        <f t="shared" ca="1" si="42"/>
        <v>328.87115724696554</v>
      </c>
      <c r="CA76" s="1">
        <f t="shared" ca="1" si="42"/>
        <v>335.44858039190484</v>
      </c>
      <c r="CB76" s="1">
        <f t="shared" ca="1" si="42"/>
        <v>342.15755199974291</v>
      </c>
      <c r="CC76" s="1">
        <f t="shared" ca="1" si="42"/>
        <v>349.00070303973774</v>
      </c>
    </row>
    <row r="77" spans="2:81" x14ac:dyDescent="0.2">
      <c r="B77">
        <f t="shared" si="28"/>
        <v>2047</v>
      </c>
      <c r="D77" t="s">
        <v>43</v>
      </c>
      <c r="G77" s="1">
        <f t="shared" si="36"/>
        <v>0</v>
      </c>
      <c r="H77" s="1">
        <f t="shared" si="36"/>
        <v>0</v>
      </c>
      <c r="I77" s="1">
        <f t="shared" si="36"/>
        <v>0</v>
      </c>
      <c r="J77" s="1">
        <f t="shared" si="36"/>
        <v>0</v>
      </c>
      <c r="K77" s="1">
        <f t="shared" si="36"/>
        <v>0</v>
      </c>
      <c r="L77" s="1">
        <f t="shared" si="36"/>
        <v>0</v>
      </c>
      <c r="M77" s="1">
        <f t="shared" si="36"/>
        <v>0</v>
      </c>
      <c r="N77" s="1">
        <f t="shared" si="36"/>
        <v>0</v>
      </c>
      <c r="O77" s="1">
        <f t="shared" si="36"/>
        <v>0</v>
      </c>
      <c r="P77" s="1">
        <f t="shared" si="36"/>
        <v>0</v>
      </c>
      <c r="Q77" s="1">
        <f t="shared" si="37"/>
        <v>0</v>
      </c>
      <c r="R77" s="1">
        <f t="shared" si="37"/>
        <v>0</v>
      </c>
      <c r="S77" s="1">
        <f t="shared" si="37"/>
        <v>0</v>
      </c>
      <c r="T77" s="1">
        <f t="shared" si="37"/>
        <v>0</v>
      </c>
      <c r="U77" s="1">
        <f t="shared" si="37"/>
        <v>0</v>
      </c>
      <c r="V77" s="1">
        <f t="shared" si="37"/>
        <v>0</v>
      </c>
      <c r="W77" s="1">
        <f t="shared" si="37"/>
        <v>0</v>
      </c>
      <c r="X77" s="1">
        <f t="shared" si="37"/>
        <v>0</v>
      </c>
      <c r="Y77" s="1">
        <f t="shared" si="37"/>
        <v>0</v>
      </c>
      <c r="Z77" s="1">
        <f t="shared" si="37"/>
        <v>0</v>
      </c>
      <c r="AA77" s="1">
        <f t="shared" si="38"/>
        <v>0</v>
      </c>
      <c r="AB77" s="1">
        <f t="shared" ca="1" si="38"/>
        <v>145.42294882453461</v>
      </c>
      <c r="AC77" s="1">
        <f t="shared" ca="1" si="38"/>
        <v>148.33140780102531</v>
      </c>
      <c r="AD77" s="1">
        <f t="shared" ca="1" si="38"/>
        <v>151.29803595704581</v>
      </c>
      <c r="AE77" s="1">
        <f t="shared" ca="1" si="38"/>
        <v>154.32399667618671</v>
      </c>
      <c r="AF77" s="1">
        <f t="shared" ca="1" si="38"/>
        <v>157.41047660971046</v>
      </c>
      <c r="AG77" s="1">
        <f t="shared" ca="1" si="38"/>
        <v>160.55868614190467</v>
      </c>
      <c r="AH77" s="1">
        <f t="shared" ca="1" si="38"/>
        <v>163.76985986474278</v>
      </c>
      <c r="AI77" s="1">
        <f t="shared" ca="1" si="38"/>
        <v>167.04525706203759</v>
      </c>
      <c r="AJ77" s="1">
        <f t="shared" ca="1" si="38"/>
        <v>170.38616220327836</v>
      </c>
      <c r="AK77" s="1">
        <f t="shared" ca="1" si="39"/>
        <v>173.79388544734394</v>
      </c>
      <c r="AL77" s="1">
        <f t="shared" ca="1" si="39"/>
        <v>177.26976315629082</v>
      </c>
      <c r="AM77" s="1">
        <f t="shared" ca="1" si="39"/>
        <v>180.8151584194166</v>
      </c>
      <c r="AN77" s="1">
        <f t="shared" ca="1" si="39"/>
        <v>184.43146158780496</v>
      </c>
      <c r="AO77" s="1">
        <f t="shared" ca="1" si="39"/>
        <v>188.12009081956106</v>
      </c>
      <c r="AP77" s="1">
        <f t="shared" ca="1" si="39"/>
        <v>191.8824926359523</v>
      </c>
      <c r="AQ77" s="1">
        <f t="shared" ca="1" si="39"/>
        <v>195.72014248867129</v>
      </c>
      <c r="AR77" s="1">
        <f t="shared" ca="1" si="39"/>
        <v>199.63454533844475</v>
      </c>
      <c r="AS77" s="1">
        <f t="shared" ca="1" si="39"/>
        <v>203.62723624521365</v>
      </c>
      <c r="AT77" s="1">
        <f t="shared" ca="1" si="39"/>
        <v>207.6997809701179</v>
      </c>
      <c r="AU77" s="1">
        <f t="shared" ca="1" si="40"/>
        <v>211.85377658952027</v>
      </c>
      <c r="AV77" s="1">
        <f t="shared" ca="1" si="40"/>
        <v>216.09085212131069</v>
      </c>
      <c r="AW77" s="1">
        <f t="shared" ca="1" si="40"/>
        <v>220.41266916373687</v>
      </c>
      <c r="AX77" s="1">
        <f t="shared" ca="1" si="40"/>
        <v>224.82092254701163</v>
      </c>
      <c r="AY77" s="1">
        <f t="shared" ca="1" si="40"/>
        <v>229.31734099795182</v>
      </c>
      <c r="AZ77" s="1">
        <f t="shared" ca="1" si="40"/>
        <v>233.90368781791088</v>
      </c>
      <c r="BA77" s="1">
        <f t="shared" ca="1" si="40"/>
        <v>238.58176157426908</v>
      </c>
      <c r="BB77" s="1">
        <f t="shared" ca="1" si="40"/>
        <v>243.3533968057545</v>
      </c>
      <c r="BC77" s="1">
        <f t="shared" ca="1" si="40"/>
        <v>248.22046474186953</v>
      </c>
      <c r="BD77" s="1">
        <f t="shared" ca="1" si="40"/>
        <v>253.18487403670699</v>
      </c>
      <c r="BE77" s="1">
        <f t="shared" ca="1" si="41"/>
        <v>258.24857151744106</v>
      </c>
      <c r="BF77" s="1">
        <f t="shared" ca="1" si="41"/>
        <v>221.32086111328007</v>
      </c>
      <c r="BG77" s="1">
        <f t="shared" ca="1" si="41"/>
        <v>225.74727833554567</v>
      </c>
      <c r="BH77" s="1">
        <f t="shared" ca="1" si="41"/>
        <v>230.26222390225658</v>
      </c>
      <c r="BI77" s="1">
        <f t="shared" ca="1" si="41"/>
        <v>234.86746838030172</v>
      </c>
      <c r="BJ77" s="1">
        <f t="shared" ca="1" si="41"/>
        <v>239.56481774790774</v>
      </c>
      <c r="BK77" s="1">
        <f t="shared" ca="1" si="41"/>
        <v>244.35611410286592</v>
      </c>
      <c r="BL77" s="1">
        <f t="shared" ca="1" si="41"/>
        <v>249.24323638492325</v>
      </c>
      <c r="BM77" s="1">
        <f t="shared" ca="1" si="41"/>
        <v>254.22810111262166</v>
      </c>
      <c r="BN77" s="1">
        <f t="shared" ca="1" si="41"/>
        <v>259.31266313487413</v>
      </c>
      <c r="BO77" s="1">
        <f t="shared" ca="1" si="42"/>
        <v>264.49891639757158</v>
      </c>
      <c r="BP77" s="1">
        <f t="shared" ca="1" si="42"/>
        <v>269.78889472552305</v>
      </c>
      <c r="BQ77" s="1">
        <f t="shared" ca="1" si="42"/>
        <v>275.18467262003344</v>
      </c>
      <c r="BR77" s="1">
        <f t="shared" ca="1" si="42"/>
        <v>280.68836607243418</v>
      </c>
      <c r="BS77" s="1">
        <f t="shared" ca="1" si="42"/>
        <v>286.30213339388285</v>
      </c>
      <c r="BT77" s="1">
        <f t="shared" ca="1" si="42"/>
        <v>292.02817606176052</v>
      </c>
      <c r="BU77" s="1">
        <f t="shared" ca="1" si="42"/>
        <v>297.86873958299566</v>
      </c>
      <c r="BV77" s="1">
        <f t="shared" ca="1" si="42"/>
        <v>303.82611437465562</v>
      </c>
      <c r="BW77" s="1">
        <f t="shared" ca="1" si="42"/>
        <v>309.90263666214872</v>
      </c>
      <c r="BX77" s="1">
        <f t="shared" ca="1" si="42"/>
        <v>316.10068939539167</v>
      </c>
      <c r="BY77" s="1">
        <f t="shared" ca="1" si="42"/>
        <v>322.42270318329952</v>
      </c>
      <c r="BZ77" s="1">
        <f t="shared" ca="1" si="42"/>
        <v>328.87115724696554</v>
      </c>
      <c r="CA77" s="1">
        <f t="shared" ca="1" si="42"/>
        <v>335.44858039190484</v>
      </c>
      <c r="CB77" s="1">
        <f t="shared" ca="1" si="42"/>
        <v>342.15755199974291</v>
      </c>
      <c r="CC77" s="1">
        <f t="shared" ca="1" si="42"/>
        <v>349.00070303973774</v>
      </c>
    </row>
    <row r="78" spans="2:81" x14ac:dyDescent="0.2">
      <c r="B78">
        <f t="shared" si="28"/>
        <v>2048</v>
      </c>
      <c r="D78" t="s">
        <v>43</v>
      </c>
      <c r="G78" s="1">
        <f t="shared" si="36"/>
        <v>0</v>
      </c>
      <c r="H78" s="1">
        <f t="shared" si="36"/>
        <v>0</v>
      </c>
      <c r="I78" s="1">
        <f t="shared" si="36"/>
        <v>0</v>
      </c>
      <c r="J78" s="1">
        <f t="shared" si="36"/>
        <v>0</v>
      </c>
      <c r="K78" s="1">
        <f t="shared" si="36"/>
        <v>0</v>
      </c>
      <c r="L78" s="1">
        <f t="shared" si="36"/>
        <v>0</v>
      </c>
      <c r="M78" s="1">
        <f t="shared" si="36"/>
        <v>0</v>
      </c>
      <c r="N78" s="1">
        <f t="shared" si="36"/>
        <v>0</v>
      </c>
      <c r="O78" s="1">
        <f t="shared" si="36"/>
        <v>0</v>
      </c>
      <c r="P78" s="1">
        <f t="shared" si="36"/>
        <v>0</v>
      </c>
      <c r="Q78" s="1">
        <f t="shared" si="37"/>
        <v>0</v>
      </c>
      <c r="R78" s="1">
        <f t="shared" si="37"/>
        <v>0</v>
      </c>
      <c r="S78" s="1">
        <f t="shared" si="37"/>
        <v>0</v>
      </c>
      <c r="T78" s="1">
        <f t="shared" si="37"/>
        <v>0</v>
      </c>
      <c r="U78" s="1">
        <f t="shared" si="37"/>
        <v>0</v>
      </c>
      <c r="V78" s="1">
        <f t="shared" si="37"/>
        <v>0</v>
      </c>
      <c r="W78" s="1">
        <f t="shared" si="37"/>
        <v>0</v>
      </c>
      <c r="X78" s="1">
        <f t="shared" si="37"/>
        <v>0</v>
      </c>
      <c r="Y78" s="1">
        <f t="shared" si="37"/>
        <v>0</v>
      </c>
      <c r="Z78" s="1">
        <f t="shared" si="37"/>
        <v>0</v>
      </c>
      <c r="AA78" s="1">
        <f t="shared" si="38"/>
        <v>0</v>
      </c>
      <c r="AB78" s="1">
        <f t="shared" si="38"/>
        <v>0</v>
      </c>
      <c r="AC78" s="1">
        <f t="shared" ca="1" si="38"/>
        <v>145.13989154300759</v>
      </c>
      <c r="AD78" s="1">
        <f t="shared" ca="1" si="38"/>
        <v>148.04268937386774</v>
      </c>
      <c r="AE78" s="1">
        <f t="shared" ca="1" si="38"/>
        <v>151.00354316134511</v>
      </c>
      <c r="AF78" s="1">
        <f t="shared" ca="1" si="38"/>
        <v>154.023614024572</v>
      </c>
      <c r="AG78" s="1">
        <f t="shared" ca="1" si="38"/>
        <v>157.10408630506345</v>
      </c>
      <c r="AH78" s="1">
        <f t="shared" ca="1" si="38"/>
        <v>160.2461680311647</v>
      </c>
      <c r="AI78" s="1">
        <f t="shared" ca="1" si="38"/>
        <v>163.45109139178803</v>
      </c>
      <c r="AJ78" s="1">
        <f t="shared" ca="1" si="38"/>
        <v>166.72011321962373</v>
      </c>
      <c r="AK78" s="1">
        <f t="shared" ca="1" si="39"/>
        <v>170.05451548401624</v>
      </c>
      <c r="AL78" s="1">
        <f t="shared" ca="1" si="39"/>
        <v>173.45560579369655</v>
      </c>
      <c r="AM78" s="1">
        <f t="shared" ca="1" si="39"/>
        <v>176.92471790957049</v>
      </c>
      <c r="AN78" s="1">
        <f t="shared" ca="1" si="39"/>
        <v>180.46321226776186</v>
      </c>
      <c r="AO78" s="1">
        <f t="shared" ca="1" si="39"/>
        <v>184.07247651311712</v>
      </c>
      <c r="AP78" s="1">
        <f t="shared" ca="1" si="39"/>
        <v>187.75392604337947</v>
      </c>
      <c r="AQ78" s="1">
        <f t="shared" ca="1" si="39"/>
        <v>191.50900456424708</v>
      </c>
      <c r="AR78" s="1">
        <f t="shared" ca="1" si="39"/>
        <v>195.33918465553197</v>
      </c>
      <c r="AS78" s="1">
        <f t="shared" ca="1" si="39"/>
        <v>199.24596834864263</v>
      </c>
      <c r="AT78" s="1">
        <f t="shared" ca="1" si="39"/>
        <v>203.23088771561549</v>
      </c>
      <c r="AU78" s="1">
        <f t="shared" ca="1" si="40"/>
        <v>207.2955054699278</v>
      </c>
      <c r="AV78" s="1">
        <f t="shared" ca="1" si="40"/>
        <v>211.44141557932633</v>
      </c>
      <c r="AW78" s="1">
        <f t="shared" ca="1" si="40"/>
        <v>215.6702438909129</v>
      </c>
      <c r="AX78" s="1">
        <f t="shared" ca="1" si="40"/>
        <v>219.98364876873114</v>
      </c>
      <c r="AY78" s="1">
        <f t="shared" ca="1" si="40"/>
        <v>224.38332174410576</v>
      </c>
      <c r="AZ78" s="1">
        <f t="shared" ca="1" si="40"/>
        <v>228.87098817898783</v>
      </c>
      <c r="BA78" s="1">
        <f t="shared" ca="1" si="40"/>
        <v>233.4484079425676</v>
      </c>
      <c r="BB78" s="1">
        <f t="shared" ca="1" si="40"/>
        <v>238.11737610141896</v>
      </c>
      <c r="BC78" s="1">
        <f t="shared" ca="1" si="40"/>
        <v>242.87972362344738</v>
      </c>
      <c r="BD78" s="1">
        <f t="shared" ca="1" si="40"/>
        <v>247.73731809591627</v>
      </c>
      <c r="BE78" s="1">
        <f t="shared" ca="1" si="41"/>
        <v>252.69206445783465</v>
      </c>
      <c r="BF78" s="1">
        <f t="shared" ca="1" si="41"/>
        <v>257.7459057469913</v>
      </c>
      <c r="BG78" s="1">
        <f t="shared" ca="1" si="41"/>
        <v>225.74727833554567</v>
      </c>
      <c r="BH78" s="1">
        <f t="shared" ca="1" si="41"/>
        <v>230.26222390225658</v>
      </c>
      <c r="BI78" s="1">
        <f t="shared" ca="1" si="41"/>
        <v>234.86746838030172</v>
      </c>
      <c r="BJ78" s="1">
        <f t="shared" ca="1" si="41"/>
        <v>239.56481774790774</v>
      </c>
      <c r="BK78" s="1">
        <f t="shared" ca="1" si="41"/>
        <v>244.35611410286589</v>
      </c>
      <c r="BL78" s="1">
        <f t="shared" ca="1" si="41"/>
        <v>249.24323638492322</v>
      </c>
      <c r="BM78" s="1">
        <f t="shared" ca="1" si="41"/>
        <v>254.22810111262172</v>
      </c>
      <c r="BN78" s="1">
        <f t="shared" ca="1" si="41"/>
        <v>259.31266313487407</v>
      </c>
      <c r="BO78" s="1">
        <f t="shared" ca="1" si="42"/>
        <v>264.49891639757158</v>
      </c>
      <c r="BP78" s="1">
        <f t="shared" ca="1" si="42"/>
        <v>269.78889472552299</v>
      </c>
      <c r="BQ78" s="1">
        <f t="shared" ca="1" si="42"/>
        <v>275.1846726200335</v>
      </c>
      <c r="BR78" s="1">
        <f t="shared" ca="1" si="42"/>
        <v>280.68836607243412</v>
      </c>
      <c r="BS78" s="1">
        <f t="shared" ca="1" si="42"/>
        <v>286.30213339388285</v>
      </c>
      <c r="BT78" s="1">
        <f t="shared" ca="1" si="42"/>
        <v>292.02817606176046</v>
      </c>
      <c r="BU78" s="1">
        <f t="shared" ca="1" si="42"/>
        <v>297.86873958299572</v>
      </c>
      <c r="BV78" s="1">
        <f t="shared" ca="1" si="42"/>
        <v>303.82611437465556</v>
      </c>
      <c r="BW78" s="1">
        <f t="shared" ca="1" si="42"/>
        <v>309.90263666214872</v>
      </c>
      <c r="BX78" s="1">
        <f t="shared" ca="1" si="42"/>
        <v>316.10068939539173</v>
      </c>
      <c r="BY78" s="1">
        <f t="shared" ca="1" si="42"/>
        <v>322.42270318329952</v>
      </c>
      <c r="BZ78" s="1">
        <f t="shared" ca="1" si="42"/>
        <v>328.87115724696548</v>
      </c>
      <c r="CA78" s="1">
        <f t="shared" ca="1" si="42"/>
        <v>335.44858039190484</v>
      </c>
      <c r="CB78" s="1">
        <f t="shared" ca="1" si="42"/>
        <v>342.15755199974291</v>
      </c>
      <c r="CC78" s="1">
        <f t="shared" ca="1" si="42"/>
        <v>349.0007030397378</v>
      </c>
    </row>
    <row r="79" spans="2:81" x14ac:dyDescent="0.2">
      <c r="B79">
        <f t="shared" si="28"/>
        <v>2049</v>
      </c>
      <c r="D79" t="s">
        <v>43</v>
      </c>
      <c r="G79" s="1">
        <f t="shared" si="36"/>
        <v>0</v>
      </c>
      <c r="H79" s="1">
        <f t="shared" si="36"/>
        <v>0</v>
      </c>
      <c r="I79" s="1">
        <f t="shared" si="36"/>
        <v>0</v>
      </c>
      <c r="J79" s="1">
        <f t="shared" si="36"/>
        <v>0</v>
      </c>
      <c r="K79" s="1">
        <f t="shared" si="36"/>
        <v>0</v>
      </c>
      <c r="L79" s="1">
        <f t="shared" si="36"/>
        <v>0</v>
      </c>
      <c r="M79" s="1">
        <f t="shared" si="36"/>
        <v>0</v>
      </c>
      <c r="N79" s="1">
        <f t="shared" si="36"/>
        <v>0</v>
      </c>
      <c r="O79" s="1">
        <f t="shared" si="36"/>
        <v>0</v>
      </c>
      <c r="P79" s="1">
        <f t="shared" si="36"/>
        <v>0</v>
      </c>
      <c r="Q79" s="1">
        <f t="shared" si="37"/>
        <v>0</v>
      </c>
      <c r="R79" s="1">
        <f t="shared" si="37"/>
        <v>0</v>
      </c>
      <c r="S79" s="1">
        <f t="shared" si="37"/>
        <v>0</v>
      </c>
      <c r="T79" s="1">
        <f t="shared" si="37"/>
        <v>0</v>
      </c>
      <c r="U79" s="1">
        <f t="shared" si="37"/>
        <v>0</v>
      </c>
      <c r="V79" s="1">
        <f t="shared" si="37"/>
        <v>0</v>
      </c>
      <c r="W79" s="1">
        <f t="shared" si="37"/>
        <v>0</v>
      </c>
      <c r="X79" s="1">
        <f t="shared" si="37"/>
        <v>0</v>
      </c>
      <c r="Y79" s="1">
        <f t="shared" si="37"/>
        <v>0</v>
      </c>
      <c r="Z79" s="1">
        <f t="shared" si="37"/>
        <v>0</v>
      </c>
      <c r="AA79" s="1">
        <f t="shared" si="38"/>
        <v>0</v>
      </c>
      <c r="AB79" s="1">
        <f t="shared" si="38"/>
        <v>0</v>
      </c>
      <c r="AC79" s="1">
        <f t="shared" si="38"/>
        <v>0</v>
      </c>
      <c r="AD79" s="1">
        <f t="shared" ca="1" si="38"/>
        <v>144.85694245260186</v>
      </c>
      <c r="AE79" s="1">
        <f t="shared" ca="1" si="38"/>
        <v>147.75408130165388</v>
      </c>
      <c r="AF79" s="1">
        <f t="shared" ca="1" si="38"/>
        <v>150.70916292768698</v>
      </c>
      <c r="AG79" s="1">
        <f t="shared" ca="1" si="38"/>
        <v>153.72334618624069</v>
      </c>
      <c r="AH79" s="1">
        <f t="shared" ca="1" si="38"/>
        <v>156.79781310996552</v>
      </c>
      <c r="AI79" s="1">
        <f t="shared" ca="1" si="38"/>
        <v>159.93376937216485</v>
      </c>
      <c r="AJ79" s="1">
        <f t="shared" ca="1" si="38"/>
        <v>163.13244475960815</v>
      </c>
      <c r="AK79" s="1">
        <f t="shared" ca="1" si="39"/>
        <v>166.39509365480026</v>
      </c>
      <c r="AL79" s="1">
        <f t="shared" ca="1" si="39"/>
        <v>169.7229955278963</v>
      </c>
      <c r="AM79" s="1">
        <f t="shared" ca="1" si="39"/>
        <v>173.11745543845421</v>
      </c>
      <c r="AN79" s="1">
        <f t="shared" ca="1" si="39"/>
        <v>176.57980454722332</v>
      </c>
      <c r="AO79" s="1">
        <f t="shared" ca="1" si="39"/>
        <v>180.11140063816774</v>
      </c>
      <c r="AP79" s="1">
        <f t="shared" ca="1" si="39"/>
        <v>183.71362865093113</v>
      </c>
      <c r="AQ79" s="1">
        <f t="shared" ca="1" si="39"/>
        <v>187.38790122394974</v>
      </c>
      <c r="AR79" s="1">
        <f t="shared" ca="1" si="39"/>
        <v>191.13565924842874</v>
      </c>
      <c r="AS79" s="1">
        <f t="shared" ca="1" si="39"/>
        <v>194.95837243339727</v>
      </c>
      <c r="AT79" s="1">
        <f t="shared" ca="1" si="39"/>
        <v>198.85753988206525</v>
      </c>
      <c r="AU79" s="1">
        <f t="shared" ca="1" si="40"/>
        <v>202.83469067970657</v>
      </c>
      <c r="AV79" s="1">
        <f t="shared" ca="1" si="40"/>
        <v>206.89138449330068</v>
      </c>
      <c r="AW79" s="1">
        <f t="shared" ca="1" si="40"/>
        <v>211.02921218316669</v>
      </c>
      <c r="AX79" s="1">
        <f t="shared" ca="1" si="40"/>
        <v>215.24979642683004</v>
      </c>
      <c r="AY79" s="1">
        <f t="shared" ca="1" si="40"/>
        <v>219.55479235536663</v>
      </c>
      <c r="AZ79" s="1">
        <f t="shared" ca="1" si="40"/>
        <v>223.94588820247398</v>
      </c>
      <c r="BA79" s="1">
        <f t="shared" ca="1" si="40"/>
        <v>228.42480596652342</v>
      </c>
      <c r="BB79" s="1">
        <f t="shared" ca="1" si="40"/>
        <v>232.99330208585388</v>
      </c>
      <c r="BC79" s="1">
        <f t="shared" ca="1" si="40"/>
        <v>237.65316812757098</v>
      </c>
      <c r="BD79" s="1">
        <f t="shared" ca="1" si="40"/>
        <v>242.40623149012242</v>
      </c>
      <c r="BE79" s="1">
        <f t="shared" ca="1" si="41"/>
        <v>247.25435611992481</v>
      </c>
      <c r="BF79" s="1">
        <f t="shared" ca="1" si="41"/>
        <v>252.19944324232335</v>
      </c>
      <c r="BG79" s="1">
        <f t="shared" ca="1" si="41"/>
        <v>257.24343210716978</v>
      </c>
      <c r="BH79" s="1">
        <f t="shared" ca="1" si="41"/>
        <v>230.26222390225658</v>
      </c>
      <c r="BI79" s="1">
        <f t="shared" ca="1" si="41"/>
        <v>234.86746838030172</v>
      </c>
      <c r="BJ79" s="1">
        <f t="shared" ca="1" si="41"/>
        <v>239.56481774790774</v>
      </c>
      <c r="BK79" s="1">
        <f t="shared" ca="1" si="41"/>
        <v>244.35611410286589</v>
      </c>
      <c r="BL79" s="1">
        <f t="shared" ca="1" si="41"/>
        <v>249.24323638492322</v>
      </c>
      <c r="BM79" s="1">
        <f t="shared" ca="1" si="41"/>
        <v>254.22810111262169</v>
      </c>
      <c r="BN79" s="1">
        <f t="shared" ca="1" si="41"/>
        <v>259.31266313487413</v>
      </c>
      <c r="BO79" s="1">
        <f t="shared" ca="1" si="42"/>
        <v>264.49891639757158</v>
      </c>
      <c r="BP79" s="1">
        <f t="shared" ca="1" si="42"/>
        <v>269.78889472552299</v>
      </c>
      <c r="BQ79" s="1">
        <f t="shared" ca="1" si="42"/>
        <v>275.1846726200335</v>
      </c>
      <c r="BR79" s="1">
        <f t="shared" ca="1" si="42"/>
        <v>280.68836607243418</v>
      </c>
      <c r="BS79" s="1">
        <f t="shared" ca="1" si="42"/>
        <v>286.3021333938828</v>
      </c>
      <c r="BT79" s="1">
        <f t="shared" ca="1" si="42"/>
        <v>292.02817606176046</v>
      </c>
      <c r="BU79" s="1">
        <f t="shared" ca="1" si="42"/>
        <v>297.86873958299566</v>
      </c>
      <c r="BV79" s="1">
        <f t="shared" ca="1" si="42"/>
        <v>303.82611437465562</v>
      </c>
      <c r="BW79" s="1">
        <f t="shared" ca="1" si="42"/>
        <v>309.90263666214867</v>
      </c>
      <c r="BX79" s="1">
        <f t="shared" ca="1" si="42"/>
        <v>316.10068939539167</v>
      </c>
      <c r="BY79" s="1">
        <f t="shared" ca="1" si="42"/>
        <v>322.42270318329952</v>
      </c>
      <c r="BZ79" s="1">
        <f t="shared" ca="1" si="42"/>
        <v>328.87115724696548</v>
      </c>
      <c r="CA79" s="1">
        <f t="shared" ca="1" si="42"/>
        <v>335.44858039190478</v>
      </c>
      <c r="CB79" s="1">
        <f t="shared" ca="1" si="42"/>
        <v>342.15755199974291</v>
      </c>
      <c r="CC79" s="1">
        <f t="shared" ca="1" si="42"/>
        <v>349.00070303973774</v>
      </c>
    </row>
    <row r="80" spans="2:81" x14ac:dyDescent="0.2">
      <c r="B80">
        <f t="shared" si="28"/>
        <v>2050</v>
      </c>
      <c r="D80" t="s">
        <v>43</v>
      </c>
      <c r="G80" s="1">
        <f t="shared" si="36"/>
        <v>0</v>
      </c>
      <c r="H80" s="1">
        <f t="shared" si="36"/>
        <v>0</v>
      </c>
      <c r="I80" s="1">
        <f t="shared" si="36"/>
        <v>0</v>
      </c>
      <c r="J80" s="1">
        <f t="shared" si="36"/>
        <v>0</v>
      </c>
      <c r="K80" s="1">
        <f t="shared" si="36"/>
        <v>0</v>
      </c>
      <c r="L80" s="1">
        <f t="shared" si="36"/>
        <v>0</v>
      </c>
      <c r="M80" s="1">
        <f t="shared" si="36"/>
        <v>0</v>
      </c>
      <c r="N80" s="1">
        <f t="shared" si="36"/>
        <v>0</v>
      </c>
      <c r="O80" s="1">
        <f t="shared" si="36"/>
        <v>0</v>
      </c>
      <c r="P80" s="1">
        <f t="shared" si="36"/>
        <v>0</v>
      </c>
      <c r="Q80" s="1">
        <f t="shared" si="37"/>
        <v>0</v>
      </c>
      <c r="R80" s="1">
        <f t="shared" si="37"/>
        <v>0</v>
      </c>
      <c r="S80" s="1">
        <f t="shared" si="37"/>
        <v>0</v>
      </c>
      <c r="T80" s="1">
        <f t="shared" si="37"/>
        <v>0</v>
      </c>
      <c r="U80" s="1">
        <f t="shared" si="37"/>
        <v>0</v>
      </c>
      <c r="V80" s="1">
        <f t="shared" si="37"/>
        <v>0</v>
      </c>
      <c r="W80" s="1">
        <f t="shared" si="37"/>
        <v>0</v>
      </c>
      <c r="X80" s="1">
        <f t="shared" si="37"/>
        <v>0</v>
      </c>
      <c r="Y80" s="1">
        <f t="shared" si="37"/>
        <v>0</v>
      </c>
      <c r="Z80" s="1">
        <f t="shared" si="37"/>
        <v>0</v>
      </c>
      <c r="AA80" s="1">
        <f t="shared" si="38"/>
        <v>0</v>
      </c>
      <c r="AB80" s="1">
        <f t="shared" si="38"/>
        <v>0</v>
      </c>
      <c r="AC80" s="1">
        <f t="shared" si="38"/>
        <v>0</v>
      </c>
      <c r="AD80" s="1">
        <f t="shared" si="38"/>
        <v>0</v>
      </c>
      <c r="AE80" s="1">
        <f t="shared" ca="1" si="38"/>
        <v>144.57392123478189</v>
      </c>
      <c r="AF80" s="1">
        <f t="shared" ca="1" si="38"/>
        <v>147.46539965947753</v>
      </c>
      <c r="AG80" s="1">
        <f t="shared" ca="1" si="38"/>
        <v>150.41470765266709</v>
      </c>
      <c r="AH80" s="1">
        <f t="shared" ca="1" si="38"/>
        <v>153.42300180572042</v>
      </c>
      <c r="AI80" s="1">
        <f t="shared" ca="1" si="38"/>
        <v>156.49146184183482</v>
      </c>
      <c r="AJ80" s="1">
        <f t="shared" ca="1" si="38"/>
        <v>159.62129107867153</v>
      </c>
      <c r="AK80" s="1">
        <f t="shared" ca="1" si="39"/>
        <v>162.81371690024497</v>
      </c>
      <c r="AL80" s="1">
        <f t="shared" ca="1" si="39"/>
        <v>166.06999123824983</v>
      </c>
      <c r="AM80" s="1">
        <f t="shared" ca="1" si="39"/>
        <v>169.39139106301485</v>
      </c>
      <c r="AN80" s="1">
        <f t="shared" ca="1" si="39"/>
        <v>172.77921888427514</v>
      </c>
      <c r="AO80" s="1">
        <f t="shared" ca="1" si="39"/>
        <v>176.23480326196065</v>
      </c>
      <c r="AP80" s="1">
        <f t="shared" ca="1" si="39"/>
        <v>179.75949932719982</v>
      </c>
      <c r="AQ80" s="1">
        <f t="shared" ca="1" si="39"/>
        <v>183.35468931374385</v>
      </c>
      <c r="AR80" s="1">
        <f t="shared" ca="1" si="39"/>
        <v>187.02178310001872</v>
      </c>
      <c r="AS80" s="1">
        <f t="shared" ca="1" si="39"/>
        <v>190.7622187620191</v>
      </c>
      <c r="AT80" s="1">
        <f t="shared" ca="1" si="39"/>
        <v>194.57746313725946</v>
      </c>
      <c r="AU80" s="1">
        <f t="shared" ca="1" si="40"/>
        <v>198.46901240000466</v>
      </c>
      <c r="AV80" s="1">
        <f t="shared" ca="1" si="40"/>
        <v>202.43839264800476</v>
      </c>
      <c r="AW80" s="1">
        <f t="shared" ca="1" si="40"/>
        <v>206.48716050096485</v>
      </c>
      <c r="AX80" s="1">
        <f t="shared" ca="1" si="40"/>
        <v>210.61690371098413</v>
      </c>
      <c r="AY80" s="1">
        <f t="shared" ca="1" si="40"/>
        <v>214.82924178520383</v>
      </c>
      <c r="AZ80" s="1">
        <f t="shared" ca="1" si="40"/>
        <v>219.1258266209079</v>
      </c>
      <c r="BA80" s="1">
        <f t="shared" ca="1" si="40"/>
        <v>223.50834315332608</v>
      </c>
      <c r="BB80" s="1">
        <f t="shared" ca="1" si="40"/>
        <v>227.97851001639256</v>
      </c>
      <c r="BC80" s="1">
        <f t="shared" ca="1" si="40"/>
        <v>232.53808021672043</v>
      </c>
      <c r="BD80" s="1">
        <f t="shared" ca="1" si="40"/>
        <v>237.18884182105484</v>
      </c>
      <c r="BE80" s="1">
        <f t="shared" ca="1" si="41"/>
        <v>241.93261865747596</v>
      </c>
      <c r="BF80" s="1">
        <f t="shared" ca="1" si="41"/>
        <v>246.77127103062543</v>
      </c>
      <c r="BG80" s="1">
        <f t="shared" ca="1" si="41"/>
        <v>251.70669645123797</v>
      </c>
      <c r="BH80" s="1">
        <f t="shared" ca="1" si="41"/>
        <v>256.74083038026271</v>
      </c>
      <c r="BI80" s="1">
        <f t="shared" ca="1" si="41"/>
        <v>234.86746838030172</v>
      </c>
      <c r="BJ80" s="1">
        <f t="shared" ca="1" si="41"/>
        <v>239.56481774790777</v>
      </c>
      <c r="BK80" s="1">
        <f t="shared" ca="1" si="41"/>
        <v>244.35611410286592</v>
      </c>
      <c r="BL80" s="1">
        <f t="shared" ca="1" si="41"/>
        <v>249.24323638492319</v>
      </c>
      <c r="BM80" s="1">
        <f t="shared" ca="1" si="41"/>
        <v>254.22810111262169</v>
      </c>
      <c r="BN80" s="1">
        <f t="shared" ca="1" si="41"/>
        <v>259.31266313487413</v>
      </c>
      <c r="BO80" s="1">
        <f t="shared" ca="1" si="42"/>
        <v>264.49891639757163</v>
      </c>
      <c r="BP80" s="1">
        <f t="shared" ca="1" si="42"/>
        <v>269.78889472552299</v>
      </c>
      <c r="BQ80" s="1">
        <f t="shared" ca="1" si="42"/>
        <v>275.1846726200335</v>
      </c>
      <c r="BR80" s="1">
        <f t="shared" ca="1" si="42"/>
        <v>280.68836607243412</v>
      </c>
      <c r="BS80" s="1">
        <f t="shared" ca="1" si="42"/>
        <v>286.30213339388285</v>
      </c>
      <c r="BT80" s="1">
        <f t="shared" ca="1" si="42"/>
        <v>292.02817606176046</v>
      </c>
      <c r="BU80" s="1">
        <f t="shared" ca="1" si="42"/>
        <v>297.86873958299572</v>
      </c>
      <c r="BV80" s="1">
        <f t="shared" ca="1" si="42"/>
        <v>303.82611437465562</v>
      </c>
      <c r="BW80" s="1">
        <f t="shared" ca="1" si="42"/>
        <v>309.90263666214872</v>
      </c>
      <c r="BX80" s="1">
        <f t="shared" ca="1" si="42"/>
        <v>316.10068939539161</v>
      </c>
      <c r="BY80" s="1">
        <f t="shared" ca="1" si="42"/>
        <v>322.42270318329952</v>
      </c>
      <c r="BZ80" s="1">
        <f t="shared" ca="1" si="42"/>
        <v>328.87115724696554</v>
      </c>
      <c r="CA80" s="1">
        <f t="shared" ca="1" si="42"/>
        <v>335.44858039190478</v>
      </c>
      <c r="CB80" s="1">
        <f t="shared" ca="1" si="42"/>
        <v>342.15755199974291</v>
      </c>
      <c r="CC80" s="1">
        <f t="shared" ca="1" si="42"/>
        <v>349.0007030397378</v>
      </c>
    </row>
    <row r="81" spans="2:81" x14ac:dyDescent="0.2">
      <c r="B81">
        <f t="shared" si="28"/>
        <v>2051</v>
      </c>
      <c r="D81" t="s">
        <v>43</v>
      </c>
      <c r="G81" s="1">
        <f t="shared" si="36"/>
        <v>0</v>
      </c>
      <c r="H81" s="1">
        <f t="shared" si="36"/>
        <v>0</v>
      </c>
      <c r="I81" s="1">
        <f t="shared" si="36"/>
        <v>0</v>
      </c>
      <c r="J81" s="1">
        <f t="shared" si="36"/>
        <v>0</v>
      </c>
      <c r="K81" s="1">
        <f t="shared" si="36"/>
        <v>0</v>
      </c>
      <c r="L81" s="1">
        <f t="shared" si="36"/>
        <v>0</v>
      </c>
      <c r="M81" s="1">
        <f t="shared" si="36"/>
        <v>0</v>
      </c>
      <c r="N81" s="1">
        <f t="shared" si="36"/>
        <v>0</v>
      </c>
      <c r="O81" s="1">
        <f t="shared" si="36"/>
        <v>0</v>
      </c>
      <c r="P81" s="1">
        <f t="shared" si="36"/>
        <v>0</v>
      </c>
      <c r="Q81" s="1">
        <f t="shared" si="37"/>
        <v>0</v>
      </c>
      <c r="R81" s="1">
        <f t="shared" si="37"/>
        <v>0</v>
      </c>
      <c r="S81" s="1">
        <f t="shared" si="37"/>
        <v>0</v>
      </c>
      <c r="T81" s="1">
        <f t="shared" si="37"/>
        <v>0</v>
      </c>
      <c r="U81" s="1">
        <f t="shared" si="37"/>
        <v>0</v>
      </c>
      <c r="V81" s="1">
        <f t="shared" si="37"/>
        <v>0</v>
      </c>
      <c r="W81" s="1">
        <f t="shared" si="37"/>
        <v>0</v>
      </c>
      <c r="X81" s="1">
        <f t="shared" si="37"/>
        <v>0</v>
      </c>
      <c r="Y81" s="1">
        <f t="shared" si="37"/>
        <v>0</v>
      </c>
      <c r="Z81" s="1">
        <f t="shared" si="37"/>
        <v>0</v>
      </c>
      <c r="AA81" s="1">
        <f t="shared" si="38"/>
        <v>0</v>
      </c>
      <c r="AB81" s="1">
        <f t="shared" si="38"/>
        <v>0</v>
      </c>
      <c r="AC81" s="1">
        <f t="shared" si="38"/>
        <v>0</v>
      </c>
      <c r="AD81" s="1">
        <f t="shared" si="38"/>
        <v>0</v>
      </c>
      <c r="AE81" s="1">
        <f t="shared" si="38"/>
        <v>0</v>
      </c>
      <c r="AF81" s="1">
        <f t="shared" ca="1" si="38"/>
        <v>144.29094810190475</v>
      </c>
      <c r="AG81" s="1">
        <f t="shared" ca="1" si="38"/>
        <v>147.17676706394283</v>
      </c>
      <c r="AH81" s="1">
        <f t="shared" ca="1" si="38"/>
        <v>150.12030240522171</v>
      </c>
      <c r="AI81" s="1">
        <f t="shared" ca="1" si="38"/>
        <v>153.12270845332611</v>
      </c>
      <c r="AJ81" s="1">
        <f t="shared" ca="1" si="38"/>
        <v>156.18516262239265</v>
      </c>
      <c r="AK81" s="1">
        <f t="shared" ca="1" si="39"/>
        <v>159.30886587484051</v>
      </c>
      <c r="AL81" s="1">
        <f t="shared" ca="1" si="39"/>
        <v>162.49504319233733</v>
      </c>
      <c r="AM81" s="1">
        <f t="shared" ca="1" si="39"/>
        <v>165.74494405618404</v>
      </c>
      <c r="AN81" s="1">
        <f t="shared" ca="1" si="39"/>
        <v>169.05984293730774</v>
      </c>
      <c r="AO81" s="1">
        <f t="shared" ca="1" si="39"/>
        <v>172.4410397960539</v>
      </c>
      <c r="AP81" s="1">
        <f t="shared" ca="1" si="39"/>
        <v>175.88986059197498</v>
      </c>
      <c r="AQ81" s="1">
        <f t="shared" ca="1" si="39"/>
        <v>179.40765780381443</v>
      </c>
      <c r="AR81" s="1">
        <f t="shared" ca="1" si="39"/>
        <v>182.99581095989075</v>
      </c>
      <c r="AS81" s="1">
        <f t="shared" ca="1" si="39"/>
        <v>186.65572717908856</v>
      </c>
      <c r="AT81" s="1">
        <f t="shared" ca="1" si="39"/>
        <v>190.38884172267035</v>
      </c>
      <c r="AU81" s="1">
        <f t="shared" ca="1" si="40"/>
        <v>194.19661855712371</v>
      </c>
      <c r="AV81" s="1">
        <f t="shared" ca="1" si="40"/>
        <v>198.08055092826621</v>
      </c>
      <c r="AW81" s="1">
        <f t="shared" ca="1" si="40"/>
        <v>202.04216194683156</v>
      </c>
      <c r="AX81" s="1">
        <f t="shared" ca="1" si="40"/>
        <v>206.08300518576817</v>
      </c>
      <c r="AY81" s="1">
        <f t="shared" ca="1" si="40"/>
        <v>210.20466528948353</v>
      </c>
      <c r="AZ81" s="1">
        <f t="shared" ca="1" si="40"/>
        <v>214.40875859527321</v>
      </c>
      <c r="BA81" s="1">
        <f t="shared" ca="1" si="40"/>
        <v>218.69693376717865</v>
      </c>
      <c r="BB81" s="1">
        <f t="shared" ca="1" si="40"/>
        <v>223.07087244252224</v>
      </c>
      <c r="BC81" s="1">
        <f t="shared" ca="1" si="40"/>
        <v>227.53228989137264</v>
      </c>
      <c r="BD81" s="1">
        <f t="shared" ca="1" si="40"/>
        <v>232.08293568920013</v>
      </c>
      <c r="BE81" s="1">
        <f t="shared" ca="1" si="41"/>
        <v>236.72459440298411</v>
      </c>
      <c r="BF81" s="1">
        <f t="shared" ca="1" si="41"/>
        <v>241.45908629104383</v>
      </c>
      <c r="BG81" s="1">
        <f t="shared" ca="1" si="41"/>
        <v>246.28826801686466</v>
      </c>
      <c r="BH81" s="1">
        <f t="shared" ca="1" si="41"/>
        <v>251.21403337720201</v>
      </c>
      <c r="BI81" s="1">
        <f t="shared" ca="1" si="41"/>
        <v>256.23831404474601</v>
      </c>
      <c r="BJ81" s="1">
        <f t="shared" ca="1" si="41"/>
        <v>239.56481774790777</v>
      </c>
      <c r="BK81" s="1">
        <f t="shared" ca="1" si="41"/>
        <v>244.35611410286592</v>
      </c>
      <c r="BL81" s="1">
        <f t="shared" ca="1" si="41"/>
        <v>249.24323638492325</v>
      </c>
      <c r="BM81" s="1">
        <f t="shared" ca="1" si="41"/>
        <v>254.22810111262169</v>
      </c>
      <c r="BN81" s="1">
        <f t="shared" ca="1" si="41"/>
        <v>259.31266313487413</v>
      </c>
      <c r="BO81" s="1">
        <f t="shared" ca="1" si="42"/>
        <v>264.49891639757163</v>
      </c>
      <c r="BP81" s="1">
        <f t="shared" ca="1" si="42"/>
        <v>269.78889472552305</v>
      </c>
      <c r="BQ81" s="1">
        <f t="shared" ca="1" si="42"/>
        <v>275.1846726200335</v>
      </c>
      <c r="BR81" s="1">
        <f t="shared" ca="1" si="42"/>
        <v>280.68836607243418</v>
      </c>
      <c r="BS81" s="1">
        <f t="shared" ca="1" si="42"/>
        <v>286.30213339388285</v>
      </c>
      <c r="BT81" s="1">
        <f t="shared" ca="1" si="42"/>
        <v>292.02817606176052</v>
      </c>
      <c r="BU81" s="1">
        <f t="shared" ca="1" si="42"/>
        <v>297.86873958299566</v>
      </c>
      <c r="BV81" s="1">
        <f t="shared" ca="1" si="42"/>
        <v>303.82611437465562</v>
      </c>
      <c r="BW81" s="1">
        <f t="shared" ca="1" si="42"/>
        <v>309.90263666214872</v>
      </c>
      <c r="BX81" s="1">
        <f t="shared" ca="1" si="42"/>
        <v>316.10068939539173</v>
      </c>
      <c r="BY81" s="1">
        <f t="shared" ca="1" si="42"/>
        <v>322.42270318329946</v>
      </c>
      <c r="BZ81" s="1">
        <f t="shared" ca="1" si="42"/>
        <v>328.87115724696554</v>
      </c>
      <c r="CA81" s="1">
        <f t="shared" ca="1" si="42"/>
        <v>335.4485803919049</v>
      </c>
      <c r="CB81" s="1">
        <f t="shared" ca="1" si="42"/>
        <v>342.15755199974291</v>
      </c>
      <c r="CC81" s="1">
        <f t="shared" ca="1" si="42"/>
        <v>349.0007030397378</v>
      </c>
    </row>
    <row r="82" spans="2:81" x14ac:dyDescent="0.2">
      <c r="B82">
        <f t="shared" si="28"/>
        <v>2052</v>
      </c>
      <c r="D82" t="s">
        <v>43</v>
      </c>
      <c r="G82" s="1">
        <f t="shared" si="36"/>
        <v>0</v>
      </c>
      <c r="H82" s="1">
        <f t="shared" si="36"/>
        <v>0</v>
      </c>
      <c r="I82" s="1">
        <f t="shared" si="36"/>
        <v>0</v>
      </c>
      <c r="J82" s="1">
        <f t="shared" si="36"/>
        <v>0</v>
      </c>
      <c r="K82" s="1">
        <f t="shared" si="36"/>
        <v>0</v>
      </c>
      <c r="L82" s="1">
        <f t="shared" si="36"/>
        <v>0</v>
      </c>
      <c r="M82" s="1">
        <f t="shared" si="36"/>
        <v>0</v>
      </c>
      <c r="N82" s="1">
        <f t="shared" si="36"/>
        <v>0</v>
      </c>
      <c r="O82" s="1">
        <f t="shared" si="36"/>
        <v>0</v>
      </c>
      <c r="P82" s="1">
        <f t="shared" si="36"/>
        <v>0</v>
      </c>
      <c r="Q82" s="1">
        <f t="shared" si="37"/>
        <v>0</v>
      </c>
      <c r="R82" s="1">
        <f t="shared" si="37"/>
        <v>0</v>
      </c>
      <c r="S82" s="1">
        <f t="shared" si="37"/>
        <v>0</v>
      </c>
      <c r="T82" s="1">
        <f t="shared" si="37"/>
        <v>0</v>
      </c>
      <c r="U82" s="1">
        <f t="shared" si="37"/>
        <v>0</v>
      </c>
      <c r="V82" s="1">
        <f t="shared" si="37"/>
        <v>0</v>
      </c>
      <c r="W82" s="1">
        <f t="shared" si="37"/>
        <v>0</v>
      </c>
      <c r="X82" s="1">
        <f t="shared" si="37"/>
        <v>0</v>
      </c>
      <c r="Y82" s="1">
        <f t="shared" si="37"/>
        <v>0</v>
      </c>
      <c r="Z82" s="1">
        <f t="shared" si="37"/>
        <v>0</v>
      </c>
      <c r="AA82" s="1">
        <f t="shared" si="38"/>
        <v>0</v>
      </c>
      <c r="AB82" s="1">
        <f t="shared" si="38"/>
        <v>0</v>
      </c>
      <c r="AC82" s="1">
        <f t="shared" si="38"/>
        <v>0</v>
      </c>
      <c r="AD82" s="1">
        <f t="shared" si="38"/>
        <v>0</v>
      </c>
      <c r="AE82" s="1">
        <f t="shared" si="38"/>
        <v>0</v>
      </c>
      <c r="AF82" s="1">
        <f t="shared" si="38"/>
        <v>0</v>
      </c>
      <c r="AG82" s="1">
        <f t="shared" ca="1" si="38"/>
        <v>144.00794291239902</v>
      </c>
      <c r="AH82" s="1">
        <f t="shared" ca="1" si="38"/>
        <v>146.88810177064701</v>
      </c>
      <c r="AI82" s="1">
        <f t="shared" ca="1" si="38"/>
        <v>149.82586380605994</v>
      </c>
      <c r="AJ82" s="1">
        <f t="shared" ca="1" si="38"/>
        <v>152.82238108218112</v>
      </c>
      <c r="AK82" s="1">
        <f t="shared" ca="1" si="39"/>
        <v>155.87882870382475</v>
      </c>
      <c r="AL82" s="1">
        <f t="shared" ca="1" si="39"/>
        <v>158.99640527790126</v>
      </c>
      <c r="AM82" s="1">
        <f t="shared" ca="1" si="39"/>
        <v>162.17633338345928</v>
      </c>
      <c r="AN82" s="1">
        <f t="shared" ca="1" si="39"/>
        <v>165.41986005112844</v>
      </c>
      <c r="AO82" s="1">
        <f t="shared" ca="1" si="39"/>
        <v>168.72825725215102</v>
      </c>
      <c r="AP82" s="1">
        <f t="shared" ca="1" si="39"/>
        <v>172.10282239719405</v>
      </c>
      <c r="AQ82" s="1">
        <f t="shared" ca="1" si="39"/>
        <v>175.54487884513793</v>
      </c>
      <c r="AR82" s="1">
        <f t="shared" ca="1" si="39"/>
        <v>179.05577642204065</v>
      </c>
      <c r="AS82" s="1">
        <f t="shared" ca="1" si="39"/>
        <v>182.6368919504815</v>
      </c>
      <c r="AT82" s="1">
        <f t="shared" ca="1" si="39"/>
        <v>186.28962978949113</v>
      </c>
      <c r="AU82" s="1">
        <f t="shared" ca="1" si="40"/>
        <v>190.01542238528097</v>
      </c>
      <c r="AV82" s="1">
        <f t="shared" ca="1" si="40"/>
        <v>193.81573083298653</v>
      </c>
      <c r="AW82" s="1">
        <f t="shared" ca="1" si="40"/>
        <v>197.69204544964629</v>
      </c>
      <c r="AX82" s="1">
        <f t="shared" ca="1" si="40"/>
        <v>201.64588635863925</v>
      </c>
      <c r="AY82" s="1">
        <f t="shared" ca="1" si="40"/>
        <v>205.678804085812</v>
      </c>
      <c r="AZ82" s="1">
        <f t="shared" ca="1" si="40"/>
        <v>209.79238016752822</v>
      </c>
      <c r="BA82" s="1">
        <f t="shared" ca="1" si="40"/>
        <v>213.98822777087881</v>
      </c>
      <c r="BB82" s="1">
        <f t="shared" ca="1" si="40"/>
        <v>218.26799232629637</v>
      </c>
      <c r="BC82" s="1">
        <f t="shared" ca="1" si="40"/>
        <v>222.63335217282233</v>
      </c>
      <c r="BD82" s="1">
        <f t="shared" ca="1" si="40"/>
        <v>227.08601921627871</v>
      </c>
      <c r="BE82" s="1">
        <f t="shared" ca="1" si="41"/>
        <v>231.62773960060431</v>
      </c>
      <c r="BF82" s="1">
        <f t="shared" ca="1" si="41"/>
        <v>236.2602943926164</v>
      </c>
      <c r="BG82" s="1">
        <f t="shared" ca="1" si="41"/>
        <v>240.98550028046876</v>
      </c>
      <c r="BH82" s="1">
        <f t="shared" ca="1" si="41"/>
        <v>245.80521028607808</v>
      </c>
      <c r="BI82" s="1">
        <f t="shared" ca="1" si="41"/>
        <v>250.72131449179969</v>
      </c>
      <c r="BJ82" s="1">
        <f t="shared" ca="1" si="41"/>
        <v>255.73574078163566</v>
      </c>
      <c r="BK82" s="1">
        <f t="shared" ca="1" si="41"/>
        <v>244.35611410286592</v>
      </c>
      <c r="BL82" s="1">
        <f t="shared" ca="1" si="41"/>
        <v>249.24323638492325</v>
      </c>
      <c r="BM82" s="1">
        <f t="shared" ca="1" si="41"/>
        <v>254.22810111262169</v>
      </c>
      <c r="BN82" s="1">
        <f t="shared" ca="1" si="41"/>
        <v>259.31266313487413</v>
      </c>
      <c r="BO82" s="1">
        <f t="shared" ca="1" si="42"/>
        <v>264.49891639757163</v>
      </c>
      <c r="BP82" s="1">
        <f t="shared" ca="1" si="42"/>
        <v>269.78889472552305</v>
      </c>
      <c r="BQ82" s="1">
        <f t="shared" ca="1" si="42"/>
        <v>275.18467262003355</v>
      </c>
      <c r="BR82" s="1">
        <f t="shared" ca="1" si="42"/>
        <v>280.68836607243412</v>
      </c>
      <c r="BS82" s="1">
        <f t="shared" ca="1" si="42"/>
        <v>286.30213339388285</v>
      </c>
      <c r="BT82" s="1">
        <f t="shared" ca="1" si="42"/>
        <v>292.02817606176052</v>
      </c>
      <c r="BU82" s="1">
        <f t="shared" ca="1" si="42"/>
        <v>297.86873958299572</v>
      </c>
      <c r="BV82" s="1">
        <f t="shared" ca="1" si="42"/>
        <v>303.82611437465556</v>
      </c>
      <c r="BW82" s="1">
        <f t="shared" ca="1" si="42"/>
        <v>309.90263666214872</v>
      </c>
      <c r="BX82" s="1">
        <f t="shared" ca="1" si="42"/>
        <v>316.10068939539173</v>
      </c>
      <c r="BY82" s="1">
        <f t="shared" ca="1" si="42"/>
        <v>322.42270318329957</v>
      </c>
      <c r="BZ82" s="1">
        <f t="shared" ca="1" si="42"/>
        <v>328.87115724696548</v>
      </c>
      <c r="CA82" s="1">
        <f t="shared" ca="1" si="42"/>
        <v>335.44858039190484</v>
      </c>
      <c r="CB82" s="1">
        <f t="shared" ca="1" si="42"/>
        <v>342.15755199974296</v>
      </c>
      <c r="CC82" s="1">
        <f t="shared" ca="1" si="42"/>
        <v>349.0007030397378</v>
      </c>
    </row>
    <row r="83" spans="2:81" x14ac:dyDescent="0.2">
      <c r="B83">
        <f t="shared" si="28"/>
        <v>2053</v>
      </c>
      <c r="D83" t="s">
        <v>43</v>
      </c>
      <c r="G83" s="1">
        <f t="shared" si="36"/>
        <v>0</v>
      </c>
      <c r="H83" s="1">
        <f t="shared" si="36"/>
        <v>0</v>
      </c>
      <c r="I83" s="1">
        <f t="shared" si="36"/>
        <v>0</v>
      </c>
      <c r="J83" s="1">
        <f t="shared" si="36"/>
        <v>0</v>
      </c>
      <c r="K83" s="1">
        <f t="shared" si="36"/>
        <v>0</v>
      </c>
      <c r="L83" s="1">
        <f t="shared" si="36"/>
        <v>0</v>
      </c>
      <c r="M83" s="1">
        <f t="shared" si="36"/>
        <v>0</v>
      </c>
      <c r="N83" s="1">
        <f t="shared" si="36"/>
        <v>0</v>
      </c>
      <c r="O83" s="1">
        <f t="shared" si="36"/>
        <v>0</v>
      </c>
      <c r="P83" s="1">
        <f t="shared" si="36"/>
        <v>0</v>
      </c>
      <c r="Q83" s="1">
        <f t="shared" si="37"/>
        <v>0</v>
      </c>
      <c r="R83" s="1">
        <f t="shared" si="37"/>
        <v>0</v>
      </c>
      <c r="S83" s="1">
        <f t="shared" si="37"/>
        <v>0</v>
      </c>
      <c r="T83" s="1">
        <f t="shared" si="37"/>
        <v>0</v>
      </c>
      <c r="U83" s="1">
        <f t="shared" si="37"/>
        <v>0</v>
      </c>
      <c r="V83" s="1">
        <f t="shared" si="37"/>
        <v>0</v>
      </c>
      <c r="W83" s="1">
        <f t="shared" si="37"/>
        <v>0</v>
      </c>
      <c r="X83" s="1">
        <f t="shared" si="37"/>
        <v>0</v>
      </c>
      <c r="Y83" s="1">
        <f t="shared" si="37"/>
        <v>0</v>
      </c>
      <c r="Z83" s="1">
        <f t="shared" si="37"/>
        <v>0</v>
      </c>
      <c r="AA83" s="1">
        <f t="shared" si="38"/>
        <v>0</v>
      </c>
      <c r="AB83" s="1">
        <f t="shared" si="38"/>
        <v>0</v>
      </c>
      <c r="AC83" s="1">
        <f t="shared" si="38"/>
        <v>0</v>
      </c>
      <c r="AD83" s="1">
        <f t="shared" si="38"/>
        <v>0</v>
      </c>
      <c r="AE83" s="1">
        <f t="shared" si="38"/>
        <v>0</v>
      </c>
      <c r="AF83" s="1">
        <f t="shared" si="38"/>
        <v>0</v>
      </c>
      <c r="AG83" s="1">
        <f t="shared" si="38"/>
        <v>0</v>
      </c>
      <c r="AH83" s="1">
        <f t="shared" ca="1" si="38"/>
        <v>143.72495909397901</v>
      </c>
      <c r="AI83" s="1">
        <f t="shared" ca="1" si="38"/>
        <v>146.59945827585858</v>
      </c>
      <c r="AJ83" s="1">
        <f t="shared" ca="1" si="38"/>
        <v>149.53144744137575</v>
      </c>
      <c r="AK83" s="1">
        <f t="shared" ca="1" si="39"/>
        <v>152.52207639020327</v>
      </c>
      <c r="AL83" s="1">
        <f t="shared" ca="1" si="39"/>
        <v>155.57251791800735</v>
      </c>
      <c r="AM83" s="1">
        <f t="shared" ca="1" si="39"/>
        <v>158.68396827636749</v>
      </c>
      <c r="AN83" s="1">
        <f t="shared" ca="1" si="39"/>
        <v>161.85764764189486</v>
      </c>
      <c r="AO83" s="1">
        <f t="shared" ca="1" si="39"/>
        <v>165.0948005947327</v>
      </c>
      <c r="AP83" s="1">
        <f t="shared" ca="1" si="39"/>
        <v>168.39669660662739</v>
      </c>
      <c r="AQ83" s="1">
        <f t="shared" ca="1" si="39"/>
        <v>171.76463053875992</v>
      </c>
      <c r="AR83" s="1">
        <f t="shared" ca="1" si="39"/>
        <v>175.19992314953512</v>
      </c>
      <c r="AS83" s="1">
        <f t="shared" ca="1" si="39"/>
        <v>178.70392161252579</v>
      </c>
      <c r="AT83" s="1">
        <f t="shared" ca="1" si="39"/>
        <v>182.27800004477635</v>
      </c>
      <c r="AU83" s="1">
        <f t="shared" ca="1" si="40"/>
        <v>185.92356004567188</v>
      </c>
      <c r="AV83" s="1">
        <f t="shared" ca="1" si="40"/>
        <v>189.64203124658533</v>
      </c>
      <c r="AW83" s="1">
        <f t="shared" ca="1" si="40"/>
        <v>193.43487187151698</v>
      </c>
      <c r="AX83" s="1">
        <f t="shared" ca="1" si="40"/>
        <v>197.30356930894735</v>
      </c>
      <c r="AY83" s="1">
        <f t="shared" ca="1" si="40"/>
        <v>201.24964069512632</v>
      </c>
      <c r="AZ83" s="1">
        <f t="shared" ca="1" si="40"/>
        <v>205.2746335090288</v>
      </c>
      <c r="BA83" s="1">
        <f t="shared" ca="1" si="40"/>
        <v>209.38012617920938</v>
      </c>
      <c r="BB83" s="1">
        <f t="shared" ca="1" si="40"/>
        <v>213.5677287027936</v>
      </c>
      <c r="BC83" s="1">
        <f t="shared" ca="1" si="40"/>
        <v>217.83908327684944</v>
      </c>
      <c r="BD83" s="1">
        <f t="shared" ca="1" si="40"/>
        <v>222.19586494238644</v>
      </c>
      <c r="BE83" s="1">
        <f t="shared" ca="1" si="41"/>
        <v>226.63978224123414</v>
      </c>
      <c r="BF83" s="1">
        <f t="shared" ca="1" si="41"/>
        <v>231.17257788605883</v>
      </c>
      <c r="BG83" s="1">
        <f t="shared" ca="1" si="41"/>
        <v>235.79602944378001</v>
      </c>
      <c r="BH83" s="1">
        <f t="shared" ca="1" si="41"/>
        <v>240.51195003265565</v>
      </c>
      <c r="BI83" s="1">
        <f t="shared" ca="1" si="41"/>
        <v>245.32218903330869</v>
      </c>
      <c r="BJ83" s="1">
        <f t="shared" ca="1" si="41"/>
        <v>250.22863281397494</v>
      </c>
      <c r="BK83" s="1">
        <f t="shared" ca="1" si="41"/>
        <v>255.23320547025438</v>
      </c>
      <c r="BL83" s="1">
        <f t="shared" ca="1" si="41"/>
        <v>249.24323638492325</v>
      </c>
      <c r="BM83" s="1">
        <f t="shared" ca="1" si="41"/>
        <v>254.22810111262172</v>
      </c>
      <c r="BN83" s="1">
        <f t="shared" ca="1" si="41"/>
        <v>259.31266313487413</v>
      </c>
      <c r="BO83" s="1">
        <f t="shared" ca="1" si="42"/>
        <v>264.49891639757163</v>
      </c>
      <c r="BP83" s="1">
        <f t="shared" ca="1" si="42"/>
        <v>269.78889472552305</v>
      </c>
      <c r="BQ83" s="1">
        <f t="shared" ca="1" si="42"/>
        <v>275.18467262003355</v>
      </c>
      <c r="BR83" s="1">
        <f t="shared" ca="1" si="42"/>
        <v>280.68836607243423</v>
      </c>
      <c r="BS83" s="1">
        <f t="shared" ca="1" si="42"/>
        <v>286.30213339388285</v>
      </c>
      <c r="BT83" s="1">
        <f t="shared" ca="1" si="42"/>
        <v>292.02817606176052</v>
      </c>
      <c r="BU83" s="1">
        <f t="shared" ca="1" si="42"/>
        <v>297.86873958299572</v>
      </c>
      <c r="BV83" s="1">
        <f t="shared" ca="1" si="42"/>
        <v>303.82611437465567</v>
      </c>
      <c r="BW83" s="1">
        <f t="shared" ca="1" si="42"/>
        <v>309.90263666214872</v>
      </c>
      <c r="BX83" s="1">
        <f t="shared" ca="1" si="42"/>
        <v>316.10068939539173</v>
      </c>
      <c r="BY83" s="1">
        <f t="shared" ca="1" si="42"/>
        <v>322.42270318329957</v>
      </c>
      <c r="BZ83" s="1">
        <f t="shared" ca="1" si="42"/>
        <v>328.87115724696559</v>
      </c>
      <c r="CA83" s="1">
        <f t="shared" ca="1" si="42"/>
        <v>335.44858039190478</v>
      </c>
      <c r="CB83" s="1">
        <f t="shared" ca="1" si="42"/>
        <v>342.15755199974296</v>
      </c>
      <c r="CC83" s="1">
        <f t="shared" ca="1" si="42"/>
        <v>349.00070303973786</v>
      </c>
    </row>
    <row r="85" spans="2:81" x14ac:dyDescent="0.2">
      <c r="B85" s="7" t="s">
        <v>58</v>
      </c>
    </row>
    <row r="86" spans="2:81" x14ac:dyDescent="0.2">
      <c r="B86" s="10" t="s">
        <v>59</v>
      </c>
    </row>
    <row r="87" spans="2:81" x14ac:dyDescent="0.2">
      <c r="B87" s="10" t="s">
        <v>56</v>
      </c>
      <c r="G87" s="38"/>
    </row>
    <row r="88" spans="2:81" x14ac:dyDescent="0.2">
      <c r="B88" s="6" t="s">
        <v>60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</row>
    <row r="89" spans="2:81" x14ac:dyDescent="0.2">
      <c r="B89">
        <f>B56</f>
        <v>2026</v>
      </c>
      <c r="D89" t="s">
        <v>43</v>
      </c>
      <c r="G89" s="1">
        <f t="shared" ref="G89:P98" ca="1" si="43">IF($B89&lt;=G$28,INDEX($G$45:$CC$45,MATCH(MIN($B89+INT((G$28-$B89)/$E$10)*$E$10),$G$28:$CC$28,0)),0)*(1+$E$12)^(MOD(G$28-$B89,$E$10))</f>
        <v>226.80719999999999</v>
      </c>
      <c r="H89" s="1">
        <f t="shared" ca="1" si="43"/>
        <v>231.343344</v>
      </c>
      <c r="I89" s="1">
        <f t="shared" ca="1" si="43"/>
        <v>235.97021088</v>
      </c>
      <c r="J89" s="1">
        <f t="shared" ca="1" si="43"/>
        <v>240.68961509759998</v>
      </c>
      <c r="K89" s="1">
        <f t="shared" ca="1" si="43"/>
        <v>245.50340739955197</v>
      </c>
      <c r="L89" s="1">
        <f t="shared" ca="1" si="43"/>
        <v>250.41347554754304</v>
      </c>
      <c r="M89" s="1">
        <f t="shared" ca="1" si="43"/>
        <v>255.42174505849391</v>
      </c>
      <c r="N89" s="1">
        <f t="shared" ca="1" si="43"/>
        <v>260.53017995966371</v>
      </c>
      <c r="O89" s="1">
        <f t="shared" ca="1" si="43"/>
        <v>265.740783558857</v>
      </c>
      <c r="P89" s="1">
        <f t="shared" ca="1" si="43"/>
        <v>271.05559923003415</v>
      </c>
      <c r="Q89" s="1">
        <f t="shared" ref="Q89:Z98" ca="1" si="44">IF($B89&lt;=Q$28,INDEX($G$45:$CC$45,MATCH(MIN($B89+INT((Q$28-$B89)/$E$10)*$E$10),$G$28:$CC$28,0)),0)*(1+$E$12)^(MOD(Q$28-$B89,$E$10))</f>
        <v>276.47671121463486</v>
      </c>
      <c r="R89" s="1">
        <f t="shared" ca="1" si="44"/>
        <v>282.00624543892752</v>
      </c>
      <c r="S89" s="1">
        <f t="shared" ca="1" si="44"/>
        <v>287.64637034770612</v>
      </c>
      <c r="T89" s="1">
        <f t="shared" ca="1" si="44"/>
        <v>293.39929775466021</v>
      </c>
      <c r="U89" s="1">
        <f t="shared" ca="1" si="44"/>
        <v>299.26728370975343</v>
      </c>
      <c r="V89" s="1">
        <f t="shared" ca="1" si="44"/>
        <v>305.25262938394843</v>
      </c>
      <c r="W89" s="1">
        <f t="shared" ca="1" si="44"/>
        <v>311.35768197162747</v>
      </c>
      <c r="X89" s="1">
        <f t="shared" ca="1" si="44"/>
        <v>317.58483561106004</v>
      </c>
      <c r="Y89" s="1">
        <f t="shared" ca="1" si="44"/>
        <v>323.9365323232812</v>
      </c>
      <c r="Z89" s="1">
        <f t="shared" ca="1" si="44"/>
        <v>330.41526296974683</v>
      </c>
      <c r="AA89" s="1">
        <f t="shared" ref="AA89:AJ98" ca="1" si="45">IF($B89&lt;=AA$28,INDEX($G$45:$CC$45,MATCH(MIN($B89+INT((AA$28-$B89)/$E$10)*$E$10),$G$28:$CC$28,0)),0)*(1+$E$12)^(MOD(AA$28-$B89,$E$10))</f>
        <v>221.36671712564612</v>
      </c>
      <c r="AB89" s="1">
        <f t="shared" ca="1" si="45"/>
        <v>225.79405146815904</v>
      </c>
      <c r="AC89" s="1">
        <f t="shared" ca="1" si="45"/>
        <v>230.30993249752223</v>
      </c>
      <c r="AD89" s="1">
        <f t="shared" ca="1" si="45"/>
        <v>234.91613114747264</v>
      </c>
      <c r="AE89" s="1">
        <f t="shared" ca="1" si="45"/>
        <v>239.6144537704221</v>
      </c>
      <c r="AF89" s="1">
        <f t="shared" ca="1" si="45"/>
        <v>244.40674284583056</v>
      </c>
      <c r="AG89" s="1">
        <f t="shared" ca="1" si="45"/>
        <v>249.29487770274719</v>
      </c>
      <c r="AH89" s="1">
        <f t="shared" ca="1" si="45"/>
        <v>254.28077525680209</v>
      </c>
      <c r="AI89" s="1">
        <f t="shared" ca="1" si="45"/>
        <v>259.36639076193813</v>
      </c>
      <c r="AJ89" s="1">
        <f t="shared" ca="1" si="45"/>
        <v>264.55371857717688</v>
      </c>
      <c r="AK89" s="1">
        <f t="shared" ref="AK89:AT98" ca="1" si="46">IF($B89&lt;=AK$28,INDEX($G$45:$CC$45,MATCH(MIN($B89+INT((AK$28-$B89)/$E$10)*$E$10),$G$28:$CC$28,0)),0)*(1+$E$12)^(MOD(AK$28-$B89,$E$10))</f>
        <v>269.84479294872045</v>
      </c>
      <c r="AL89" s="1">
        <f t="shared" ca="1" si="46"/>
        <v>275.2416888076948</v>
      </c>
      <c r="AM89" s="1">
        <f t="shared" ca="1" si="46"/>
        <v>280.74652258384873</v>
      </c>
      <c r="AN89" s="1">
        <f t="shared" ca="1" si="46"/>
        <v>286.3614530355257</v>
      </c>
      <c r="AO89" s="1">
        <f t="shared" ca="1" si="46"/>
        <v>292.08868209623625</v>
      </c>
      <c r="AP89" s="1">
        <f t="shared" ca="1" si="46"/>
        <v>297.9304557381609</v>
      </c>
      <c r="AQ89" s="1">
        <f t="shared" ca="1" si="46"/>
        <v>303.88906485292415</v>
      </c>
      <c r="AR89" s="1">
        <f t="shared" ca="1" si="46"/>
        <v>309.9668461499827</v>
      </c>
      <c r="AS89" s="1">
        <f t="shared" ca="1" si="46"/>
        <v>316.16618307298228</v>
      </c>
      <c r="AT89" s="1">
        <f t="shared" ca="1" si="46"/>
        <v>322.48950673444193</v>
      </c>
      <c r="AU89" s="1">
        <f t="shared" ref="AU89:BD98" ca="1" si="47">IF($B89&lt;=AU$28,INDEX($G$45:$CC$45,MATCH(MIN($B89+INT((AU$28-$B89)/$E$10)*$E$10),$G$28:$CC$28,0)),0)*(1+$E$12)^(MOD(AU$28-$B89,$E$10))</f>
        <v>288.19181794033324</v>
      </c>
      <c r="AV89" s="1">
        <f t="shared" ca="1" si="47"/>
        <v>293.95565429913989</v>
      </c>
      <c r="AW89" s="1">
        <f t="shared" ca="1" si="47"/>
        <v>299.83476738512269</v>
      </c>
      <c r="AX89" s="1">
        <f t="shared" ca="1" si="47"/>
        <v>305.83146273282512</v>
      </c>
      <c r="AY89" s="1">
        <f t="shared" ca="1" si="47"/>
        <v>311.94809198748163</v>
      </c>
      <c r="AZ89" s="1">
        <f t="shared" ca="1" si="47"/>
        <v>318.1870538272313</v>
      </c>
      <c r="BA89" s="1">
        <f t="shared" ca="1" si="47"/>
        <v>324.55079490377591</v>
      </c>
      <c r="BB89" s="1">
        <f t="shared" ca="1" si="47"/>
        <v>331.0418108018514</v>
      </c>
      <c r="BC89" s="1">
        <f t="shared" ca="1" si="47"/>
        <v>337.66264701788845</v>
      </c>
      <c r="BD89" s="1">
        <f t="shared" ca="1" si="47"/>
        <v>344.4158999582462</v>
      </c>
      <c r="BE89" s="1">
        <f t="shared" ref="BE89:BN98" ca="1" si="48">IF($B89&lt;=BE$28,INDEX($G$45:$CC$45,MATCH(MIN($B89+INT((BE$28-$B89)/$E$10)*$E$10),$G$28:$CC$28,0)),0)*(1+$E$12)^(MOD(BE$28-$B89,$E$10))</f>
        <v>351.30421795741114</v>
      </c>
      <c r="BF89" s="1">
        <f t="shared" ca="1" si="48"/>
        <v>358.33030231655931</v>
      </c>
      <c r="BG89" s="1">
        <f t="shared" ca="1" si="48"/>
        <v>365.49690836289057</v>
      </c>
      <c r="BH89" s="1">
        <f t="shared" ca="1" si="48"/>
        <v>372.80684653014833</v>
      </c>
      <c r="BI89" s="1">
        <f t="shared" ca="1" si="48"/>
        <v>380.26298346075134</v>
      </c>
      <c r="BJ89" s="1">
        <f t="shared" ca="1" si="48"/>
        <v>387.86824312996629</v>
      </c>
      <c r="BK89" s="1">
        <f t="shared" ca="1" si="48"/>
        <v>395.62560799256568</v>
      </c>
      <c r="BL89" s="1">
        <f t="shared" ca="1" si="48"/>
        <v>403.53812015241698</v>
      </c>
      <c r="BM89" s="1">
        <f t="shared" ca="1" si="48"/>
        <v>411.6088825554653</v>
      </c>
      <c r="BN89" s="1">
        <f t="shared" ca="1" si="48"/>
        <v>419.84106020657458</v>
      </c>
      <c r="BO89" s="1">
        <f t="shared" ref="BO89:CC98" ca="1" si="49">IF($B89&lt;=BO$28,INDEX($G$45:$CC$45,MATCH(MIN($B89+INT((BO$28-$B89)/$E$10)*$E$10),$G$28:$CC$28,0)),0)*(1+$E$12)^(MOD(BO$28-$B89,$E$10))</f>
        <v>428.23788141070639</v>
      </c>
      <c r="BP89" s="1">
        <f t="shared" ca="1" si="49"/>
        <v>436.80263903892052</v>
      </c>
      <c r="BQ89" s="1">
        <f t="shared" ca="1" si="49"/>
        <v>445.53869181969895</v>
      </c>
      <c r="BR89" s="1">
        <f t="shared" ca="1" si="49"/>
        <v>454.44946565609285</v>
      </c>
      <c r="BS89" s="1">
        <f t="shared" ca="1" si="49"/>
        <v>463.53845496921474</v>
      </c>
      <c r="BT89" s="1">
        <f t="shared" ca="1" si="49"/>
        <v>472.80922406859906</v>
      </c>
      <c r="BU89" s="1">
        <f t="shared" ca="1" si="49"/>
        <v>482.26540854997108</v>
      </c>
      <c r="BV89" s="1">
        <f t="shared" ca="1" si="49"/>
        <v>491.91071672097041</v>
      </c>
      <c r="BW89" s="1">
        <f t="shared" ca="1" si="49"/>
        <v>501.74893105538985</v>
      </c>
      <c r="BX89" s="1">
        <f t="shared" ca="1" si="49"/>
        <v>511.78390967649761</v>
      </c>
      <c r="BY89" s="1">
        <f t="shared" ca="1" si="49"/>
        <v>522.01958787002764</v>
      </c>
      <c r="BZ89" s="1">
        <f t="shared" ca="1" si="49"/>
        <v>532.45997962742808</v>
      </c>
      <c r="CA89" s="1">
        <f t="shared" ca="1" si="49"/>
        <v>543.10917921997668</v>
      </c>
      <c r="CB89" s="1">
        <f t="shared" ca="1" si="49"/>
        <v>553.97136280437621</v>
      </c>
      <c r="CC89" s="1">
        <f t="shared" ca="1" si="49"/>
        <v>565.05079006046378</v>
      </c>
    </row>
    <row r="90" spans="2:81" x14ac:dyDescent="0.2">
      <c r="B90">
        <f t="shared" ref="B90:B116" si="50">B57</f>
        <v>2027</v>
      </c>
      <c r="D90" t="s">
        <v>43</v>
      </c>
      <c r="G90" s="1">
        <f t="shared" si="43"/>
        <v>0</v>
      </c>
      <c r="H90" s="1">
        <f t="shared" ca="1" si="43"/>
        <v>229.26464953028429</v>
      </c>
      <c r="I90" s="1">
        <f t="shared" ca="1" si="43"/>
        <v>233.84994252088998</v>
      </c>
      <c r="J90" s="1">
        <f t="shared" ca="1" si="43"/>
        <v>238.52694137130777</v>
      </c>
      <c r="K90" s="1">
        <f t="shared" ca="1" si="43"/>
        <v>243.29748019873392</v>
      </c>
      <c r="L90" s="1">
        <f t="shared" ca="1" si="43"/>
        <v>248.16342980270861</v>
      </c>
      <c r="M90" s="1">
        <f t="shared" ca="1" si="43"/>
        <v>253.12669839876278</v>
      </c>
      <c r="N90" s="1">
        <f t="shared" ca="1" si="43"/>
        <v>258.18923236673805</v>
      </c>
      <c r="O90" s="1">
        <f t="shared" ca="1" si="43"/>
        <v>263.35301701407275</v>
      </c>
      <c r="P90" s="1">
        <f t="shared" ca="1" si="43"/>
        <v>268.62007735435424</v>
      </c>
      <c r="Q90" s="1">
        <f t="shared" ca="1" si="44"/>
        <v>273.9924789014413</v>
      </c>
      <c r="R90" s="1">
        <f t="shared" ca="1" si="44"/>
        <v>279.47232847947015</v>
      </c>
      <c r="S90" s="1">
        <f t="shared" ca="1" si="44"/>
        <v>285.06177504905952</v>
      </c>
      <c r="T90" s="1">
        <f t="shared" ca="1" si="44"/>
        <v>290.76301055004075</v>
      </c>
      <c r="U90" s="1">
        <f t="shared" ca="1" si="44"/>
        <v>296.57827076104155</v>
      </c>
      <c r="V90" s="1">
        <f t="shared" ca="1" si="44"/>
        <v>302.50983617626241</v>
      </c>
      <c r="W90" s="1">
        <f t="shared" ca="1" si="44"/>
        <v>308.56003289978759</v>
      </c>
      <c r="X90" s="1">
        <f t="shared" ca="1" si="44"/>
        <v>314.73123355778336</v>
      </c>
      <c r="Y90" s="1">
        <f t="shared" ca="1" si="44"/>
        <v>321.02585822893906</v>
      </c>
      <c r="Z90" s="1">
        <f t="shared" ca="1" si="44"/>
        <v>327.44637539351783</v>
      </c>
      <c r="AA90" s="1">
        <f t="shared" ca="1" si="45"/>
        <v>333.99530290138813</v>
      </c>
      <c r="AB90" s="1">
        <f t="shared" ca="1" si="45"/>
        <v>222.52498516815513</v>
      </c>
      <c r="AC90" s="1">
        <f t="shared" ca="1" si="45"/>
        <v>226.97548487151823</v>
      </c>
      <c r="AD90" s="1">
        <f t="shared" ca="1" si="45"/>
        <v>231.51499456894859</v>
      </c>
      <c r="AE90" s="1">
        <f t="shared" ca="1" si="45"/>
        <v>236.14529446032756</v>
      </c>
      <c r="AF90" s="1">
        <f t="shared" ca="1" si="45"/>
        <v>240.86820034953411</v>
      </c>
      <c r="AG90" s="1">
        <f t="shared" ca="1" si="45"/>
        <v>245.68556435652479</v>
      </c>
      <c r="AH90" s="1">
        <f t="shared" ca="1" si="45"/>
        <v>250.59927564365532</v>
      </c>
      <c r="AI90" s="1">
        <f t="shared" ca="1" si="45"/>
        <v>255.61126115652837</v>
      </c>
      <c r="AJ90" s="1">
        <f t="shared" ca="1" si="45"/>
        <v>260.72348637965894</v>
      </c>
      <c r="AK90" s="1">
        <f t="shared" ca="1" si="46"/>
        <v>265.93795610725215</v>
      </c>
      <c r="AL90" s="1">
        <f t="shared" ca="1" si="46"/>
        <v>271.25671522939717</v>
      </c>
      <c r="AM90" s="1">
        <f t="shared" ca="1" si="46"/>
        <v>276.68184953398509</v>
      </c>
      <c r="AN90" s="1">
        <f t="shared" ca="1" si="46"/>
        <v>282.21548652466481</v>
      </c>
      <c r="AO90" s="1">
        <f t="shared" ca="1" si="46"/>
        <v>287.85979625515813</v>
      </c>
      <c r="AP90" s="1">
        <f t="shared" ca="1" si="46"/>
        <v>293.61699218026132</v>
      </c>
      <c r="AQ90" s="1">
        <f t="shared" ca="1" si="46"/>
        <v>299.48933202386644</v>
      </c>
      <c r="AR90" s="1">
        <f t="shared" ca="1" si="46"/>
        <v>305.47911866434384</v>
      </c>
      <c r="AS90" s="1">
        <f t="shared" ca="1" si="46"/>
        <v>311.5887010376307</v>
      </c>
      <c r="AT90" s="1">
        <f t="shared" ca="1" si="46"/>
        <v>317.82047505838329</v>
      </c>
      <c r="AU90" s="1">
        <f t="shared" ca="1" si="47"/>
        <v>324.17688455955096</v>
      </c>
      <c r="AV90" s="1">
        <f t="shared" ca="1" si="47"/>
        <v>293.95565429913989</v>
      </c>
      <c r="AW90" s="1">
        <f t="shared" ca="1" si="47"/>
        <v>299.83476738512269</v>
      </c>
      <c r="AX90" s="1">
        <f t="shared" ca="1" si="47"/>
        <v>305.83146273282512</v>
      </c>
      <c r="AY90" s="1">
        <f t="shared" ca="1" si="47"/>
        <v>311.94809198748163</v>
      </c>
      <c r="AZ90" s="1">
        <f t="shared" ca="1" si="47"/>
        <v>318.1870538272313</v>
      </c>
      <c r="BA90" s="1">
        <f t="shared" ca="1" si="47"/>
        <v>324.55079490377591</v>
      </c>
      <c r="BB90" s="1">
        <f t="shared" ca="1" si="47"/>
        <v>331.04181080185145</v>
      </c>
      <c r="BC90" s="1">
        <f t="shared" ca="1" si="47"/>
        <v>337.66264701788839</v>
      </c>
      <c r="BD90" s="1">
        <f t="shared" ca="1" si="47"/>
        <v>344.4158999582462</v>
      </c>
      <c r="BE90" s="1">
        <f t="shared" ca="1" si="48"/>
        <v>351.30421795741114</v>
      </c>
      <c r="BF90" s="1">
        <f t="shared" ca="1" si="48"/>
        <v>358.33030231655937</v>
      </c>
      <c r="BG90" s="1">
        <f t="shared" ca="1" si="48"/>
        <v>365.49690836289051</v>
      </c>
      <c r="BH90" s="1">
        <f t="shared" ca="1" si="48"/>
        <v>372.80684653014833</v>
      </c>
      <c r="BI90" s="1">
        <f t="shared" ca="1" si="48"/>
        <v>380.26298346075129</v>
      </c>
      <c r="BJ90" s="1">
        <f t="shared" ca="1" si="48"/>
        <v>387.86824312996634</v>
      </c>
      <c r="BK90" s="1">
        <f t="shared" ca="1" si="48"/>
        <v>395.62560799256556</v>
      </c>
      <c r="BL90" s="1">
        <f t="shared" ca="1" si="48"/>
        <v>403.53812015241698</v>
      </c>
      <c r="BM90" s="1">
        <f t="shared" ca="1" si="48"/>
        <v>411.60888255546536</v>
      </c>
      <c r="BN90" s="1">
        <f t="shared" ca="1" si="48"/>
        <v>419.84106020657458</v>
      </c>
      <c r="BO90" s="1">
        <f t="shared" ca="1" si="49"/>
        <v>428.23788141070605</v>
      </c>
      <c r="BP90" s="1">
        <f t="shared" ca="1" si="49"/>
        <v>436.80263903892052</v>
      </c>
      <c r="BQ90" s="1">
        <f t="shared" ca="1" si="49"/>
        <v>445.53869181969895</v>
      </c>
      <c r="BR90" s="1">
        <f t="shared" ca="1" si="49"/>
        <v>454.44946565609291</v>
      </c>
      <c r="BS90" s="1">
        <f t="shared" ca="1" si="49"/>
        <v>463.53845496921474</v>
      </c>
      <c r="BT90" s="1">
        <f t="shared" ca="1" si="49"/>
        <v>472.80922406859906</v>
      </c>
      <c r="BU90" s="1">
        <f t="shared" ca="1" si="49"/>
        <v>482.26540854997103</v>
      </c>
      <c r="BV90" s="1">
        <f t="shared" ca="1" si="49"/>
        <v>491.91071672097047</v>
      </c>
      <c r="BW90" s="1">
        <f t="shared" ca="1" si="49"/>
        <v>501.74893105538979</v>
      </c>
      <c r="BX90" s="1">
        <f t="shared" ca="1" si="49"/>
        <v>511.78390967649761</v>
      </c>
      <c r="BY90" s="1">
        <f t="shared" ca="1" si="49"/>
        <v>522.01958787002764</v>
      </c>
      <c r="BZ90" s="1">
        <f t="shared" ca="1" si="49"/>
        <v>532.4599796274282</v>
      </c>
      <c r="CA90" s="1">
        <f t="shared" ca="1" si="49"/>
        <v>543.10917921997668</v>
      </c>
      <c r="CB90" s="1">
        <f t="shared" ca="1" si="49"/>
        <v>553.97136280437621</v>
      </c>
      <c r="CC90" s="1">
        <f t="shared" ca="1" si="49"/>
        <v>565.05079006046378</v>
      </c>
    </row>
    <row r="91" spans="2:81" x14ac:dyDescent="0.2">
      <c r="B91">
        <f t="shared" si="50"/>
        <v>2028</v>
      </c>
      <c r="D91" t="s">
        <v>43</v>
      </c>
      <c r="G91" s="1">
        <f t="shared" si="43"/>
        <v>0</v>
      </c>
      <c r="H91" s="1">
        <f t="shared" si="43"/>
        <v>0</v>
      </c>
      <c r="I91" s="1">
        <f t="shared" ca="1" si="43"/>
        <v>231.74872545599996</v>
      </c>
      <c r="J91" s="1">
        <f t="shared" ca="1" si="43"/>
        <v>236.38369996511997</v>
      </c>
      <c r="K91" s="1">
        <f t="shared" ca="1" si="43"/>
        <v>241.11137396442237</v>
      </c>
      <c r="L91" s="1">
        <f t="shared" ca="1" si="43"/>
        <v>245.93360144371078</v>
      </c>
      <c r="M91" s="1">
        <f t="shared" ca="1" si="43"/>
        <v>250.85227347258501</v>
      </c>
      <c r="N91" s="1">
        <f t="shared" ca="1" si="43"/>
        <v>255.86931894203673</v>
      </c>
      <c r="O91" s="1">
        <f t="shared" ca="1" si="43"/>
        <v>260.98670532087749</v>
      </c>
      <c r="P91" s="1">
        <f t="shared" ca="1" si="43"/>
        <v>266.20643942729498</v>
      </c>
      <c r="Q91" s="1">
        <f t="shared" ca="1" si="44"/>
        <v>271.5305682158409</v>
      </c>
      <c r="R91" s="1">
        <f t="shared" ca="1" si="44"/>
        <v>276.9611795801577</v>
      </c>
      <c r="S91" s="1">
        <f t="shared" ca="1" si="44"/>
        <v>282.50040317176087</v>
      </c>
      <c r="T91" s="1">
        <f t="shared" ca="1" si="44"/>
        <v>288.15041123519603</v>
      </c>
      <c r="U91" s="1">
        <f t="shared" ca="1" si="44"/>
        <v>293.91341945990001</v>
      </c>
      <c r="V91" s="1">
        <f t="shared" ca="1" si="44"/>
        <v>299.79168784909797</v>
      </c>
      <c r="W91" s="1">
        <f t="shared" ca="1" si="44"/>
        <v>305.78752160607996</v>
      </c>
      <c r="X91" s="1">
        <f t="shared" ca="1" si="44"/>
        <v>311.90327203820146</v>
      </c>
      <c r="Y91" s="1">
        <f t="shared" ca="1" si="44"/>
        <v>318.14133747896557</v>
      </c>
      <c r="Z91" s="1">
        <f t="shared" ca="1" si="44"/>
        <v>324.50416422854494</v>
      </c>
      <c r="AA91" s="1">
        <f t="shared" ca="1" si="45"/>
        <v>330.99424751311579</v>
      </c>
      <c r="AB91" s="1">
        <f t="shared" ca="1" si="45"/>
        <v>337.6141324633781</v>
      </c>
      <c r="AC91" s="1">
        <f t="shared" ca="1" si="45"/>
        <v>223.68144386280301</v>
      </c>
      <c r="AD91" s="1">
        <f t="shared" ca="1" si="45"/>
        <v>228.15507274005907</v>
      </c>
      <c r="AE91" s="1">
        <f t="shared" ca="1" si="45"/>
        <v>232.71817419486024</v>
      </c>
      <c r="AF91" s="1">
        <f t="shared" ca="1" si="45"/>
        <v>237.37253767875742</v>
      </c>
      <c r="AG91" s="1">
        <f t="shared" ca="1" si="45"/>
        <v>242.1199884323326</v>
      </c>
      <c r="AH91" s="1">
        <f t="shared" ca="1" si="45"/>
        <v>246.96238820097926</v>
      </c>
      <c r="AI91" s="1">
        <f t="shared" ca="1" si="45"/>
        <v>251.90163596499886</v>
      </c>
      <c r="AJ91" s="1">
        <f t="shared" ca="1" si="45"/>
        <v>256.93966868429879</v>
      </c>
      <c r="AK91" s="1">
        <f t="shared" ca="1" si="46"/>
        <v>262.07846205798478</v>
      </c>
      <c r="AL91" s="1">
        <f t="shared" ca="1" si="46"/>
        <v>267.32003129914449</v>
      </c>
      <c r="AM91" s="1">
        <f t="shared" ca="1" si="46"/>
        <v>272.66643192512737</v>
      </c>
      <c r="AN91" s="1">
        <f t="shared" ca="1" si="46"/>
        <v>278.11976056362988</v>
      </c>
      <c r="AO91" s="1">
        <f t="shared" ca="1" si="46"/>
        <v>283.68215577490253</v>
      </c>
      <c r="AP91" s="1">
        <f t="shared" ca="1" si="46"/>
        <v>289.35579889040054</v>
      </c>
      <c r="AQ91" s="1">
        <f t="shared" ca="1" si="46"/>
        <v>295.14291486820861</v>
      </c>
      <c r="AR91" s="1">
        <f t="shared" ca="1" si="46"/>
        <v>301.04577316557265</v>
      </c>
      <c r="AS91" s="1">
        <f t="shared" ca="1" si="46"/>
        <v>307.06668862888421</v>
      </c>
      <c r="AT91" s="1">
        <f t="shared" ca="1" si="46"/>
        <v>313.2080224014619</v>
      </c>
      <c r="AU91" s="1">
        <f t="shared" ca="1" si="47"/>
        <v>319.47218284949111</v>
      </c>
      <c r="AV91" s="1">
        <f t="shared" ca="1" si="47"/>
        <v>325.86162650648089</v>
      </c>
      <c r="AW91" s="1">
        <f t="shared" ca="1" si="47"/>
        <v>299.83476738512269</v>
      </c>
      <c r="AX91" s="1">
        <f t="shared" ca="1" si="47"/>
        <v>305.83146273282517</v>
      </c>
      <c r="AY91" s="1">
        <f t="shared" ca="1" si="47"/>
        <v>311.94809198748163</v>
      </c>
      <c r="AZ91" s="1">
        <f t="shared" ca="1" si="47"/>
        <v>318.18705382723124</v>
      </c>
      <c r="BA91" s="1">
        <f t="shared" ca="1" si="47"/>
        <v>324.55079490377591</v>
      </c>
      <c r="BB91" s="1">
        <f t="shared" ca="1" si="47"/>
        <v>331.04181080185145</v>
      </c>
      <c r="BC91" s="1">
        <f t="shared" ca="1" si="47"/>
        <v>337.66264701788845</v>
      </c>
      <c r="BD91" s="1">
        <f t="shared" ca="1" si="47"/>
        <v>344.41589995824614</v>
      </c>
      <c r="BE91" s="1">
        <f t="shared" ca="1" si="48"/>
        <v>351.30421795741114</v>
      </c>
      <c r="BF91" s="1">
        <f t="shared" ca="1" si="48"/>
        <v>358.33030231655937</v>
      </c>
      <c r="BG91" s="1">
        <f t="shared" ca="1" si="48"/>
        <v>365.49690836289057</v>
      </c>
      <c r="BH91" s="1">
        <f t="shared" ca="1" si="48"/>
        <v>372.80684653014828</v>
      </c>
      <c r="BI91" s="1">
        <f t="shared" ca="1" si="48"/>
        <v>380.26298346075134</v>
      </c>
      <c r="BJ91" s="1">
        <f t="shared" ca="1" si="48"/>
        <v>387.86824312996634</v>
      </c>
      <c r="BK91" s="1">
        <f t="shared" ca="1" si="48"/>
        <v>395.62560799256568</v>
      </c>
      <c r="BL91" s="1">
        <f t="shared" ca="1" si="48"/>
        <v>403.53812015241687</v>
      </c>
      <c r="BM91" s="1">
        <f t="shared" ca="1" si="48"/>
        <v>411.6088825554653</v>
      </c>
      <c r="BN91" s="1">
        <f t="shared" ca="1" si="48"/>
        <v>419.84106020657464</v>
      </c>
      <c r="BO91" s="1">
        <f t="shared" ca="1" si="49"/>
        <v>428.23788141070611</v>
      </c>
      <c r="BP91" s="1">
        <f t="shared" ca="1" si="49"/>
        <v>436.80263903892018</v>
      </c>
      <c r="BQ91" s="1">
        <f t="shared" ca="1" si="49"/>
        <v>445.53869181969895</v>
      </c>
      <c r="BR91" s="1">
        <f t="shared" ca="1" si="49"/>
        <v>454.44946565609297</v>
      </c>
      <c r="BS91" s="1">
        <f t="shared" ca="1" si="49"/>
        <v>463.5384549692148</v>
      </c>
      <c r="BT91" s="1">
        <f t="shared" ca="1" si="49"/>
        <v>472.80922406859906</v>
      </c>
      <c r="BU91" s="1">
        <f t="shared" ca="1" si="49"/>
        <v>482.26540854997108</v>
      </c>
      <c r="BV91" s="1">
        <f t="shared" ca="1" si="49"/>
        <v>491.91071672097047</v>
      </c>
      <c r="BW91" s="1">
        <f t="shared" ca="1" si="49"/>
        <v>501.74893105538996</v>
      </c>
      <c r="BX91" s="1">
        <f t="shared" ca="1" si="49"/>
        <v>511.78390967649761</v>
      </c>
      <c r="BY91" s="1">
        <f t="shared" ca="1" si="49"/>
        <v>522.01958787002764</v>
      </c>
      <c r="BZ91" s="1">
        <f t="shared" ca="1" si="49"/>
        <v>532.4599796274282</v>
      </c>
      <c r="CA91" s="1">
        <f t="shared" ca="1" si="49"/>
        <v>543.1091792199768</v>
      </c>
      <c r="CB91" s="1">
        <f t="shared" ca="1" si="49"/>
        <v>553.97136280437621</v>
      </c>
      <c r="CC91" s="1">
        <f t="shared" ca="1" si="49"/>
        <v>565.05079006046378</v>
      </c>
    </row>
    <row r="92" spans="2:81" x14ac:dyDescent="0.2">
      <c r="B92">
        <f t="shared" si="50"/>
        <v>2029</v>
      </c>
      <c r="D92" t="s">
        <v>43</v>
      </c>
      <c r="G92" s="1">
        <f t="shared" si="43"/>
        <v>0</v>
      </c>
      <c r="H92" s="1">
        <f t="shared" si="43"/>
        <v>0</v>
      </c>
      <c r="I92" s="1">
        <f t="shared" si="43"/>
        <v>0</v>
      </c>
      <c r="J92" s="1">
        <f t="shared" ca="1" si="43"/>
        <v>202.03849090971539</v>
      </c>
      <c r="K92" s="1">
        <f t="shared" ca="1" si="43"/>
        <v>206.07926072790971</v>
      </c>
      <c r="L92" s="1">
        <f t="shared" ca="1" si="43"/>
        <v>210.20084594246788</v>
      </c>
      <c r="M92" s="1">
        <f t="shared" ca="1" si="43"/>
        <v>214.40486286131724</v>
      </c>
      <c r="N92" s="1">
        <f t="shared" ca="1" si="43"/>
        <v>218.6929601185436</v>
      </c>
      <c r="O92" s="1">
        <f t="shared" ca="1" si="43"/>
        <v>223.06681932091448</v>
      </c>
      <c r="P92" s="1">
        <f t="shared" ca="1" si="43"/>
        <v>227.52815570733279</v>
      </c>
      <c r="Q92" s="1">
        <f t="shared" ca="1" si="44"/>
        <v>232.07871882147938</v>
      </c>
      <c r="R92" s="1">
        <f t="shared" ca="1" si="44"/>
        <v>236.72029319790897</v>
      </c>
      <c r="S92" s="1">
        <f t="shared" ca="1" si="44"/>
        <v>241.45469906186716</v>
      </c>
      <c r="T92" s="1">
        <f t="shared" ca="1" si="44"/>
        <v>246.28379304310451</v>
      </c>
      <c r="U92" s="1">
        <f t="shared" ca="1" si="44"/>
        <v>251.20946890396655</v>
      </c>
      <c r="V92" s="1">
        <f t="shared" ca="1" si="44"/>
        <v>256.23365828204595</v>
      </c>
      <c r="W92" s="1">
        <f t="shared" ca="1" si="44"/>
        <v>261.35833144768685</v>
      </c>
      <c r="X92" s="1">
        <f t="shared" ca="1" si="44"/>
        <v>266.58549807664059</v>
      </c>
      <c r="Y92" s="1">
        <f t="shared" ca="1" si="44"/>
        <v>271.91720803817333</v>
      </c>
      <c r="Z92" s="1">
        <f t="shared" ca="1" si="44"/>
        <v>277.35555219893683</v>
      </c>
      <c r="AA92" s="1">
        <f t="shared" ca="1" si="45"/>
        <v>282.90266324291559</v>
      </c>
      <c r="AB92" s="1">
        <f t="shared" ca="1" si="45"/>
        <v>288.56071650777392</v>
      </c>
      <c r="AC92" s="1">
        <f t="shared" ca="1" si="45"/>
        <v>294.33193083792935</v>
      </c>
      <c r="AD92" s="1">
        <f t="shared" ca="1" si="45"/>
        <v>224.83910878935831</v>
      </c>
      <c r="AE92" s="1">
        <f t="shared" ca="1" si="45"/>
        <v>229.33589096514547</v>
      </c>
      <c r="AF92" s="1">
        <f t="shared" ca="1" si="45"/>
        <v>233.92260878444839</v>
      </c>
      <c r="AG92" s="1">
        <f t="shared" ca="1" si="45"/>
        <v>238.60106096013735</v>
      </c>
      <c r="AH92" s="1">
        <f t="shared" ca="1" si="45"/>
        <v>243.37308217934009</v>
      </c>
      <c r="AI92" s="1">
        <f t="shared" ca="1" si="45"/>
        <v>248.2405438229269</v>
      </c>
      <c r="AJ92" s="1">
        <f t="shared" ca="1" si="45"/>
        <v>253.20535469938545</v>
      </c>
      <c r="AK92" s="1">
        <f t="shared" ca="1" si="46"/>
        <v>258.26946179337313</v>
      </c>
      <c r="AL92" s="1">
        <f t="shared" ca="1" si="46"/>
        <v>263.43485102924058</v>
      </c>
      <c r="AM92" s="1">
        <f t="shared" ca="1" si="46"/>
        <v>268.70354804982543</v>
      </c>
      <c r="AN92" s="1">
        <f t="shared" ca="1" si="46"/>
        <v>274.07761901082193</v>
      </c>
      <c r="AO92" s="1">
        <f t="shared" ca="1" si="46"/>
        <v>279.55917139103832</v>
      </c>
      <c r="AP92" s="1">
        <f t="shared" ca="1" si="46"/>
        <v>285.15035481885911</v>
      </c>
      <c r="AQ92" s="1">
        <f t="shared" ca="1" si="46"/>
        <v>290.85336191523629</v>
      </c>
      <c r="AR92" s="1">
        <f t="shared" ca="1" si="46"/>
        <v>296.67042915354102</v>
      </c>
      <c r="AS92" s="1">
        <f t="shared" ca="1" si="46"/>
        <v>302.60383773661181</v>
      </c>
      <c r="AT92" s="1">
        <f t="shared" ca="1" si="46"/>
        <v>308.65591449134405</v>
      </c>
      <c r="AU92" s="1">
        <f t="shared" ca="1" si="47"/>
        <v>314.82903278117095</v>
      </c>
      <c r="AV92" s="1">
        <f t="shared" ca="1" si="47"/>
        <v>321.12561343679437</v>
      </c>
      <c r="AW92" s="1">
        <f t="shared" ca="1" si="47"/>
        <v>327.54812570553025</v>
      </c>
      <c r="AX92" s="1">
        <f t="shared" ca="1" si="47"/>
        <v>305.83146273282517</v>
      </c>
      <c r="AY92" s="1">
        <f t="shared" ca="1" si="47"/>
        <v>311.94809198748169</v>
      </c>
      <c r="AZ92" s="1">
        <f t="shared" ca="1" si="47"/>
        <v>318.1870538272313</v>
      </c>
      <c r="BA92" s="1">
        <f t="shared" ca="1" si="47"/>
        <v>324.55079490377591</v>
      </c>
      <c r="BB92" s="1">
        <f t="shared" ca="1" si="47"/>
        <v>331.04181080185145</v>
      </c>
      <c r="BC92" s="1">
        <f t="shared" ca="1" si="47"/>
        <v>337.6626470178885</v>
      </c>
      <c r="BD92" s="1">
        <f t="shared" ca="1" si="47"/>
        <v>344.41589995824626</v>
      </c>
      <c r="BE92" s="1">
        <f t="shared" ca="1" si="48"/>
        <v>351.30421795741114</v>
      </c>
      <c r="BF92" s="1">
        <f t="shared" ca="1" si="48"/>
        <v>358.33030231655937</v>
      </c>
      <c r="BG92" s="1">
        <f t="shared" ca="1" si="48"/>
        <v>365.49690836289057</v>
      </c>
      <c r="BH92" s="1">
        <f t="shared" ca="1" si="48"/>
        <v>372.80684653014839</v>
      </c>
      <c r="BI92" s="1">
        <f t="shared" ca="1" si="48"/>
        <v>380.26298346075129</v>
      </c>
      <c r="BJ92" s="1">
        <f t="shared" ca="1" si="48"/>
        <v>387.8682431299664</v>
      </c>
      <c r="BK92" s="1">
        <f t="shared" ca="1" si="48"/>
        <v>395.62560799256568</v>
      </c>
      <c r="BL92" s="1">
        <f t="shared" ca="1" si="48"/>
        <v>403.53812015241704</v>
      </c>
      <c r="BM92" s="1">
        <f t="shared" ca="1" si="48"/>
        <v>411.60888255546524</v>
      </c>
      <c r="BN92" s="1">
        <f t="shared" ca="1" si="48"/>
        <v>419.84106020657464</v>
      </c>
      <c r="BO92" s="1">
        <f t="shared" ca="1" si="49"/>
        <v>428.23788141070617</v>
      </c>
      <c r="BP92" s="1">
        <f t="shared" ca="1" si="49"/>
        <v>436.80263903892023</v>
      </c>
      <c r="BQ92" s="1">
        <f t="shared" ca="1" si="49"/>
        <v>445.53869181969861</v>
      </c>
      <c r="BR92" s="1">
        <f t="shared" ca="1" si="49"/>
        <v>454.44946565609297</v>
      </c>
      <c r="BS92" s="1">
        <f t="shared" ca="1" si="49"/>
        <v>463.53845496921485</v>
      </c>
      <c r="BT92" s="1">
        <f t="shared" ca="1" si="49"/>
        <v>472.80922406859912</v>
      </c>
      <c r="BU92" s="1">
        <f t="shared" ca="1" si="49"/>
        <v>482.26540854997108</v>
      </c>
      <c r="BV92" s="1">
        <f t="shared" ca="1" si="49"/>
        <v>491.91071672097053</v>
      </c>
      <c r="BW92" s="1">
        <f t="shared" ca="1" si="49"/>
        <v>501.74893105538996</v>
      </c>
      <c r="BX92" s="1">
        <f t="shared" ca="1" si="49"/>
        <v>511.78390967649779</v>
      </c>
      <c r="BY92" s="1">
        <f t="shared" ca="1" si="49"/>
        <v>522.01958787002764</v>
      </c>
      <c r="BZ92" s="1">
        <f t="shared" ca="1" si="49"/>
        <v>532.4599796274282</v>
      </c>
      <c r="CA92" s="1">
        <f t="shared" ca="1" si="49"/>
        <v>543.1091792199768</v>
      </c>
      <c r="CB92" s="1">
        <f t="shared" ca="1" si="49"/>
        <v>553.97136280437633</v>
      </c>
      <c r="CC92" s="1">
        <f t="shared" ca="1" si="49"/>
        <v>565.05079006046378</v>
      </c>
    </row>
    <row r="93" spans="2:81" x14ac:dyDescent="0.2">
      <c r="B93">
        <f t="shared" si="50"/>
        <v>2030</v>
      </c>
      <c r="D93" t="s">
        <v>43</v>
      </c>
      <c r="G93" s="1">
        <f t="shared" si="43"/>
        <v>0</v>
      </c>
      <c r="H93" s="1">
        <f t="shared" si="43"/>
        <v>0</v>
      </c>
      <c r="I93" s="1">
        <f t="shared" si="43"/>
        <v>0</v>
      </c>
      <c r="J93" s="1">
        <f t="shared" si="43"/>
        <v>0</v>
      </c>
      <c r="K93" s="1">
        <f t="shared" ca="1" si="43"/>
        <v>176.13711457854464</v>
      </c>
      <c r="L93" s="1">
        <f t="shared" ca="1" si="43"/>
        <v>179.65985687011553</v>
      </c>
      <c r="M93" s="1">
        <f t="shared" ca="1" si="43"/>
        <v>183.25305400751785</v>
      </c>
      <c r="N93" s="1">
        <f t="shared" ca="1" si="43"/>
        <v>186.91811508766818</v>
      </c>
      <c r="O93" s="1">
        <f t="shared" ca="1" si="43"/>
        <v>190.65647738942155</v>
      </c>
      <c r="P93" s="1">
        <f t="shared" ca="1" si="43"/>
        <v>194.46960693720999</v>
      </c>
      <c r="Q93" s="1">
        <f t="shared" ca="1" si="44"/>
        <v>198.35899907595422</v>
      </c>
      <c r="R93" s="1">
        <f t="shared" ca="1" si="44"/>
        <v>202.32617905747324</v>
      </c>
      <c r="S93" s="1">
        <f t="shared" ca="1" si="44"/>
        <v>206.37270263862274</v>
      </c>
      <c r="T93" s="1">
        <f t="shared" ca="1" si="44"/>
        <v>210.50015669139518</v>
      </c>
      <c r="U93" s="1">
        <f t="shared" ca="1" si="44"/>
        <v>214.71015982522309</v>
      </c>
      <c r="V93" s="1">
        <f t="shared" ca="1" si="44"/>
        <v>219.00436302172753</v>
      </c>
      <c r="W93" s="1">
        <f t="shared" ca="1" si="44"/>
        <v>223.38445028216211</v>
      </c>
      <c r="X93" s="1">
        <f t="shared" ca="1" si="44"/>
        <v>227.85213928780533</v>
      </c>
      <c r="Y93" s="1">
        <f t="shared" ca="1" si="44"/>
        <v>232.40918207356145</v>
      </c>
      <c r="Z93" s="1">
        <f t="shared" ca="1" si="44"/>
        <v>237.05736571503263</v>
      </c>
      <c r="AA93" s="1">
        <f t="shared" ca="1" si="45"/>
        <v>241.79851302933332</v>
      </c>
      <c r="AB93" s="1">
        <f t="shared" ca="1" si="45"/>
        <v>246.63448328992001</v>
      </c>
      <c r="AC93" s="1">
        <f t="shared" ca="1" si="45"/>
        <v>251.56717295571838</v>
      </c>
      <c r="AD93" s="1">
        <f t="shared" ca="1" si="45"/>
        <v>256.59851641483272</v>
      </c>
      <c r="AE93" s="1">
        <f t="shared" ca="1" si="45"/>
        <v>225.99596956130881</v>
      </c>
      <c r="AF93" s="1">
        <f t="shared" ca="1" si="45"/>
        <v>230.51588895253499</v>
      </c>
      <c r="AG93" s="1">
        <f t="shared" ca="1" si="45"/>
        <v>235.12620673158568</v>
      </c>
      <c r="AH93" s="1">
        <f t="shared" ca="1" si="45"/>
        <v>239.8287308662174</v>
      </c>
      <c r="AI93" s="1">
        <f t="shared" ca="1" si="45"/>
        <v>244.62530548354175</v>
      </c>
      <c r="AJ93" s="1">
        <f t="shared" ca="1" si="45"/>
        <v>249.5178115932126</v>
      </c>
      <c r="AK93" s="1">
        <f t="shared" ca="1" si="46"/>
        <v>254.50816782507684</v>
      </c>
      <c r="AL93" s="1">
        <f t="shared" ca="1" si="46"/>
        <v>259.59833118157832</v>
      </c>
      <c r="AM93" s="1">
        <f t="shared" ca="1" si="46"/>
        <v>264.79029780520995</v>
      </c>
      <c r="AN93" s="1">
        <f t="shared" ca="1" si="46"/>
        <v>270.08610376131412</v>
      </c>
      <c r="AO93" s="1">
        <f t="shared" ca="1" si="46"/>
        <v>275.48782583654042</v>
      </c>
      <c r="AP93" s="1">
        <f t="shared" ca="1" si="46"/>
        <v>280.99758235327118</v>
      </c>
      <c r="AQ93" s="1">
        <f t="shared" ca="1" si="46"/>
        <v>286.61753400033666</v>
      </c>
      <c r="AR93" s="1">
        <f t="shared" ca="1" si="46"/>
        <v>292.34988468034334</v>
      </c>
      <c r="AS93" s="1">
        <f t="shared" ca="1" si="46"/>
        <v>298.19688237395025</v>
      </c>
      <c r="AT93" s="1">
        <f t="shared" ca="1" si="46"/>
        <v>304.16082002142917</v>
      </c>
      <c r="AU93" s="1">
        <f t="shared" ca="1" si="47"/>
        <v>310.2440364218578</v>
      </c>
      <c r="AV93" s="1">
        <f t="shared" ca="1" si="47"/>
        <v>316.44891715029502</v>
      </c>
      <c r="AW93" s="1">
        <f t="shared" ca="1" si="47"/>
        <v>322.77789549330083</v>
      </c>
      <c r="AX93" s="1">
        <f t="shared" ca="1" si="47"/>
        <v>329.23345340316689</v>
      </c>
      <c r="AY93" s="1">
        <f t="shared" ca="1" si="47"/>
        <v>311.94809198748169</v>
      </c>
      <c r="AZ93" s="1">
        <f t="shared" ca="1" si="47"/>
        <v>318.18705382723135</v>
      </c>
      <c r="BA93" s="1">
        <f t="shared" ca="1" si="47"/>
        <v>324.55079490377597</v>
      </c>
      <c r="BB93" s="1">
        <f t="shared" ca="1" si="47"/>
        <v>331.04181080185145</v>
      </c>
      <c r="BC93" s="1">
        <f t="shared" ca="1" si="47"/>
        <v>337.6626470178885</v>
      </c>
      <c r="BD93" s="1">
        <f t="shared" ca="1" si="47"/>
        <v>344.41589995824626</v>
      </c>
      <c r="BE93" s="1">
        <f t="shared" ca="1" si="48"/>
        <v>351.3042179574112</v>
      </c>
      <c r="BF93" s="1">
        <f t="shared" ca="1" si="48"/>
        <v>358.33030231655937</v>
      </c>
      <c r="BG93" s="1">
        <f t="shared" ca="1" si="48"/>
        <v>365.49690836289057</v>
      </c>
      <c r="BH93" s="1">
        <f t="shared" ca="1" si="48"/>
        <v>372.80684653014839</v>
      </c>
      <c r="BI93" s="1">
        <f t="shared" ca="1" si="48"/>
        <v>380.2629834607514</v>
      </c>
      <c r="BJ93" s="1">
        <f t="shared" ca="1" si="48"/>
        <v>387.86824312996634</v>
      </c>
      <c r="BK93" s="1">
        <f t="shared" ca="1" si="48"/>
        <v>395.62560799256573</v>
      </c>
      <c r="BL93" s="1">
        <f t="shared" ca="1" si="48"/>
        <v>403.53812015241704</v>
      </c>
      <c r="BM93" s="1">
        <f t="shared" ca="1" si="48"/>
        <v>411.60888255546541</v>
      </c>
      <c r="BN93" s="1">
        <f t="shared" ca="1" si="48"/>
        <v>419.84106020657458</v>
      </c>
      <c r="BO93" s="1">
        <f t="shared" ca="1" si="49"/>
        <v>428.23788141070617</v>
      </c>
      <c r="BP93" s="1">
        <f t="shared" ca="1" si="49"/>
        <v>436.80263903892029</v>
      </c>
      <c r="BQ93" s="1">
        <f t="shared" ca="1" si="49"/>
        <v>445.53869181969867</v>
      </c>
      <c r="BR93" s="1">
        <f t="shared" ca="1" si="49"/>
        <v>454.44946565609263</v>
      </c>
      <c r="BS93" s="1">
        <f t="shared" ca="1" si="49"/>
        <v>463.53845496921485</v>
      </c>
      <c r="BT93" s="1">
        <f t="shared" ca="1" si="49"/>
        <v>472.80922406859918</v>
      </c>
      <c r="BU93" s="1">
        <f t="shared" ca="1" si="49"/>
        <v>482.26540854997114</v>
      </c>
      <c r="BV93" s="1">
        <f t="shared" ca="1" si="49"/>
        <v>491.91071672097053</v>
      </c>
      <c r="BW93" s="1">
        <f t="shared" ca="1" si="49"/>
        <v>501.74893105538996</v>
      </c>
      <c r="BX93" s="1">
        <f t="shared" ca="1" si="49"/>
        <v>511.78390967649779</v>
      </c>
      <c r="BY93" s="1">
        <f t="shared" ca="1" si="49"/>
        <v>522.01958787002775</v>
      </c>
      <c r="BZ93" s="1">
        <f t="shared" ca="1" si="49"/>
        <v>532.4599796274282</v>
      </c>
      <c r="CA93" s="1">
        <f t="shared" ca="1" si="49"/>
        <v>543.1091792199768</v>
      </c>
      <c r="CB93" s="1">
        <f t="shared" ca="1" si="49"/>
        <v>553.97136280437633</v>
      </c>
      <c r="CC93" s="1">
        <f t="shared" ca="1" si="49"/>
        <v>565.0507900604639</v>
      </c>
    </row>
    <row r="94" spans="2:81" x14ac:dyDescent="0.2">
      <c r="B94">
        <f t="shared" si="50"/>
        <v>2031</v>
      </c>
      <c r="D94" t="s">
        <v>43</v>
      </c>
      <c r="G94" s="1">
        <f t="shared" si="43"/>
        <v>0</v>
      </c>
      <c r="H94" s="1">
        <f t="shared" si="43"/>
        <v>0</v>
      </c>
      <c r="I94" s="1">
        <f t="shared" si="43"/>
        <v>0</v>
      </c>
      <c r="J94" s="1">
        <f t="shared" si="43"/>
        <v>0</v>
      </c>
      <c r="K94" s="1">
        <f t="shared" si="43"/>
        <v>0</v>
      </c>
      <c r="L94" s="1">
        <f t="shared" ca="1" si="43"/>
        <v>153.55630005135572</v>
      </c>
      <c r="M94" s="1">
        <f t="shared" ca="1" si="43"/>
        <v>156.62742605238284</v>
      </c>
      <c r="N94" s="1">
        <f t="shared" ca="1" si="43"/>
        <v>159.7599745734305</v>
      </c>
      <c r="O94" s="1">
        <f t="shared" ca="1" si="43"/>
        <v>162.9551740648991</v>
      </c>
      <c r="P94" s="1">
        <f t="shared" ca="1" si="43"/>
        <v>166.21427754619708</v>
      </c>
      <c r="Q94" s="1">
        <f t="shared" ca="1" si="44"/>
        <v>169.53856309712103</v>
      </c>
      <c r="R94" s="1">
        <f t="shared" ca="1" si="44"/>
        <v>172.92933435906346</v>
      </c>
      <c r="S94" s="1">
        <f t="shared" ca="1" si="44"/>
        <v>176.38792104624468</v>
      </c>
      <c r="T94" s="1">
        <f t="shared" ca="1" si="44"/>
        <v>179.91567946716958</v>
      </c>
      <c r="U94" s="1">
        <f t="shared" ca="1" si="44"/>
        <v>183.51399305651299</v>
      </c>
      <c r="V94" s="1">
        <f t="shared" ca="1" si="44"/>
        <v>187.18427291764326</v>
      </c>
      <c r="W94" s="1">
        <f t="shared" ca="1" si="44"/>
        <v>190.9279583759961</v>
      </c>
      <c r="X94" s="1">
        <f t="shared" ca="1" si="44"/>
        <v>194.74651754351603</v>
      </c>
      <c r="Y94" s="1">
        <f t="shared" ca="1" si="44"/>
        <v>198.64144789438635</v>
      </c>
      <c r="Z94" s="1">
        <f t="shared" ca="1" si="44"/>
        <v>202.61427685227409</v>
      </c>
      <c r="AA94" s="1">
        <f t="shared" ca="1" si="45"/>
        <v>206.66656238931952</v>
      </c>
      <c r="AB94" s="1">
        <f t="shared" ca="1" si="45"/>
        <v>210.79989363710595</v>
      </c>
      <c r="AC94" s="1">
        <f t="shared" ca="1" si="45"/>
        <v>215.01589150984807</v>
      </c>
      <c r="AD94" s="1">
        <f t="shared" ca="1" si="45"/>
        <v>219.31620934004502</v>
      </c>
      <c r="AE94" s="1">
        <f t="shared" ca="1" si="45"/>
        <v>223.70253352684591</v>
      </c>
      <c r="AF94" s="1">
        <f t="shared" ca="1" si="45"/>
        <v>227.15336643632918</v>
      </c>
      <c r="AG94" s="1">
        <f t="shared" ca="1" si="45"/>
        <v>231.69643376505576</v>
      </c>
      <c r="AH94" s="1">
        <f t="shared" ca="1" si="45"/>
        <v>236.33036244035688</v>
      </c>
      <c r="AI94" s="1">
        <f t="shared" ca="1" si="45"/>
        <v>241.05696968916399</v>
      </c>
      <c r="AJ94" s="1">
        <f t="shared" ca="1" si="45"/>
        <v>245.8781090829473</v>
      </c>
      <c r="AK94" s="1">
        <f t="shared" ca="1" si="46"/>
        <v>250.79567126460626</v>
      </c>
      <c r="AL94" s="1">
        <f t="shared" ca="1" si="46"/>
        <v>255.81158468989838</v>
      </c>
      <c r="AM94" s="1">
        <f t="shared" ca="1" si="46"/>
        <v>260.92781638369627</v>
      </c>
      <c r="AN94" s="1">
        <f t="shared" ca="1" si="46"/>
        <v>266.14637271137025</v>
      </c>
      <c r="AO94" s="1">
        <f t="shared" ca="1" si="46"/>
        <v>271.46930016559764</v>
      </c>
      <c r="AP94" s="1">
        <f t="shared" ca="1" si="46"/>
        <v>276.89868616890959</v>
      </c>
      <c r="AQ94" s="1">
        <f t="shared" ca="1" si="46"/>
        <v>282.43665989228776</v>
      </c>
      <c r="AR94" s="1">
        <f t="shared" ca="1" si="46"/>
        <v>288.08539309013355</v>
      </c>
      <c r="AS94" s="1">
        <f t="shared" ca="1" si="46"/>
        <v>293.84710095193623</v>
      </c>
      <c r="AT94" s="1">
        <f t="shared" ca="1" si="46"/>
        <v>299.72404297097495</v>
      </c>
      <c r="AU94" s="1">
        <f t="shared" ca="1" si="47"/>
        <v>305.71852383039436</v>
      </c>
      <c r="AV94" s="1">
        <f t="shared" ca="1" si="47"/>
        <v>311.83289430700233</v>
      </c>
      <c r="AW94" s="1">
        <f t="shared" ca="1" si="47"/>
        <v>318.06955219314239</v>
      </c>
      <c r="AX94" s="1">
        <f t="shared" ca="1" si="47"/>
        <v>324.43094323700518</v>
      </c>
      <c r="AY94" s="1">
        <f t="shared" ca="1" si="47"/>
        <v>330.91956210174527</v>
      </c>
      <c r="AZ94" s="1">
        <f t="shared" ca="1" si="47"/>
        <v>318.18705382723135</v>
      </c>
      <c r="BA94" s="1">
        <f t="shared" ca="1" si="47"/>
        <v>324.55079490377597</v>
      </c>
      <c r="BB94" s="1">
        <f t="shared" ca="1" si="47"/>
        <v>331.04181080185151</v>
      </c>
      <c r="BC94" s="1">
        <f t="shared" ca="1" si="47"/>
        <v>337.6626470178885</v>
      </c>
      <c r="BD94" s="1">
        <f t="shared" ca="1" si="47"/>
        <v>344.41589995824631</v>
      </c>
      <c r="BE94" s="1">
        <f t="shared" ca="1" si="48"/>
        <v>351.30421795741125</v>
      </c>
      <c r="BF94" s="1">
        <f t="shared" ca="1" si="48"/>
        <v>358.33030231655948</v>
      </c>
      <c r="BG94" s="1">
        <f t="shared" ca="1" si="48"/>
        <v>365.49690836289057</v>
      </c>
      <c r="BH94" s="1">
        <f t="shared" ca="1" si="48"/>
        <v>372.80684653014845</v>
      </c>
      <c r="BI94" s="1">
        <f t="shared" ca="1" si="48"/>
        <v>380.2629834607514</v>
      </c>
      <c r="BJ94" s="1">
        <f t="shared" ca="1" si="48"/>
        <v>387.86824312996646</v>
      </c>
      <c r="BK94" s="1">
        <f t="shared" ca="1" si="48"/>
        <v>395.62560799256568</v>
      </c>
      <c r="BL94" s="1">
        <f t="shared" ca="1" si="48"/>
        <v>403.53812015241709</v>
      </c>
      <c r="BM94" s="1">
        <f t="shared" ca="1" si="48"/>
        <v>411.60888255546541</v>
      </c>
      <c r="BN94" s="1">
        <f t="shared" ca="1" si="48"/>
        <v>419.84106020657475</v>
      </c>
      <c r="BO94" s="1">
        <f t="shared" ca="1" si="49"/>
        <v>428.23788141070611</v>
      </c>
      <c r="BP94" s="1">
        <f t="shared" ca="1" si="49"/>
        <v>436.80263903892029</v>
      </c>
      <c r="BQ94" s="1">
        <f t="shared" ca="1" si="49"/>
        <v>445.53869181969878</v>
      </c>
      <c r="BR94" s="1">
        <f t="shared" ca="1" si="49"/>
        <v>454.44946565609268</v>
      </c>
      <c r="BS94" s="1">
        <f t="shared" ca="1" si="49"/>
        <v>463.53845496921451</v>
      </c>
      <c r="BT94" s="1">
        <f t="shared" ca="1" si="49"/>
        <v>472.80922406859918</v>
      </c>
      <c r="BU94" s="1">
        <f t="shared" ca="1" si="49"/>
        <v>482.2654085499712</v>
      </c>
      <c r="BV94" s="1">
        <f t="shared" ca="1" si="49"/>
        <v>491.91071672097058</v>
      </c>
      <c r="BW94" s="1">
        <f t="shared" ca="1" si="49"/>
        <v>501.74893105538996</v>
      </c>
      <c r="BX94" s="1">
        <f t="shared" ca="1" si="49"/>
        <v>511.78390967649779</v>
      </c>
      <c r="BY94" s="1">
        <f t="shared" ca="1" si="49"/>
        <v>522.01958787002775</v>
      </c>
      <c r="BZ94" s="1">
        <f t="shared" ca="1" si="49"/>
        <v>532.45997962742831</v>
      </c>
      <c r="CA94" s="1">
        <f t="shared" ca="1" si="49"/>
        <v>543.1091792199768</v>
      </c>
      <c r="CB94" s="1">
        <f t="shared" ca="1" si="49"/>
        <v>553.97136280437633</v>
      </c>
      <c r="CC94" s="1">
        <f t="shared" ca="1" si="49"/>
        <v>565.0507900604639</v>
      </c>
    </row>
    <row r="95" spans="2:81" x14ac:dyDescent="0.2">
      <c r="B95">
        <f t="shared" si="50"/>
        <v>2032</v>
      </c>
      <c r="D95" t="s">
        <v>43</v>
      </c>
      <c r="G95" s="1">
        <f t="shared" si="43"/>
        <v>0</v>
      </c>
      <c r="H95" s="1">
        <f t="shared" si="43"/>
        <v>0</v>
      </c>
      <c r="I95" s="1">
        <f t="shared" si="43"/>
        <v>0</v>
      </c>
      <c r="J95" s="1">
        <f t="shared" si="43"/>
        <v>0</v>
      </c>
      <c r="K95" s="1">
        <f t="shared" si="43"/>
        <v>0</v>
      </c>
      <c r="L95" s="1">
        <f t="shared" si="43"/>
        <v>0</v>
      </c>
      <c r="M95" s="1">
        <f t="shared" ca="1" si="43"/>
        <v>154.47162245335062</v>
      </c>
      <c r="N95" s="1">
        <f t="shared" ca="1" si="43"/>
        <v>157.56105490241762</v>
      </c>
      <c r="O95" s="1">
        <f t="shared" ca="1" si="43"/>
        <v>160.71227600046598</v>
      </c>
      <c r="P95" s="1">
        <f t="shared" ca="1" si="43"/>
        <v>163.92652152047529</v>
      </c>
      <c r="Q95" s="1">
        <f t="shared" ca="1" si="44"/>
        <v>167.20505195088481</v>
      </c>
      <c r="R95" s="1">
        <f t="shared" ca="1" si="44"/>
        <v>170.5491529899025</v>
      </c>
      <c r="S95" s="1">
        <f t="shared" ca="1" si="44"/>
        <v>173.96013604970057</v>
      </c>
      <c r="T95" s="1">
        <f t="shared" ca="1" si="44"/>
        <v>177.43933877069455</v>
      </c>
      <c r="U95" s="1">
        <f t="shared" ca="1" si="44"/>
        <v>180.98812554610845</v>
      </c>
      <c r="V95" s="1">
        <f t="shared" ca="1" si="44"/>
        <v>184.60788805703061</v>
      </c>
      <c r="W95" s="1">
        <f t="shared" ca="1" si="44"/>
        <v>188.30004581817124</v>
      </c>
      <c r="X95" s="1">
        <f t="shared" ca="1" si="44"/>
        <v>192.06604673453464</v>
      </c>
      <c r="Y95" s="1">
        <f t="shared" ca="1" si="44"/>
        <v>195.90736766922535</v>
      </c>
      <c r="Z95" s="1">
        <f t="shared" ca="1" si="44"/>
        <v>199.82551502260984</v>
      </c>
      <c r="AA95" s="1">
        <f t="shared" ca="1" si="45"/>
        <v>203.82202532306206</v>
      </c>
      <c r="AB95" s="1">
        <f t="shared" ca="1" si="45"/>
        <v>207.89846582952325</v>
      </c>
      <c r="AC95" s="1">
        <f t="shared" ca="1" si="45"/>
        <v>212.05643514611376</v>
      </c>
      <c r="AD95" s="1">
        <f t="shared" ca="1" si="45"/>
        <v>216.29756384903604</v>
      </c>
      <c r="AE95" s="1">
        <f t="shared" ca="1" si="45"/>
        <v>220.62351512601674</v>
      </c>
      <c r="AF95" s="1">
        <f t="shared" ca="1" si="45"/>
        <v>225.03598542853706</v>
      </c>
      <c r="AG95" s="1">
        <f t="shared" ca="1" si="45"/>
        <v>228.31040590930297</v>
      </c>
      <c r="AH95" s="1">
        <f t="shared" ca="1" si="45"/>
        <v>232.87661402748904</v>
      </c>
      <c r="AI95" s="1">
        <f t="shared" ca="1" si="45"/>
        <v>237.5341463080388</v>
      </c>
      <c r="AJ95" s="1">
        <f t="shared" ca="1" si="45"/>
        <v>242.28482923419958</v>
      </c>
      <c r="AK95" s="1">
        <f t="shared" ca="1" si="46"/>
        <v>247.13052581888357</v>
      </c>
      <c r="AL95" s="1">
        <f t="shared" ca="1" si="46"/>
        <v>252.07313633526127</v>
      </c>
      <c r="AM95" s="1">
        <f t="shared" ca="1" si="46"/>
        <v>257.11459906196649</v>
      </c>
      <c r="AN95" s="1">
        <f t="shared" ca="1" si="46"/>
        <v>262.25689104320577</v>
      </c>
      <c r="AO95" s="1">
        <f t="shared" ca="1" si="46"/>
        <v>267.50202886406993</v>
      </c>
      <c r="AP95" s="1">
        <f t="shared" ca="1" si="46"/>
        <v>272.85206944135132</v>
      </c>
      <c r="AQ95" s="1">
        <f t="shared" ca="1" si="46"/>
        <v>278.30911083017833</v>
      </c>
      <c r="AR95" s="1">
        <f t="shared" ca="1" si="46"/>
        <v>283.87529304678185</v>
      </c>
      <c r="AS95" s="1">
        <f t="shared" ca="1" si="46"/>
        <v>289.55279890771754</v>
      </c>
      <c r="AT95" s="1">
        <f t="shared" ca="1" si="46"/>
        <v>295.34385488587185</v>
      </c>
      <c r="AU95" s="1">
        <f t="shared" ca="1" si="47"/>
        <v>301.25073198358933</v>
      </c>
      <c r="AV95" s="1">
        <f t="shared" ca="1" si="47"/>
        <v>307.27574662326106</v>
      </c>
      <c r="AW95" s="1">
        <f t="shared" ca="1" si="47"/>
        <v>313.42126155572635</v>
      </c>
      <c r="AX95" s="1">
        <f t="shared" ca="1" si="47"/>
        <v>319.68968678684087</v>
      </c>
      <c r="AY95" s="1">
        <f t="shared" ca="1" si="47"/>
        <v>326.08348052257764</v>
      </c>
      <c r="AZ95" s="1">
        <f t="shared" ca="1" si="47"/>
        <v>332.60515013302921</v>
      </c>
      <c r="BA95" s="1">
        <f t="shared" ca="1" si="47"/>
        <v>324.55079490377597</v>
      </c>
      <c r="BB95" s="1">
        <f t="shared" ca="1" si="47"/>
        <v>331.04181080185151</v>
      </c>
      <c r="BC95" s="1">
        <f t="shared" ca="1" si="47"/>
        <v>337.6626470178885</v>
      </c>
      <c r="BD95" s="1">
        <f t="shared" ca="1" si="47"/>
        <v>344.41589995824626</v>
      </c>
      <c r="BE95" s="1">
        <f t="shared" ca="1" si="48"/>
        <v>351.3042179574112</v>
      </c>
      <c r="BF95" s="1">
        <f t="shared" ca="1" si="48"/>
        <v>358.33030231655943</v>
      </c>
      <c r="BG95" s="1">
        <f t="shared" ca="1" si="48"/>
        <v>365.49690836289062</v>
      </c>
      <c r="BH95" s="1">
        <f t="shared" ca="1" si="48"/>
        <v>372.80684653014839</v>
      </c>
      <c r="BI95" s="1">
        <f t="shared" ca="1" si="48"/>
        <v>380.2629834607514</v>
      </c>
      <c r="BJ95" s="1">
        <f t="shared" ca="1" si="48"/>
        <v>387.8682431299664</v>
      </c>
      <c r="BK95" s="1">
        <f t="shared" ca="1" si="48"/>
        <v>395.62560799256573</v>
      </c>
      <c r="BL95" s="1">
        <f t="shared" ca="1" si="48"/>
        <v>403.53812015241698</v>
      </c>
      <c r="BM95" s="1">
        <f t="shared" ca="1" si="48"/>
        <v>411.60888255546541</v>
      </c>
      <c r="BN95" s="1">
        <f t="shared" ca="1" si="48"/>
        <v>419.8410602065747</v>
      </c>
      <c r="BO95" s="1">
        <f t="shared" ca="1" si="49"/>
        <v>428.23788141070622</v>
      </c>
      <c r="BP95" s="1">
        <f t="shared" ca="1" si="49"/>
        <v>436.80263903892023</v>
      </c>
      <c r="BQ95" s="1">
        <f t="shared" ca="1" si="49"/>
        <v>445.53869181969873</v>
      </c>
      <c r="BR95" s="1">
        <f t="shared" ca="1" si="49"/>
        <v>454.44946565609274</v>
      </c>
      <c r="BS95" s="1">
        <f t="shared" ca="1" si="49"/>
        <v>463.53845496921451</v>
      </c>
      <c r="BT95" s="1">
        <f t="shared" ca="1" si="49"/>
        <v>472.80922406859878</v>
      </c>
      <c r="BU95" s="1">
        <f t="shared" ca="1" si="49"/>
        <v>482.2654085499712</v>
      </c>
      <c r="BV95" s="1">
        <f t="shared" ca="1" si="49"/>
        <v>491.91071672097064</v>
      </c>
      <c r="BW95" s="1">
        <f t="shared" ca="1" si="49"/>
        <v>501.74893105539002</v>
      </c>
      <c r="BX95" s="1">
        <f t="shared" ca="1" si="49"/>
        <v>511.78390967649779</v>
      </c>
      <c r="BY95" s="1">
        <f t="shared" ca="1" si="49"/>
        <v>522.01958787002775</v>
      </c>
      <c r="BZ95" s="1">
        <f t="shared" ca="1" si="49"/>
        <v>532.45997962742831</v>
      </c>
      <c r="CA95" s="1">
        <f t="shared" ca="1" si="49"/>
        <v>543.10917921997691</v>
      </c>
      <c r="CB95" s="1">
        <f t="shared" ca="1" si="49"/>
        <v>553.97136280437633</v>
      </c>
      <c r="CC95" s="1">
        <f t="shared" ca="1" si="49"/>
        <v>565.0507900604639</v>
      </c>
    </row>
    <row r="96" spans="2:81" x14ac:dyDescent="0.2">
      <c r="B96">
        <f t="shared" si="50"/>
        <v>2033</v>
      </c>
      <c r="D96" t="s">
        <v>43</v>
      </c>
      <c r="G96" s="1">
        <f t="shared" si="43"/>
        <v>0</v>
      </c>
      <c r="H96" s="1">
        <f t="shared" si="43"/>
        <v>0</v>
      </c>
      <c r="I96" s="1">
        <f t="shared" si="43"/>
        <v>0</v>
      </c>
      <c r="J96" s="1">
        <f t="shared" si="43"/>
        <v>0</v>
      </c>
      <c r="K96" s="1">
        <f t="shared" si="43"/>
        <v>0</v>
      </c>
      <c r="L96" s="1">
        <f t="shared" si="43"/>
        <v>0</v>
      </c>
      <c r="M96" s="1">
        <f t="shared" si="43"/>
        <v>0</v>
      </c>
      <c r="N96" s="1">
        <f t="shared" ca="1" si="43"/>
        <v>155.39240093301419</v>
      </c>
      <c r="O96" s="1">
        <f t="shared" ca="1" si="43"/>
        <v>158.50024895167448</v>
      </c>
      <c r="P96" s="1">
        <f t="shared" ca="1" si="43"/>
        <v>161.67025393070796</v>
      </c>
      <c r="Q96" s="1">
        <f t="shared" ca="1" si="44"/>
        <v>164.9036590093221</v>
      </c>
      <c r="R96" s="1">
        <f t="shared" ca="1" si="44"/>
        <v>168.20173218950856</v>
      </c>
      <c r="S96" s="1">
        <f t="shared" ca="1" si="44"/>
        <v>171.56576683329874</v>
      </c>
      <c r="T96" s="1">
        <f t="shared" ca="1" si="44"/>
        <v>174.99708216996473</v>
      </c>
      <c r="U96" s="1">
        <f t="shared" ca="1" si="44"/>
        <v>178.49702381336397</v>
      </c>
      <c r="V96" s="1">
        <f t="shared" ca="1" si="44"/>
        <v>182.06696428963127</v>
      </c>
      <c r="W96" s="1">
        <f t="shared" ca="1" si="44"/>
        <v>185.70830357542388</v>
      </c>
      <c r="X96" s="1">
        <f t="shared" ca="1" si="44"/>
        <v>189.42246964693237</v>
      </c>
      <c r="Y96" s="1">
        <f t="shared" ca="1" si="44"/>
        <v>193.21091903987099</v>
      </c>
      <c r="Z96" s="1">
        <f t="shared" ca="1" si="44"/>
        <v>197.07513742066845</v>
      </c>
      <c r="AA96" s="1">
        <f t="shared" ca="1" si="45"/>
        <v>201.0166401690818</v>
      </c>
      <c r="AB96" s="1">
        <f t="shared" ca="1" si="45"/>
        <v>205.03697297246347</v>
      </c>
      <c r="AC96" s="1">
        <f t="shared" ca="1" si="45"/>
        <v>209.13771243191266</v>
      </c>
      <c r="AD96" s="1">
        <f t="shared" ca="1" si="45"/>
        <v>213.32046668055096</v>
      </c>
      <c r="AE96" s="1">
        <f t="shared" ca="1" si="45"/>
        <v>217.58687601416199</v>
      </c>
      <c r="AF96" s="1">
        <f t="shared" ca="1" si="45"/>
        <v>221.93861353444521</v>
      </c>
      <c r="AG96" s="1">
        <f t="shared" ca="1" si="45"/>
        <v>226.37738580513411</v>
      </c>
      <c r="AH96" s="1">
        <f t="shared" ca="1" si="45"/>
        <v>229.46768365030766</v>
      </c>
      <c r="AI96" s="1">
        <f t="shared" ca="1" si="45"/>
        <v>234.05703732331381</v>
      </c>
      <c r="AJ96" s="1">
        <f t="shared" ca="1" si="45"/>
        <v>238.73817806978008</v>
      </c>
      <c r="AK96" s="1">
        <f t="shared" ca="1" si="46"/>
        <v>243.51294163117566</v>
      </c>
      <c r="AL96" s="1">
        <f t="shared" ca="1" si="46"/>
        <v>248.3832004637992</v>
      </c>
      <c r="AM96" s="1">
        <f t="shared" ca="1" si="46"/>
        <v>253.35086447307521</v>
      </c>
      <c r="AN96" s="1">
        <f t="shared" ca="1" si="46"/>
        <v>258.41788176253669</v>
      </c>
      <c r="AO96" s="1">
        <f t="shared" ca="1" si="46"/>
        <v>263.58623939778738</v>
      </c>
      <c r="AP96" s="1">
        <f t="shared" ca="1" si="46"/>
        <v>268.85796418574319</v>
      </c>
      <c r="AQ96" s="1">
        <f t="shared" ca="1" si="46"/>
        <v>274.23512346945802</v>
      </c>
      <c r="AR96" s="1">
        <f t="shared" ca="1" si="46"/>
        <v>279.71982593884718</v>
      </c>
      <c r="AS96" s="1">
        <f t="shared" ca="1" si="46"/>
        <v>285.31422245762411</v>
      </c>
      <c r="AT96" s="1">
        <f t="shared" ca="1" si="46"/>
        <v>291.02050690677663</v>
      </c>
      <c r="AU96" s="1">
        <f t="shared" ca="1" si="47"/>
        <v>296.84091704491215</v>
      </c>
      <c r="AV96" s="1">
        <f t="shared" ca="1" si="47"/>
        <v>302.77773538581039</v>
      </c>
      <c r="AW96" s="1">
        <f t="shared" ca="1" si="47"/>
        <v>308.83329009352656</v>
      </c>
      <c r="AX96" s="1">
        <f t="shared" ca="1" si="47"/>
        <v>315.00995589539713</v>
      </c>
      <c r="AY96" s="1">
        <f t="shared" ca="1" si="47"/>
        <v>321.31015501330506</v>
      </c>
      <c r="AZ96" s="1">
        <f t="shared" ca="1" si="47"/>
        <v>327.73635811357116</v>
      </c>
      <c r="BA96" s="1">
        <f t="shared" ca="1" si="47"/>
        <v>334.29108527584253</v>
      </c>
      <c r="BB96" s="1">
        <f t="shared" ca="1" si="47"/>
        <v>331.04181080185151</v>
      </c>
      <c r="BC96" s="1">
        <f t="shared" ca="1" si="47"/>
        <v>337.66264701788856</v>
      </c>
      <c r="BD96" s="1">
        <f t="shared" ca="1" si="47"/>
        <v>344.41589995824631</v>
      </c>
      <c r="BE96" s="1">
        <f t="shared" ca="1" si="48"/>
        <v>351.3042179574112</v>
      </c>
      <c r="BF96" s="1">
        <f t="shared" ca="1" si="48"/>
        <v>358.33030231655948</v>
      </c>
      <c r="BG96" s="1">
        <f t="shared" ca="1" si="48"/>
        <v>365.49690836289068</v>
      </c>
      <c r="BH96" s="1">
        <f t="shared" ca="1" si="48"/>
        <v>372.8068465301485</v>
      </c>
      <c r="BI96" s="1">
        <f t="shared" ca="1" si="48"/>
        <v>380.2629834607514</v>
      </c>
      <c r="BJ96" s="1">
        <f t="shared" ca="1" si="48"/>
        <v>387.86824312996646</v>
      </c>
      <c r="BK96" s="1">
        <f t="shared" ca="1" si="48"/>
        <v>395.62560799256579</v>
      </c>
      <c r="BL96" s="1">
        <f t="shared" ca="1" si="48"/>
        <v>403.53812015241709</v>
      </c>
      <c r="BM96" s="1">
        <f t="shared" ca="1" si="48"/>
        <v>411.60888255546536</v>
      </c>
      <c r="BN96" s="1">
        <f t="shared" ca="1" si="48"/>
        <v>419.84106020657475</v>
      </c>
      <c r="BO96" s="1">
        <f t="shared" ca="1" si="49"/>
        <v>428.23788141070622</v>
      </c>
      <c r="BP96" s="1">
        <f t="shared" ca="1" si="49"/>
        <v>436.8026390389204</v>
      </c>
      <c r="BQ96" s="1">
        <f t="shared" ca="1" si="49"/>
        <v>445.53869181969867</v>
      </c>
      <c r="BR96" s="1">
        <f t="shared" ca="1" si="49"/>
        <v>454.44946565609274</v>
      </c>
      <c r="BS96" s="1">
        <f t="shared" ca="1" si="49"/>
        <v>463.53845496921463</v>
      </c>
      <c r="BT96" s="1">
        <f t="shared" ca="1" si="49"/>
        <v>472.80922406859884</v>
      </c>
      <c r="BU96" s="1">
        <f t="shared" ca="1" si="49"/>
        <v>482.2654085499708</v>
      </c>
      <c r="BV96" s="1">
        <f t="shared" ca="1" si="49"/>
        <v>491.91071672097064</v>
      </c>
      <c r="BW96" s="1">
        <f t="shared" ca="1" si="49"/>
        <v>501.74893105539007</v>
      </c>
      <c r="BX96" s="1">
        <f t="shared" ca="1" si="49"/>
        <v>511.78390967649784</v>
      </c>
      <c r="BY96" s="1">
        <f t="shared" ca="1" si="49"/>
        <v>522.01958787002775</v>
      </c>
      <c r="BZ96" s="1">
        <f t="shared" ca="1" si="49"/>
        <v>532.45997962742831</v>
      </c>
      <c r="CA96" s="1">
        <f t="shared" ca="1" si="49"/>
        <v>543.10917921997691</v>
      </c>
      <c r="CB96" s="1">
        <f t="shared" ca="1" si="49"/>
        <v>553.97136280437655</v>
      </c>
      <c r="CC96" s="1">
        <f t="shared" ca="1" si="49"/>
        <v>565.0507900604639</v>
      </c>
    </row>
    <row r="97" spans="2:81" x14ac:dyDescent="0.2">
      <c r="B97">
        <f t="shared" si="50"/>
        <v>2034</v>
      </c>
      <c r="D97" t="s">
        <v>43</v>
      </c>
      <c r="G97" s="1">
        <f t="shared" si="43"/>
        <v>0</v>
      </c>
      <c r="H97" s="1">
        <f t="shared" si="43"/>
        <v>0</v>
      </c>
      <c r="I97" s="1">
        <f t="shared" si="43"/>
        <v>0</v>
      </c>
      <c r="J97" s="1">
        <f t="shared" si="43"/>
        <v>0</v>
      </c>
      <c r="K97" s="1">
        <f t="shared" si="43"/>
        <v>0</v>
      </c>
      <c r="L97" s="1">
        <f t="shared" si="43"/>
        <v>0</v>
      </c>
      <c r="M97" s="1">
        <f t="shared" si="43"/>
        <v>0</v>
      </c>
      <c r="N97" s="1">
        <f t="shared" si="43"/>
        <v>0</v>
      </c>
      <c r="O97" s="1">
        <f t="shared" ca="1" si="43"/>
        <v>156.31866801307663</v>
      </c>
      <c r="P97" s="1">
        <f t="shared" ca="1" si="43"/>
        <v>159.44504137333817</v>
      </c>
      <c r="Q97" s="1">
        <f t="shared" ca="1" si="44"/>
        <v>162.63394220080494</v>
      </c>
      <c r="R97" s="1">
        <f t="shared" ca="1" si="44"/>
        <v>165.88662104482103</v>
      </c>
      <c r="S97" s="1">
        <f t="shared" ca="1" si="44"/>
        <v>169.20435346571745</v>
      </c>
      <c r="T97" s="1">
        <f t="shared" ca="1" si="44"/>
        <v>172.58844053503179</v>
      </c>
      <c r="U97" s="1">
        <f t="shared" ca="1" si="44"/>
        <v>176.04020934573245</v>
      </c>
      <c r="V97" s="1">
        <f t="shared" ca="1" si="44"/>
        <v>179.56101353264705</v>
      </c>
      <c r="W97" s="1">
        <f t="shared" ca="1" si="44"/>
        <v>183.15223380330002</v>
      </c>
      <c r="X97" s="1">
        <f t="shared" ca="1" si="44"/>
        <v>186.81527847936601</v>
      </c>
      <c r="Y97" s="1">
        <f t="shared" ca="1" si="44"/>
        <v>190.55158404895334</v>
      </c>
      <c r="Z97" s="1">
        <f t="shared" ca="1" si="44"/>
        <v>194.36261572993237</v>
      </c>
      <c r="AA97" s="1">
        <f t="shared" ca="1" si="45"/>
        <v>198.24986804453104</v>
      </c>
      <c r="AB97" s="1">
        <f t="shared" ca="1" si="45"/>
        <v>202.21486540542165</v>
      </c>
      <c r="AC97" s="1">
        <f t="shared" ca="1" si="45"/>
        <v>206.25916271353012</v>
      </c>
      <c r="AD97" s="1">
        <f t="shared" ca="1" si="45"/>
        <v>210.38434596780067</v>
      </c>
      <c r="AE97" s="1">
        <f t="shared" ca="1" si="45"/>
        <v>214.59203288715671</v>
      </c>
      <c r="AF97" s="1">
        <f t="shared" ca="1" si="45"/>
        <v>218.88387354489987</v>
      </c>
      <c r="AG97" s="1">
        <f t="shared" ca="1" si="45"/>
        <v>223.26155101579783</v>
      </c>
      <c r="AH97" s="1">
        <f t="shared" ca="1" si="45"/>
        <v>227.72678203611378</v>
      </c>
      <c r="AI97" s="1">
        <f t="shared" ca="1" si="45"/>
        <v>230.62480254595857</v>
      </c>
      <c r="AJ97" s="1">
        <f t="shared" ca="1" si="45"/>
        <v>235.23729859687774</v>
      </c>
      <c r="AK97" s="1">
        <f t="shared" ca="1" si="46"/>
        <v>239.94204456881531</v>
      </c>
      <c r="AL97" s="1">
        <f t="shared" ca="1" si="46"/>
        <v>244.74088546019158</v>
      </c>
      <c r="AM97" s="1">
        <f t="shared" ca="1" si="46"/>
        <v>249.63570316939544</v>
      </c>
      <c r="AN97" s="1">
        <f t="shared" ca="1" si="46"/>
        <v>254.62841723278336</v>
      </c>
      <c r="AO97" s="1">
        <f t="shared" ca="1" si="46"/>
        <v>259.72098557743902</v>
      </c>
      <c r="AP97" s="1">
        <f t="shared" ca="1" si="46"/>
        <v>264.91540528898776</v>
      </c>
      <c r="AQ97" s="1">
        <f t="shared" ca="1" si="46"/>
        <v>270.21371339476752</v>
      </c>
      <c r="AR97" s="1">
        <f t="shared" ca="1" si="46"/>
        <v>275.61798766266287</v>
      </c>
      <c r="AS97" s="1">
        <f t="shared" ca="1" si="46"/>
        <v>281.13034741591616</v>
      </c>
      <c r="AT97" s="1">
        <f t="shared" ca="1" si="46"/>
        <v>286.75295436423443</v>
      </c>
      <c r="AU97" s="1">
        <f t="shared" ca="1" si="47"/>
        <v>292.48801345151918</v>
      </c>
      <c r="AV97" s="1">
        <f t="shared" ca="1" si="47"/>
        <v>298.33777372054954</v>
      </c>
      <c r="AW97" s="1">
        <f t="shared" ca="1" si="47"/>
        <v>304.30452919496054</v>
      </c>
      <c r="AX97" s="1">
        <f t="shared" ca="1" si="47"/>
        <v>310.39061977885967</v>
      </c>
      <c r="AY97" s="1">
        <f t="shared" ca="1" si="47"/>
        <v>316.59843217443694</v>
      </c>
      <c r="AZ97" s="1">
        <f t="shared" ca="1" si="47"/>
        <v>322.93040081792566</v>
      </c>
      <c r="BA97" s="1">
        <f t="shared" ca="1" si="47"/>
        <v>329.38900883428414</v>
      </c>
      <c r="BB97" s="1">
        <f t="shared" ca="1" si="47"/>
        <v>335.97678901096981</v>
      </c>
      <c r="BC97" s="1">
        <f t="shared" ca="1" si="47"/>
        <v>337.66264701788856</v>
      </c>
      <c r="BD97" s="1">
        <f t="shared" ca="1" si="47"/>
        <v>344.41589995824631</v>
      </c>
      <c r="BE97" s="1">
        <f t="shared" ca="1" si="48"/>
        <v>351.30421795741125</v>
      </c>
      <c r="BF97" s="1">
        <f t="shared" ca="1" si="48"/>
        <v>358.33030231655948</v>
      </c>
      <c r="BG97" s="1">
        <f t="shared" ca="1" si="48"/>
        <v>365.49690836289068</v>
      </c>
      <c r="BH97" s="1">
        <f t="shared" ca="1" si="48"/>
        <v>372.8068465301485</v>
      </c>
      <c r="BI97" s="1">
        <f t="shared" ca="1" si="48"/>
        <v>380.26298346075146</v>
      </c>
      <c r="BJ97" s="1">
        <f t="shared" ca="1" si="48"/>
        <v>387.8682431299664</v>
      </c>
      <c r="BK97" s="1">
        <f t="shared" ca="1" si="48"/>
        <v>395.62560799256579</v>
      </c>
      <c r="BL97" s="1">
        <f t="shared" ca="1" si="48"/>
        <v>403.53812015241709</v>
      </c>
      <c r="BM97" s="1">
        <f t="shared" ca="1" si="48"/>
        <v>411.60888255546547</v>
      </c>
      <c r="BN97" s="1">
        <f t="shared" ca="1" si="48"/>
        <v>419.8410602065747</v>
      </c>
      <c r="BO97" s="1">
        <f t="shared" ca="1" si="49"/>
        <v>428.23788141070628</v>
      </c>
      <c r="BP97" s="1">
        <f t="shared" ca="1" si="49"/>
        <v>436.80263903892035</v>
      </c>
      <c r="BQ97" s="1">
        <f t="shared" ca="1" si="49"/>
        <v>445.53869181969884</v>
      </c>
      <c r="BR97" s="1">
        <f t="shared" ca="1" si="49"/>
        <v>454.44946565609268</v>
      </c>
      <c r="BS97" s="1">
        <f t="shared" ca="1" si="49"/>
        <v>463.53845496921457</v>
      </c>
      <c r="BT97" s="1">
        <f t="shared" ca="1" si="49"/>
        <v>472.80922406859895</v>
      </c>
      <c r="BU97" s="1">
        <f t="shared" ca="1" si="49"/>
        <v>482.26540854997086</v>
      </c>
      <c r="BV97" s="1">
        <f t="shared" ca="1" si="49"/>
        <v>491.91071672097024</v>
      </c>
      <c r="BW97" s="1">
        <f t="shared" ca="1" si="49"/>
        <v>501.74893105539007</v>
      </c>
      <c r="BX97" s="1">
        <f t="shared" ca="1" si="49"/>
        <v>511.7839096764979</v>
      </c>
      <c r="BY97" s="1">
        <f t="shared" ca="1" si="49"/>
        <v>522.01958787002786</v>
      </c>
      <c r="BZ97" s="1">
        <f t="shared" ca="1" si="49"/>
        <v>532.45997962742831</v>
      </c>
      <c r="CA97" s="1">
        <f t="shared" ca="1" si="49"/>
        <v>543.10917921997691</v>
      </c>
      <c r="CB97" s="1">
        <f t="shared" ca="1" si="49"/>
        <v>553.97136280437655</v>
      </c>
      <c r="CC97" s="1">
        <f t="shared" ca="1" si="49"/>
        <v>565.05079006046401</v>
      </c>
    </row>
    <row r="98" spans="2:81" x14ac:dyDescent="0.2">
      <c r="B98">
        <f t="shared" si="50"/>
        <v>2035</v>
      </c>
      <c r="D98" t="s">
        <v>43</v>
      </c>
      <c r="G98" s="1">
        <f t="shared" si="43"/>
        <v>0</v>
      </c>
      <c r="H98" s="1">
        <f t="shared" si="43"/>
        <v>0</v>
      </c>
      <c r="I98" s="1">
        <f t="shared" si="43"/>
        <v>0</v>
      </c>
      <c r="J98" s="1">
        <f t="shared" si="43"/>
        <v>0</v>
      </c>
      <c r="K98" s="1">
        <f t="shared" si="43"/>
        <v>0</v>
      </c>
      <c r="L98" s="1">
        <f t="shared" si="43"/>
        <v>0</v>
      </c>
      <c r="M98" s="1">
        <f t="shared" si="43"/>
        <v>0</v>
      </c>
      <c r="N98" s="1">
        <f t="shared" si="43"/>
        <v>0</v>
      </c>
      <c r="O98" s="1">
        <f t="shared" si="43"/>
        <v>0</v>
      </c>
      <c r="P98" s="1">
        <f t="shared" ca="1" si="43"/>
        <v>157.25045641013048</v>
      </c>
      <c r="Q98" s="1">
        <f t="shared" ca="1" si="44"/>
        <v>160.3954655383331</v>
      </c>
      <c r="R98" s="1">
        <f t="shared" ca="1" si="44"/>
        <v>163.60337484909977</v>
      </c>
      <c r="S98" s="1">
        <f t="shared" ca="1" si="44"/>
        <v>166.87544234608174</v>
      </c>
      <c r="T98" s="1">
        <f t="shared" ca="1" si="44"/>
        <v>170.21295119300339</v>
      </c>
      <c r="U98" s="1">
        <f t="shared" ca="1" si="44"/>
        <v>173.61721021686344</v>
      </c>
      <c r="V98" s="1">
        <f t="shared" ca="1" si="44"/>
        <v>177.08955442120075</v>
      </c>
      <c r="W98" s="1">
        <f t="shared" ca="1" si="44"/>
        <v>180.63134550962471</v>
      </c>
      <c r="X98" s="1">
        <f t="shared" ca="1" si="44"/>
        <v>184.24397241981723</v>
      </c>
      <c r="Y98" s="1">
        <f t="shared" ca="1" si="44"/>
        <v>187.92885186821357</v>
      </c>
      <c r="Z98" s="1">
        <f t="shared" ca="1" si="44"/>
        <v>191.68742890557783</v>
      </c>
      <c r="AA98" s="1">
        <f t="shared" ca="1" si="45"/>
        <v>195.52117748368937</v>
      </c>
      <c r="AB98" s="1">
        <f t="shared" ca="1" si="45"/>
        <v>199.43160103336319</v>
      </c>
      <c r="AC98" s="1">
        <f t="shared" ca="1" si="45"/>
        <v>203.42023305403043</v>
      </c>
      <c r="AD98" s="1">
        <f t="shared" ca="1" si="45"/>
        <v>207.48863771511105</v>
      </c>
      <c r="AE98" s="1">
        <f t="shared" ca="1" si="45"/>
        <v>211.63841046941323</v>
      </c>
      <c r="AF98" s="1">
        <f t="shared" ca="1" si="45"/>
        <v>215.87117867880153</v>
      </c>
      <c r="AG98" s="1">
        <f t="shared" ca="1" si="45"/>
        <v>220.18860225237756</v>
      </c>
      <c r="AH98" s="1">
        <f t="shared" ca="1" si="45"/>
        <v>224.5923742974251</v>
      </c>
      <c r="AI98" s="1">
        <f t="shared" ca="1" si="45"/>
        <v>229.08422178337361</v>
      </c>
      <c r="AJ98" s="1">
        <f t="shared" ca="1" si="45"/>
        <v>231.78202733851231</v>
      </c>
      <c r="AK98" s="1">
        <f t="shared" ca="1" si="46"/>
        <v>236.41766788528255</v>
      </c>
      <c r="AL98" s="1">
        <f t="shared" ca="1" si="46"/>
        <v>241.14602124298821</v>
      </c>
      <c r="AM98" s="1">
        <f t="shared" ca="1" si="46"/>
        <v>245.96894166784796</v>
      </c>
      <c r="AN98" s="1">
        <f t="shared" ca="1" si="46"/>
        <v>250.88832050120493</v>
      </c>
      <c r="AO98" s="1">
        <f t="shared" ca="1" si="46"/>
        <v>255.90608691122904</v>
      </c>
      <c r="AP98" s="1">
        <f t="shared" ca="1" si="46"/>
        <v>261.02420864945361</v>
      </c>
      <c r="AQ98" s="1">
        <f t="shared" ca="1" si="46"/>
        <v>266.24469282244263</v>
      </c>
      <c r="AR98" s="1">
        <f t="shared" ca="1" si="46"/>
        <v>271.56958667889154</v>
      </c>
      <c r="AS98" s="1">
        <f t="shared" ca="1" si="46"/>
        <v>277.00097841246935</v>
      </c>
      <c r="AT98" s="1">
        <f t="shared" ca="1" si="46"/>
        <v>282.54099798071877</v>
      </c>
      <c r="AU98" s="1">
        <f t="shared" ca="1" si="47"/>
        <v>288.19181794033307</v>
      </c>
      <c r="AV98" s="1">
        <f t="shared" ca="1" si="47"/>
        <v>293.95565429913978</v>
      </c>
      <c r="AW98" s="1">
        <f t="shared" ca="1" si="47"/>
        <v>299.83476738512257</v>
      </c>
      <c r="AX98" s="1">
        <f t="shared" ca="1" si="47"/>
        <v>305.83146273282506</v>
      </c>
      <c r="AY98" s="1">
        <f t="shared" ca="1" si="47"/>
        <v>311.94809198748146</v>
      </c>
      <c r="AZ98" s="1">
        <f t="shared" ca="1" si="47"/>
        <v>318.18705382723113</v>
      </c>
      <c r="BA98" s="1">
        <f t="shared" ca="1" si="47"/>
        <v>324.5507949037758</v>
      </c>
      <c r="BB98" s="1">
        <f t="shared" ca="1" si="47"/>
        <v>331.04181080185128</v>
      </c>
      <c r="BC98" s="1">
        <f t="shared" ca="1" si="47"/>
        <v>337.66264701788828</v>
      </c>
      <c r="BD98" s="1">
        <f t="shared" ca="1" si="47"/>
        <v>344.41589995824631</v>
      </c>
      <c r="BE98" s="1">
        <f t="shared" ca="1" si="48"/>
        <v>351.30421795741125</v>
      </c>
      <c r="BF98" s="1">
        <f t="shared" ca="1" si="48"/>
        <v>358.33030231655948</v>
      </c>
      <c r="BG98" s="1">
        <f t="shared" ca="1" si="48"/>
        <v>365.49690836289062</v>
      </c>
      <c r="BH98" s="1">
        <f t="shared" ca="1" si="48"/>
        <v>372.80684653014845</v>
      </c>
      <c r="BI98" s="1">
        <f t="shared" ca="1" si="48"/>
        <v>380.26298346075146</v>
      </c>
      <c r="BJ98" s="1">
        <f t="shared" ca="1" si="48"/>
        <v>387.86824312996652</v>
      </c>
      <c r="BK98" s="1">
        <f t="shared" ca="1" si="48"/>
        <v>395.62560799256573</v>
      </c>
      <c r="BL98" s="1">
        <f t="shared" ca="1" si="48"/>
        <v>403.53812015241709</v>
      </c>
      <c r="BM98" s="1">
        <f t="shared" ca="1" si="48"/>
        <v>411.60888255546541</v>
      </c>
      <c r="BN98" s="1">
        <f t="shared" ca="1" si="48"/>
        <v>419.84106020657475</v>
      </c>
      <c r="BO98" s="1">
        <f t="shared" ca="1" si="49"/>
        <v>428.23788141070617</v>
      </c>
      <c r="BP98" s="1">
        <f t="shared" ca="1" si="49"/>
        <v>436.80263903892035</v>
      </c>
      <c r="BQ98" s="1">
        <f t="shared" ca="1" si="49"/>
        <v>445.53869181969873</v>
      </c>
      <c r="BR98" s="1">
        <f t="shared" ca="1" si="49"/>
        <v>454.44946565609274</v>
      </c>
      <c r="BS98" s="1">
        <f t="shared" ca="1" si="49"/>
        <v>463.53845496921451</v>
      </c>
      <c r="BT98" s="1">
        <f t="shared" ca="1" si="49"/>
        <v>472.80922406859884</v>
      </c>
      <c r="BU98" s="1">
        <f t="shared" ca="1" si="49"/>
        <v>482.26540854997086</v>
      </c>
      <c r="BV98" s="1">
        <f t="shared" ca="1" si="49"/>
        <v>491.91071672097024</v>
      </c>
      <c r="BW98" s="1">
        <f t="shared" ca="1" si="49"/>
        <v>501.74893105538962</v>
      </c>
      <c r="BX98" s="1">
        <f t="shared" ca="1" si="49"/>
        <v>511.7839096764979</v>
      </c>
      <c r="BY98" s="1">
        <f t="shared" ca="1" si="49"/>
        <v>522.01958787002786</v>
      </c>
      <c r="BZ98" s="1">
        <f t="shared" ca="1" si="49"/>
        <v>532.45997962742842</v>
      </c>
      <c r="CA98" s="1">
        <f t="shared" ca="1" si="49"/>
        <v>543.10917921997691</v>
      </c>
      <c r="CB98" s="1">
        <f t="shared" ca="1" si="49"/>
        <v>553.97136280437655</v>
      </c>
      <c r="CC98" s="1">
        <f t="shared" ca="1" si="49"/>
        <v>565.05079006046401</v>
      </c>
    </row>
    <row r="99" spans="2:81" x14ac:dyDescent="0.2">
      <c r="B99">
        <f t="shared" si="50"/>
        <v>2036</v>
      </c>
      <c r="D99" t="s">
        <v>43</v>
      </c>
      <c r="G99" s="1">
        <f t="shared" ref="G99:P108" si="51">IF($B99&lt;=G$28,INDEX($G$45:$CC$45,MATCH(MIN($B99+INT((G$28-$B99)/$E$10)*$E$10),$G$28:$CC$28,0)),0)*(1+$E$12)^(MOD(G$28-$B99,$E$10))</f>
        <v>0</v>
      </c>
      <c r="H99" s="1">
        <f t="shared" si="51"/>
        <v>0</v>
      </c>
      <c r="I99" s="1">
        <f t="shared" si="51"/>
        <v>0</v>
      </c>
      <c r="J99" s="1">
        <f t="shared" si="51"/>
        <v>0</v>
      </c>
      <c r="K99" s="1">
        <f t="shared" si="51"/>
        <v>0</v>
      </c>
      <c r="L99" s="1">
        <f t="shared" si="51"/>
        <v>0</v>
      </c>
      <c r="M99" s="1">
        <f t="shared" si="51"/>
        <v>0</v>
      </c>
      <c r="N99" s="1">
        <f t="shared" si="51"/>
        <v>0</v>
      </c>
      <c r="O99" s="1">
        <f t="shared" si="51"/>
        <v>0</v>
      </c>
      <c r="P99" s="1">
        <f t="shared" si="51"/>
        <v>0</v>
      </c>
      <c r="Q99" s="1">
        <f t="shared" ref="Q99:Z108" ca="1" si="52">IF($B99&lt;=Q$28,INDEX($G$45:$CC$45,MATCH(MIN($B99+INT((Q$28-$B99)/$E$10)*$E$10),$G$28:$CC$28,0)),0)*(1+$E$12)^(MOD(Q$28-$B99,$E$10))</f>
        <v>158.18779903578627</v>
      </c>
      <c r="R99" s="1">
        <f t="shared" ca="1" si="52"/>
        <v>161.351555016502</v>
      </c>
      <c r="S99" s="1">
        <f t="shared" ca="1" si="52"/>
        <v>164.57858611683204</v>
      </c>
      <c r="T99" s="1">
        <f t="shared" ca="1" si="52"/>
        <v>167.87015783916866</v>
      </c>
      <c r="U99" s="1">
        <f t="shared" ca="1" si="52"/>
        <v>171.22756099595205</v>
      </c>
      <c r="V99" s="1">
        <f t="shared" ca="1" si="52"/>
        <v>174.65211221587109</v>
      </c>
      <c r="W99" s="1">
        <f t="shared" ca="1" si="52"/>
        <v>178.14515446018854</v>
      </c>
      <c r="X99" s="1">
        <f t="shared" ca="1" si="52"/>
        <v>181.70805754939227</v>
      </c>
      <c r="Y99" s="1">
        <f t="shared" ca="1" si="52"/>
        <v>185.34221870038013</v>
      </c>
      <c r="Z99" s="1">
        <f t="shared" ca="1" si="52"/>
        <v>189.04906307438773</v>
      </c>
      <c r="AA99" s="1">
        <f t="shared" ref="AA99:AJ108" ca="1" si="53">IF($B99&lt;=AA$28,INDEX($G$45:$CC$45,MATCH(MIN($B99+INT((AA$28-$B99)/$E$10)*$E$10),$G$28:$CC$28,0)),0)*(1+$E$12)^(MOD(AA$28-$B99,$E$10))</f>
        <v>192.83004433587547</v>
      </c>
      <c r="AB99" s="1">
        <f t="shared" ca="1" si="53"/>
        <v>196.68664522259294</v>
      </c>
      <c r="AC99" s="1">
        <f t="shared" ca="1" si="53"/>
        <v>200.62037812704486</v>
      </c>
      <c r="AD99" s="1">
        <f t="shared" ca="1" si="53"/>
        <v>204.63278568958575</v>
      </c>
      <c r="AE99" s="1">
        <f t="shared" ca="1" si="53"/>
        <v>208.72544140337746</v>
      </c>
      <c r="AF99" s="1">
        <f t="shared" ca="1" si="53"/>
        <v>212.89995023144496</v>
      </c>
      <c r="AG99" s="1">
        <f t="shared" ca="1" si="53"/>
        <v>217.1579492360739</v>
      </c>
      <c r="AH99" s="1">
        <f t="shared" ca="1" si="53"/>
        <v>221.5011082207954</v>
      </c>
      <c r="AI99" s="1">
        <f t="shared" ca="1" si="53"/>
        <v>225.93113038521128</v>
      </c>
      <c r="AJ99" s="1">
        <f t="shared" ca="1" si="53"/>
        <v>230.44975299291548</v>
      </c>
      <c r="AK99" s="1">
        <f t="shared" ref="AK99:AT108" ca="1" si="54">IF($B99&lt;=AK$28,INDEX($G$45:$CC$45,MATCH(MIN($B99+INT((AK$28-$B99)/$E$10)*$E$10),$G$28:$CC$28,0)),0)*(1+$E$12)^(MOD(AK$28-$B99,$E$10))</f>
        <v>236.41766788528255</v>
      </c>
      <c r="AL99" s="1">
        <f t="shared" ca="1" si="54"/>
        <v>241.14602124298821</v>
      </c>
      <c r="AM99" s="1">
        <f t="shared" ca="1" si="54"/>
        <v>245.96894166784796</v>
      </c>
      <c r="AN99" s="1">
        <f t="shared" ca="1" si="54"/>
        <v>250.8883205012049</v>
      </c>
      <c r="AO99" s="1">
        <f t="shared" ca="1" si="54"/>
        <v>255.90608691122901</v>
      </c>
      <c r="AP99" s="1">
        <f t="shared" ca="1" si="54"/>
        <v>261.02420864945361</v>
      </c>
      <c r="AQ99" s="1">
        <f t="shared" ca="1" si="54"/>
        <v>266.24469282244269</v>
      </c>
      <c r="AR99" s="1">
        <f t="shared" ca="1" si="54"/>
        <v>271.56958667889148</v>
      </c>
      <c r="AS99" s="1">
        <f t="shared" ca="1" si="54"/>
        <v>277.00097841246935</v>
      </c>
      <c r="AT99" s="1">
        <f t="shared" ca="1" si="54"/>
        <v>282.54099798071871</v>
      </c>
      <c r="AU99" s="1">
        <f t="shared" ref="AU99:BD108" ca="1" si="55">IF($B99&lt;=AU$28,INDEX($G$45:$CC$45,MATCH(MIN($B99+INT((AU$28-$B99)/$E$10)*$E$10),$G$28:$CC$28,0)),0)*(1+$E$12)^(MOD(AU$28-$B99,$E$10))</f>
        <v>288.19181794033312</v>
      </c>
      <c r="AV99" s="1">
        <f t="shared" ca="1" si="55"/>
        <v>293.95565429913972</v>
      </c>
      <c r="AW99" s="1">
        <f t="shared" ca="1" si="55"/>
        <v>299.83476738512257</v>
      </c>
      <c r="AX99" s="1">
        <f t="shared" ca="1" si="55"/>
        <v>305.831462732825</v>
      </c>
      <c r="AY99" s="1">
        <f t="shared" ca="1" si="55"/>
        <v>311.94809198748152</v>
      </c>
      <c r="AZ99" s="1">
        <f t="shared" ca="1" si="55"/>
        <v>318.18705382723107</v>
      </c>
      <c r="BA99" s="1">
        <f t="shared" ca="1" si="55"/>
        <v>324.55079490377574</v>
      </c>
      <c r="BB99" s="1">
        <f t="shared" ca="1" si="55"/>
        <v>331.04181080185128</v>
      </c>
      <c r="BC99" s="1">
        <f t="shared" ca="1" si="55"/>
        <v>337.66264701788828</v>
      </c>
      <c r="BD99" s="1">
        <f t="shared" ca="1" si="55"/>
        <v>344.41589995824603</v>
      </c>
      <c r="BE99" s="1">
        <f t="shared" ref="BE99:BN108" ca="1" si="56">IF($B99&lt;=BE$28,INDEX($G$45:$CC$45,MATCH(MIN($B99+INT((BE$28-$B99)/$E$10)*$E$10),$G$28:$CC$28,0)),0)*(1+$E$12)^(MOD(BE$28-$B99,$E$10))</f>
        <v>351.30421795741125</v>
      </c>
      <c r="BF99" s="1">
        <f t="shared" ca="1" si="56"/>
        <v>358.33030231655948</v>
      </c>
      <c r="BG99" s="1">
        <f t="shared" ca="1" si="56"/>
        <v>365.49690836289068</v>
      </c>
      <c r="BH99" s="1">
        <f t="shared" ca="1" si="56"/>
        <v>372.80684653014845</v>
      </c>
      <c r="BI99" s="1">
        <f t="shared" ca="1" si="56"/>
        <v>380.26298346075146</v>
      </c>
      <c r="BJ99" s="1">
        <f t="shared" ca="1" si="56"/>
        <v>387.86824312996646</v>
      </c>
      <c r="BK99" s="1">
        <f t="shared" ca="1" si="56"/>
        <v>395.62560799256585</v>
      </c>
      <c r="BL99" s="1">
        <f t="shared" ca="1" si="56"/>
        <v>403.53812015241704</v>
      </c>
      <c r="BM99" s="1">
        <f t="shared" ca="1" si="56"/>
        <v>411.60888255546541</v>
      </c>
      <c r="BN99" s="1">
        <f t="shared" ca="1" si="56"/>
        <v>419.84106020657475</v>
      </c>
      <c r="BO99" s="1">
        <f t="shared" ref="BO99:CC108" ca="1" si="57">IF($B99&lt;=BO$28,INDEX($G$45:$CC$45,MATCH(MIN($B99+INT((BO$28-$B99)/$E$10)*$E$10),$G$28:$CC$28,0)),0)*(1+$E$12)^(MOD(BO$28-$B99,$E$10))</f>
        <v>428.23788141070628</v>
      </c>
      <c r="BP99" s="1">
        <f t="shared" ca="1" si="57"/>
        <v>436.80263903892029</v>
      </c>
      <c r="BQ99" s="1">
        <f t="shared" ca="1" si="57"/>
        <v>445.53869181969878</v>
      </c>
      <c r="BR99" s="1">
        <f t="shared" ca="1" si="57"/>
        <v>454.44946565609274</v>
      </c>
      <c r="BS99" s="1">
        <f t="shared" ca="1" si="57"/>
        <v>463.53845496921463</v>
      </c>
      <c r="BT99" s="1">
        <f t="shared" ca="1" si="57"/>
        <v>472.80922406859878</v>
      </c>
      <c r="BU99" s="1">
        <f t="shared" ca="1" si="57"/>
        <v>482.26540854997086</v>
      </c>
      <c r="BV99" s="1">
        <f t="shared" ca="1" si="57"/>
        <v>491.9107167209703</v>
      </c>
      <c r="BW99" s="1">
        <f t="shared" ca="1" si="57"/>
        <v>501.74893105538968</v>
      </c>
      <c r="BX99" s="1">
        <f t="shared" ca="1" si="57"/>
        <v>511.78390967649744</v>
      </c>
      <c r="BY99" s="1">
        <f t="shared" ca="1" si="57"/>
        <v>522.01958787002786</v>
      </c>
      <c r="BZ99" s="1">
        <f t="shared" ca="1" si="57"/>
        <v>532.45997962742842</v>
      </c>
      <c r="CA99" s="1">
        <f t="shared" ca="1" si="57"/>
        <v>543.10917921997702</v>
      </c>
      <c r="CB99" s="1">
        <f t="shared" ca="1" si="57"/>
        <v>553.97136280437644</v>
      </c>
      <c r="CC99" s="1">
        <f t="shared" ca="1" si="57"/>
        <v>565.05079006046401</v>
      </c>
    </row>
    <row r="100" spans="2:81" x14ac:dyDescent="0.2">
      <c r="B100">
        <f t="shared" si="50"/>
        <v>2037</v>
      </c>
      <c r="D100" t="s">
        <v>43</v>
      </c>
      <c r="G100" s="1">
        <f t="shared" si="51"/>
        <v>0</v>
      </c>
      <c r="H100" s="1">
        <f t="shared" si="51"/>
        <v>0</v>
      </c>
      <c r="I100" s="1">
        <f t="shared" si="51"/>
        <v>0</v>
      </c>
      <c r="J100" s="1">
        <f t="shared" si="51"/>
        <v>0</v>
      </c>
      <c r="K100" s="1">
        <f t="shared" si="51"/>
        <v>0</v>
      </c>
      <c r="L100" s="1">
        <f t="shared" si="51"/>
        <v>0</v>
      </c>
      <c r="M100" s="1">
        <f t="shared" si="51"/>
        <v>0</v>
      </c>
      <c r="N100" s="1">
        <f t="shared" si="51"/>
        <v>0</v>
      </c>
      <c r="O100" s="1">
        <f t="shared" si="51"/>
        <v>0</v>
      </c>
      <c r="P100" s="1">
        <f t="shared" si="51"/>
        <v>0</v>
      </c>
      <c r="Q100" s="1">
        <f t="shared" si="52"/>
        <v>0</v>
      </c>
      <c r="R100" s="1">
        <f t="shared" ca="1" si="52"/>
        <v>168.29524043115566</v>
      </c>
      <c r="S100" s="1">
        <f t="shared" ca="1" si="52"/>
        <v>171.66114523977879</v>
      </c>
      <c r="T100" s="1">
        <f t="shared" ca="1" si="52"/>
        <v>175.09436814457436</v>
      </c>
      <c r="U100" s="1">
        <f t="shared" ca="1" si="52"/>
        <v>178.59625550746583</v>
      </c>
      <c r="V100" s="1">
        <f t="shared" ca="1" si="52"/>
        <v>182.16818061761515</v>
      </c>
      <c r="W100" s="1">
        <f t="shared" ca="1" si="52"/>
        <v>185.81154422996747</v>
      </c>
      <c r="X100" s="1">
        <f t="shared" ca="1" si="52"/>
        <v>189.52777511456682</v>
      </c>
      <c r="Y100" s="1">
        <f t="shared" ca="1" si="52"/>
        <v>193.31833061685811</v>
      </c>
      <c r="Z100" s="1">
        <f t="shared" ca="1" si="52"/>
        <v>197.18469722919528</v>
      </c>
      <c r="AA100" s="1">
        <f t="shared" ca="1" si="53"/>
        <v>201.12839117377919</v>
      </c>
      <c r="AB100" s="1">
        <f t="shared" ca="1" si="53"/>
        <v>205.1509589972548</v>
      </c>
      <c r="AC100" s="1">
        <f t="shared" ca="1" si="53"/>
        <v>209.25397817719985</v>
      </c>
      <c r="AD100" s="1">
        <f t="shared" ca="1" si="53"/>
        <v>213.43905774074389</v>
      </c>
      <c r="AE100" s="1">
        <f t="shared" ca="1" si="53"/>
        <v>217.70783889555875</v>
      </c>
      <c r="AF100" s="1">
        <f t="shared" ca="1" si="53"/>
        <v>222.06199567346994</v>
      </c>
      <c r="AG100" s="1">
        <f t="shared" ca="1" si="53"/>
        <v>226.50323558693927</v>
      </c>
      <c r="AH100" s="1">
        <f t="shared" ca="1" si="53"/>
        <v>231.03330029867811</v>
      </c>
      <c r="AI100" s="1">
        <f t="shared" ca="1" si="53"/>
        <v>235.65396630465168</v>
      </c>
      <c r="AJ100" s="1">
        <f t="shared" ca="1" si="53"/>
        <v>240.36704563074468</v>
      </c>
      <c r="AK100" s="1">
        <f t="shared" ca="1" si="54"/>
        <v>245.17438654335959</v>
      </c>
      <c r="AL100" s="1">
        <f t="shared" ca="1" si="54"/>
        <v>241.14602124298821</v>
      </c>
      <c r="AM100" s="1">
        <f t="shared" ca="1" si="54"/>
        <v>245.96894166784799</v>
      </c>
      <c r="AN100" s="1">
        <f t="shared" ca="1" si="54"/>
        <v>250.88832050120493</v>
      </c>
      <c r="AO100" s="1">
        <f t="shared" ca="1" si="54"/>
        <v>255.90608691122901</v>
      </c>
      <c r="AP100" s="1">
        <f t="shared" ca="1" si="54"/>
        <v>261.02420864945361</v>
      </c>
      <c r="AQ100" s="1">
        <f t="shared" ca="1" si="54"/>
        <v>266.24469282244269</v>
      </c>
      <c r="AR100" s="1">
        <f t="shared" ca="1" si="54"/>
        <v>271.56958667889154</v>
      </c>
      <c r="AS100" s="1">
        <f t="shared" ca="1" si="54"/>
        <v>277.00097841246935</v>
      </c>
      <c r="AT100" s="1">
        <f t="shared" ca="1" si="54"/>
        <v>282.54099798071871</v>
      </c>
      <c r="AU100" s="1">
        <f t="shared" ca="1" si="55"/>
        <v>288.19181794033312</v>
      </c>
      <c r="AV100" s="1">
        <f t="shared" ca="1" si="55"/>
        <v>293.95565429913978</v>
      </c>
      <c r="AW100" s="1">
        <f t="shared" ca="1" si="55"/>
        <v>299.83476738512252</v>
      </c>
      <c r="AX100" s="1">
        <f t="shared" ca="1" si="55"/>
        <v>305.83146273282506</v>
      </c>
      <c r="AY100" s="1">
        <f t="shared" ca="1" si="55"/>
        <v>311.94809198748152</v>
      </c>
      <c r="AZ100" s="1">
        <f t="shared" ca="1" si="55"/>
        <v>318.18705382723118</v>
      </c>
      <c r="BA100" s="1">
        <f t="shared" ca="1" si="55"/>
        <v>324.55079490377574</v>
      </c>
      <c r="BB100" s="1">
        <f t="shared" ca="1" si="55"/>
        <v>331.04181080185128</v>
      </c>
      <c r="BC100" s="1">
        <f t="shared" ca="1" si="55"/>
        <v>337.66264701788833</v>
      </c>
      <c r="BD100" s="1">
        <f t="shared" ca="1" si="55"/>
        <v>344.41589995824609</v>
      </c>
      <c r="BE100" s="1">
        <f t="shared" ca="1" si="56"/>
        <v>351.30421795741097</v>
      </c>
      <c r="BF100" s="1">
        <f t="shared" ca="1" si="56"/>
        <v>358.33030231655948</v>
      </c>
      <c r="BG100" s="1">
        <f t="shared" ca="1" si="56"/>
        <v>365.49690836289068</v>
      </c>
      <c r="BH100" s="1">
        <f t="shared" ca="1" si="56"/>
        <v>372.8068465301485</v>
      </c>
      <c r="BI100" s="1">
        <f t="shared" ca="1" si="56"/>
        <v>380.26298346075146</v>
      </c>
      <c r="BJ100" s="1">
        <f t="shared" ca="1" si="56"/>
        <v>387.86824312996646</v>
      </c>
      <c r="BK100" s="1">
        <f t="shared" ca="1" si="56"/>
        <v>395.62560799256585</v>
      </c>
      <c r="BL100" s="1">
        <f t="shared" ca="1" si="56"/>
        <v>403.53812015241715</v>
      </c>
      <c r="BM100" s="1">
        <f t="shared" ca="1" si="56"/>
        <v>411.60888255546541</v>
      </c>
      <c r="BN100" s="1">
        <f t="shared" ca="1" si="56"/>
        <v>419.84106020657475</v>
      </c>
      <c r="BO100" s="1">
        <f t="shared" ca="1" si="57"/>
        <v>428.23788141070622</v>
      </c>
      <c r="BP100" s="1">
        <f t="shared" ca="1" si="57"/>
        <v>436.8026390389204</v>
      </c>
      <c r="BQ100" s="1">
        <f t="shared" ca="1" si="57"/>
        <v>445.53869181969873</v>
      </c>
      <c r="BR100" s="1">
        <f t="shared" ca="1" si="57"/>
        <v>454.44946565609274</v>
      </c>
      <c r="BS100" s="1">
        <f t="shared" ca="1" si="57"/>
        <v>463.53845496921457</v>
      </c>
      <c r="BT100" s="1">
        <f t="shared" ca="1" si="57"/>
        <v>472.80922406859895</v>
      </c>
      <c r="BU100" s="1">
        <f t="shared" ca="1" si="57"/>
        <v>482.2654085499708</v>
      </c>
      <c r="BV100" s="1">
        <f t="shared" ca="1" si="57"/>
        <v>491.9107167209703</v>
      </c>
      <c r="BW100" s="1">
        <f t="shared" ca="1" si="57"/>
        <v>501.74893105538973</v>
      </c>
      <c r="BX100" s="1">
        <f t="shared" ca="1" si="57"/>
        <v>511.78390967649744</v>
      </c>
      <c r="BY100" s="1">
        <f t="shared" ca="1" si="57"/>
        <v>522.01958787002741</v>
      </c>
      <c r="BZ100" s="1">
        <f t="shared" ca="1" si="57"/>
        <v>532.45997962742842</v>
      </c>
      <c r="CA100" s="1">
        <f t="shared" ca="1" si="57"/>
        <v>543.10917921997702</v>
      </c>
      <c r="CB100" s="1">
        <f t="shared" ca="1" si="57"/>
        <v>553.97136280437655</v>
      </c>
      <c r="CC100" s="1">
        <f t="shared" ca="1" si="57"/>
        <v>565.05079006046401</v>
      </c>
    </row>
    <row r="101" spans="2:81" x14ac:dyDescent="0.2">
      <c r="B101">
        <f t="shared" si="50"/>
        <v>2038</v>
      </c>
      <c r="D101" t="s">
        <v>43</v>
      </c>
      <c r="G101" s="1">
        <f t="shared" si="51"/>
        <v>0</v>
      </c>
      <c r="H101" s="1">
        <f t="shared" si="51"/>
        <v>0</v>
      </c>
      <c r="I101" s="1">
        <f t="shared" si="51"/>
        <v>0</v>
      </c>
      <c r="J101" s="1">
        <f t="shared" si="51"/>
        <v>0</v>
      </c>
      <c r="K101" s="1">
        <f t="shared" si="51"/>
        <v>0</v>
      </c>
      <c r="L101" s="1">
        <f t="shared" si="51"/>
        <v>0</v>
      </c>
      <c r="M101" s="1">
        <f t="shared" si="51"/>
        <v>0</v>
      </c>
      <c r="N101" s="1">
        <f t="shared" si="51"/>
        <v>0</v>
      </c>
      <c r="O101" s="1">
        <f t="shared" si="51"/>
        <v>0</v>
      </c>
      <c r="P101" s="1">
        <f t="shared" si="51"/>
        <v>0</v>
      </c>
      <c r="Q101" s="1">
        <f t="shared" si="52"/>
        <v>0</v>
      </c>
      <c r="R101" s="1">
        <f t="shared" si="52"/>
        <v>0</v>
      </c>
      <c r="S101" s="1">
        <f t="shared" ca="1" si="52"/>
        <v>179.04849883759374</v>
      </c>
      <c r="T101" s="1">
        <f t="shared" ca="1" si="52"/>
        <v>182.62946881434561</v>
      </c>
      <c r="U101" s="1">
        <f t="shared" ca="1" si="52"/>
        <v>186.28205819063254</v>
      </c>
      <c r="V101" s="1">
        <f t="shared" ca="1" si="52"/>
        <v>190.00769935444518</v>
      </c>
      <c r="W101" s="1">
        <f t="shared" ca="1" si="52"/>
        <v>193.80785334153407</v>
      </c>
      <c r="X101" s="1">
        <f t="shared" ca="1" si="52"/>
        <v>197.68401040836477</v>
      </c>
      <c r="Y101" s="1">
        <f t="shared" ca="1" si="52"/>
        <v>201.63769061653207</v>
      </c>
      <c r="Z101" s="1">
        <f t="shared" ca="1" si="52"/>
        <v>205.67044442886268</v>
      </c>
      <c r="AA101" s="1">
        <f t="shared" ca="1" si="53"/>
        <v>209.78385331743993</v>
      </c>
      <c r="AB101" s="1">
        <f t="shared" ca="1" si="53"/>
        <v>213.97953038378873</v>
      </c>
      <c r="AC101" s="1">
        <f t="shared" ca="1" si="53"/>
        <v>218.25912099146453</v>
      </c>
      <c r="AD101" s="1">
        <f t="shared" ca="1" si="53"/>
        <v>222.62430341129377</v>
      </c>
      <c r="AE101" s="1">
        <f t="shared" ca="1" si="53"/>
        <v>227.07678947951968</v>
      </c>
      <c r="AF101" s="1">
        <f t="shared" ca="1" si="53"/>
        <v>231.61832526911007</v>
      </c>
      <c r="AG101" s="1">
        <f t="shared" ca="1" si="53"/>
        <v>236.25069177449228</v>
      </c>
      <c r="AH101" s="1">
        <f t="shared" ca="1" si="53"/>
        <v>240.97570560998207</v>
      </c>
      <c r="AI101" s="1">
        <f t="shared" ca="1" si="53"/>
        <v>245.79521972218174</v>
      </c>
      <c r="AJ101" s="1">
        <f t="shared" ca="1" si="53"/>
        <v>250.7111241166254</v>
      </c>
      <c r="AK101" s="1">
        <f t="shared" ca="1" si="54"/>
        <v>255.72534659895788</v>
      </c>
      <c r="AL101" s="1">
        <f t="shared" ca="1" si="54"/>
        <v>260.83985353093703</v>
      </c>
      <c r="AM101" s="1">
        <f t="shared" ca="1" si="54"/>
        <v>245.96894166784799</v>
      </c>
      <c r="AN101" s="1">
        <f t="shared" ca="1" si="54"/>
        <v>250.88832050120496</v>
      </c>
      <c r="AO101" s="1">
        <f t="shared" ca="1" si="54"/>
        <v>255.90608691122904</v>
      </c>
      <c r="AP101" s="1">
        <f t="shared" ca="1" si="54"/>
        <v>261.02420864945361</v>
      </c>
      <c r="AQ101" s="1">
        <f t="shared" ca="1" si="54"/>
        <v>266.24469282244269</v>
      </c>
      <c r="AR101" s="1">
        <f t="shared" ca="1" si="54"/>
        <v>271.56958667889154</v>
      </c>
      <c r="AS101" s="1">
        <f t="shared" ca="1" si="54"/>
        <v>277.00097841246941</v>
      </c>
      <c r="AT101" s="1">
        <f t="shared" ca="1" si="54"/>
        <v>282.54099798071871</v>
      </c>
      <c r="AU101" s="1">
        <f t="shared" ca="1" si="55"/>
        <v>288.19181794033312</v>
      </c>
      <c r="AV101" s="1">
        <f t="shared" ca="1" si="55"/>
        <v>293.95565429913978</v>
      </c>
      <c r="AW101" s="1">
        <f t="shared" ca="1" si="55"/>
        <v>299.83476738512257</v>
      </c>
      <c r="AX101" s="1">
        <f t="shared" ca="1" si="55"/>
        <v>305.831462732825</v>
      </c>
      <c r="AY101" s="1">
        <f t="shared" ca="1" si="55"/>
        <v>311.94809198748152</v>
      </c>
      <c r="AZ101" s="1">
        <f t="shared" ca="1" si="55"/>
        <v>318.18705382723118</v>
      </c>
      <c r="BA101" s="1">
        <f t="shared" ca="1" si="55"/>
        <v>324.5507949037758</v>
      </c>
      <c r="BB101" s="1">
        <f t="shared" ca="1" si="55"/>
        <v>331.04181080185123</v>
      </c>
      <c r="BC101" s="1">
        <f t="shared" ca="1" si="55"/>
        <v>337.66264701788833</v>
      </c>
      <c r="BD101" s="1">
        <f t="shared" ca="1" si="55"/>
        <v>344.41589995824614</v>
      </c>
      <c r="BE101" s="1">
        <f t="shared" ca="1" si="56"/>
        <v>351.30421795741097</v>
      </c>
      <c r="BF101" s="1">
        <f t="shared" ca="1" si="56"/>
        <v>358.3303023165592</v>
      </c>
      <c r="BG101" s="1">
        <f t="shared" ca="1" si="56"/>
        <v>365.49690836289068</v>
      </c>
      <c r="BH101" s="1">
        <f t="shared" ca="1" si="56"/>
        <v>372.8068465301485</v>
      </c>
      <c r="BI101" s="1">
        <f t="shared" ca="1" si="56"/>
        <v>380.26298346075146</v>
      </c>
      <c r="BJ101" s="1">
        <f t="shared" ca="1" si="56"/>
        <v>387.86824312996646</v>
      </c>
      <c r="BK101" s="1">
        <f t="shared" ca="1" si="56"/>
        <v>395.62560799256579</v>
      </c>
      <c r="BL101" s="1">
        <f t="shared" ca="1" si="56"/>
        <v>403.53812015241715</v>
      </c>
      <c r="BM101" s="1">
        <f t="shared" ca="1" si="56"/>
        <v>411.60888255546553</v>
      </c>
      <c r="BN101" s="1">
        <f t="shared" ca="1" si="56"/>
        <v>419.8410602065747</v>
      </c>
      <c r="BO101" s="1">
        <f t="shared" ca="1" si="57"/>
        <v>428.23788141070628</v>
      </c>
      <c r="BP101" s="1">
        <f t="shared" ca="1" si="57"/>
        <v>436.8026390389204</v>
      </c>
      <c r="BQ101" s="1">
        <f t="shared" ca="1" si="57"/>
        <v>445.53869181969878</v>
      </c>
      <c r="BR101" s="1">
        <f t="shared" ca="1" si="57"/>
        <v>454.44946565609268</v>
      </c>
      <c r="BS101" s="1">
        <f t="shared" ca="1" si="57"/>
        <v>463.53845496921463</v>
      </c>
      <c r="BT101" s="1">
        <f t="shared" ca="1" si="57"/>
        <v>472.80922406859889</v>
      </c>
      <c r="BU101" s="1">
        <f t="shared" ca="1" si="57"/>
        <v>482.26540854997091</v>
      </c>
      <c r="BV101" s="1">
        <f t="shared" ca="1" si="57"/>
        <v>491.91071672097019</v>
      </c>
      <c r="BW101" s="1">
        <f t="shared" ca="1" si="57"/>
        <v>501.74893105538968</v>
      </c>
      <c r="BX101" s="1">
        <f t="shared" ca="1" si="57"/>
        <v>511.78390967649756</v>
      </c>
      <c r="BY101" s="1">
        <f t="shared" ca="1" si="57"/>
        <v>522.01958787002741</v>
      </c>
      <c r="BZ101" s="1">
        <f t="shared" ca="1" si="57"/>
        <v>532.45997962742797</v>
      </c>
      <c r="CA101" s="1">
        <f t="shared" ca="1" si="57"/>
        <v>543.10917921997702</v>
      </c>
      <c r="CB101" s="1">
        <f t="shared" ca="1" si="57"/>
        <v>553.97136280437655</v>
      </c>
      <c r="CC101" s="1">
        <f t="shared" ca="1" si="57"/>
        <v>565.05079006046412</v>
      </c>
    </row>
    <row r="102" spans="2:81" x14ac:dyDescent="0.2">
      <c r="B102">
        <f t="shared" si="50"/>
        <v>2039</v>
      </c>
      <c r="D102" t="s">
        <v>43</v>
      </c>
      <c r="G102" s="1">
        <f t="shared" si="51"/>
        <v>0</v>
      </c>
      <c r="H102" s="1">
        <f t="shared" si="51"/>
        <v>0</v>
      </c>
      <c r="I102" s="1">
        <f t="shared" si="51"/>
        <v>0</v>
      </c>
      <c r="J102" s="1">
        <f t="shared" si="51"/>
        <v>0</v>
      </c>
      <c r="K102" s="1">
        <f t="shared" si="51"/>
        <v>0</v>
      </c>
      <c r="L102" s="1">
        <f t="shared" si="51"/>
        <v>0</v>
      </c>
      <c r="M102" s="1">
        <f t="shared" si="51"/>
        <v>0</v>
      </c>
      <c r="N102" s="1">
        <f t="shared" si="51"/>
        <v>0</v>
      </c>
      <c r="O102" s="1">
        <f t="shared" si="51"/>
        <v>0</v>
      </c>
      <c r="P102" s="1">
        <f t="shared" si="51"/>
        <v>0</v>
      </c>
      <c r="Q102" s="1">
        <f t="shared" si="52"/>
        <v>0</v>
      </c>
      <c r="R102" s="1">
        <f t="shared" si="52"/>
        <v>0</v>
      </c>
      <c r="S102" s="1">
        <f t="shared" si="52"/>
        <v>0</v>
      </c>
      <c r="T102" s="1">
        <f t="shared" ca="1" si="52"/>
        <v>190.48883886356776</v>
      </c>
      <c r="U102" s="1">
        <f t="shared" ca="1" si="52"/>
        <v>194.29861564083913</v>
      </c>
      <c r="V102" s="1">
        <f t="shared" ca="1" si="52"/>
        <v>198.18458795365589</v>
      </c>
      <c r="W102" s="1">
        <f t="shared" ca="1" si="52"/>
        <v>202.14827971272899</v>
      </c>
      <c r="X102" s="1">
        <f t="shared" ca="1" si="52"/>
        <v>206.1912453069836</v>
      </c>
      <c r="Y102" s="1">
        <f t="shared" ca="1" si="52"/>
        <v>210.31507021312328</v>
      </c>
      <c r="Z102" s="1">
        <f t="shared" ca="1" si="52"/>
        <v>214.52137161738574</v>
      </c>
      <c r="AA102" s="1">
        <f t="shared" ca="1" si="53"/>
        <v>218.81179904973342</v>
      </c>
      <c r="AB102" s="1">
        <f t="shared" ca="1" si="53"/>
        <v>223.18803503072812</v>
      </c>
      <c r="AC102" s="1">
        <f t="shared" ca="1" si="53"/>
        <v>227.65179573134267</v>
      </c>
      <c r="AD102" s="1">
        <f t="shared" ca="1" si="53"/>
        <v>232.20483164596953</v>
      </c>
      <c r="AE102" s="1">
        <f t="shared" ca="1" si="53"/>
        <v>236.84892827888888</v>
      </c>
      <c r="AF102" s="1">
        <f t="shared" ca="1" si="53"/>
        <v>241.58590684446671</v>
      </c>
      <c r="AG102" s="1">
        <f t="shared" ca="1" si="53"/>
        <v>246.41762498135603</v>
      </c>
      <c r="AH102" s="1">
        <f t="shared" ca="1" si="53"/>
        <v>251.34597748098315</v>
      </c>
      <c r="AI102" s="1">
        <f t="shared" ca="1" si="53"/>
        <v>256.37289703060276</v>
      </c>
      <c r="AJ102" s="1">
        <f t="shared" ca="1" si="53"/>
        <v>261.50035497121485</v>
      </c>
      <c r="AK102" s="1">
        <f t="shared" ca="1" si="54"/>
        <v>266.73036207063916</v>
      </c>
      <c r="AL102" s="1">
        <f t="shared" ca="1" si="54"/>
        <v>272.06496931205191</v>
      </c>
      <c r="AM102" s="1">
        <f t="shared" ca="1" si="54"/>
        <v>277.50626869829296</v>
      </c>
      <c r="AN102" s="1">
        <f t="shared" ca="1" si="54"/>
        <v>250.88832050120496</v>
      </c>
      <c r="AO102" s="1">
        <f t="shared" ca="1" si="54"/>
        <v>255.90608691122907</v>
      </c>
      <c r="AP102" s="1">
        <f t="shared" ca="1" si="54"/>
        <v>261.02420864945361</v>
      </c>
      <c r="AQ102" s="1">
        <f t="shared" ca="1" si="54"/>
        <v>266.24469282244269</v>
      </c>
      <c r="AR102" s="1">
        <f t="shared" ca="1" si="54"/>
        <v>271.56958667889154</v>
      </c>
      <c r="AS102" s="1">
        <f t="shared" ca="1" si="54"/>
        <v>277.00097841246941</v>
      </c>
      <c r="AT102" s="1">
        <f t="shared" ca="1" si="54"/>
        <v>282.54099798071883</v>
      </c>
      <c r="AU102" s="1">
        <f t="shared" ca="1" si="55"/>
        <v>288.19181794033312</v>
      </c>
      <c r="AV102" s="1">
        <f t="shared" ca="1" si="55"/>
        <v>293.95565429913978</v>
      </c>
      <c r="AW102" s="1">
        <f t="shared" ca="1" si="55"/>
        <v>299.83476738512257</v>
      </c>
      <c r="AX102" s="1">
        <f t="shared" ca="1" si="55"/>
        <v>305.83146273282506</v>
      </c>
      <c r="AY102" s="1">
        <f t="shared" ca="1" si="55"/>
        <v>311.94809198748152</v>
      </c>
      <c r="AZ102" s="1">
        <f t="shared" ca="1" si="55"/>
        <v>318.18705382723118</v>
      </c>
      <c r="BA102" s="1">
        <f t="shared" ca="1" si="55"/>
        <v>324.5507949037758</v>
      </c>
      <c r="BB102" s="1">
        <f t="shared" ca="1" si="55"/>
        <v>331.04181080185134</v>
      </c>
      <c r="BC102" s="1">
        <f t="shared" ca="1" si="55"/>
        <v>337.66264701788828</v>
      </c>
      <c r="BD102" s="1">
        <f t="shared" ca="1" si="55"/>
        <v>344.41589995824609</v>
      </c>
      <c r="BE102" s="1">
        <f t="shared" ca="1" si="56"/>
        <v>351.30421795741108</v>
      </c>
      <c r="BF102" s="1">
        <f t="shared" ca="1" si="56"/>
        <v>358.33030231655925</v>
      </c>
      <c r="BG102" s="1">
        <f t="shared" ca="1" si="56"/>
        <v>365.49690836289039</v>
      </c>
      <c r="BH102" s="1">
        <f t="shared" ca="1" si="56"/>
        <v>372.8068465301485</v>
      </c>
      <c r="BI102" s="1">
        <f t="shared" ca="1" si="56"/>
        <v>380.26298346075146</v>
      </c>
      <c r="BJ102" s="1">
        <f t="shared" ca="1" si="56"/>
        <v>387.86824312996652</v>
      </c>
      <c r="BK102" s="1">
        <f t="shared" ca="1" si="56"/>
        <v>395.62560799256579</v>
      </c>
      <c r="BL102" s="1">
        <f t="shared" ca="1" si="56"/>
        <v>403.53812015241715</v>
      </c>
      <c r="BM102" s="1">
        <f t="shared" ca="1" si="56"/>
        <v>411.60888255546553</v>
      </c>
      <c r="BN102" s="1">
        <f t="shared" ca="1" si="56"/>
        <v>419.84106020657481</v>
      </c>
      <c r="BO102" s="1">
        <f t="shared" ca="1" si="57"/>
        <v>428.23788141070622</v>
      </c>
      <c r="BP102" s="1">
        <f t="shared" ca="1" si="57"/>
        <v>436.8026390389204</v>
      </c>
      <c r="BQ102" s="1">
        <f t="shared" ca="1" si="57"/>
        <v>445.53869181969878</v>
      </c>
      <c r="BR102" s="1">
        <f t="shared" ca="1" si="57"/>
        <v>454.4494656560928</v>
      </c>
      <c r="BS102" s="1">
        <f t="shared" ca="1" si="57"/>
        <v>463.53845496921457</v>
      </c>
      <c r="BT102" s="1">
        <f t="shared" ca="1" si="57"/>
        <v>472.80922406859895</v>
      </c>
      <c r="BU102" s="1">
        <f t="shared" ca="1" si="57"/>
        <v>482.26540854997091</v>
      </c>
      <c r="BV102" s="1">
        <f t="shared" ca="1" si="57"/>
        <v>491.91071672097036</v>
      </c>
      <c r="BW102" s="1">
        <f t="shared" ca="1" si="57"/>
        <v>501.74893105538962</v>
      </c>
      <c r="BX102" s="1">
        <f t="shared" ca="1" si="57"/>
        <v>511.7839096764975</v>
      </c>
      <c r="BY102" s="1">
        <f t="shared" ca="1" si="57"/>
        <v>522.01958787002752</v>
      </c>
      <c r="BZ102" s="1">
        <f t="shared" ca="1" si="57"/>
        <v>532.45997962742797</v>
      </c>
      <c r="CA102" s="1">
        <f t="shared" ca="1" si="57"/>
        <v>543.10917921997657</v>
      </c>
      <c r="CB102" s="1">
        <f t="shared" ca="1" si="57"/>
        <v>553.97136280437655</v>
      </c>
      <c r="CC102" s="1">
        <f t="shared" ca="1" si="57"/>
        <v>565.05079006046412</v>
      </c>
    </row>
    <row r="103" spans="2:81" x14ac:dyDescent="0.2">
      <c r="B103">
        <f t="shared" si="50"/>
        <v>2040</v>
      </c>
      <c r="D103" t="s">
        <v>43</v>
      </c>
      <c r="G103" s="1">
        <f t="shared" si="51"/>
        <v>0</v>
      </c>
      <c r="H103" s="1">
        <f t="shared" si="51"/>
        <v>0</v>
      </c>
      <c r="I103" s="1">
        <f t="shared" si="51"/>
        <v>0</v>
      </c>
      <c r="J103" s="1">
        <f t="shared" si="51"/>
        <v>0</v>
      </c>
      <c r="K103" s="1">
        <f t="shared" si="51"/>
        <v>0</v>
      </c>
      <c r="L103" s="1">
        <f t="shared" si="51"/>
        <v>0</v>
      </c>
      <c r="M103" s="1">
        <f t="shared" si="51"/>
        <v>0</v>
      </c>
      <c r="N103" s="1">
        <f t="shared" si="51"/>
        <v>0</v>
      </c>
      <c r="O103" s="1">
        <f t="shared" si="51"/>
        <v>0</v>
      </c>
      <c r="P103" s="1">
        <f t="shared" si="51"/>
        <v>0</v>
      </c>
      <c r="Q103" s="1">
        <f t="shared" si="52"/>
        <v>0</v>
      </c>
      <c r="R103" s="1">
        <f t="shared" si="52"/>
        <v>0</v>
      </c>
      <c r="S103" s="1">
        <f t="shared" si="52"/>
        <v>0</v>
      </c>
      <c r="T103" s="1">
        <f t="shared" si="52"/>
        <v>0</v>
      </c>
      <c r="U103" s="1">
        <f t="shared" ca="1" si="52"/>
        <v>202.66016172804422</v>
      </c>
      <c r="V103" s="1">
        <f t="shared" ca="1" si="52"/>
        <v>206.71336496260511</v>
      </c>
      <c r="W103" s="1">
        <f t="shared" ca="1" si="52"/>
        <v>210.8476322618572</v>
      </c>
      <c r="X103" s="1">
        <f t="shared" ca="1" si="52"/>
        <v>215.06458490709434</v>
      </c>
      <c r="Y103" s="1">
        <f t="shared" ca="1" si="52"/>
        <v>219.36587660523622</v>
      </c>
      <c r="Z103" s="1">
        <f t="shared" ca="1" si="52"/>
        <v>223.75319413734096</v>
      </c>
      <c r="AA103" s="1">
        <f t="shared" ca="1" si="53"/>
        <v>228.22825802008779</v>
      </c>
      <c r="AB103" s="1">
        <f t="shared" ca="1" si="53"/>
        <v>232.79282318048951</v>
      </c>
      <c r="AC103" s="1">
        <f t="shared" ca="1" si="53"/>
        <v>237.44867964409931</v>
      </c>
      <c r="AD103" s="1">
        <f t="shared" ca="1" si="53"/>
        <v>242.1976532369813</v>
      </c>
      <c r="AE103" s="1">
        <f t="shared" ca="1" si="53"/>
        <v>247.04160630172092</v>
      </c>
      <c r="AF103" s="1">
        <f t="shared" ca="1" si="53"/>
        <v>251.98243842775531</v>
      </c>
      <c r="AG103" s="1">
        <f t="shared" ca="1" si="53"/>
        <v>257.02208719631045</v>
      </c>
      <c r="AH103" s="1">
        <f t="shared" ca="1" si="53"/>
        <v>262.16252894023665</v>
      </c>
      <c r="AI103" s="1">
        <f t="shared" ca="1" si="53"/>
        <v>267.4057795190414</v>
      </c>
      <c r="AJ103" s="1">
        <f t="shared" ca="1" si="53"/>
        <v>272.75389510942216</v>
      </c>
      <c r="AK103" s="1">
        <f t="shared" ca="1" si="54"/>
        <v>278.20897301161062</v>
      </c>
      <c r="AL103" s="1">
        <f t="shared" ca="1" si="54"/>
        <v>283.77315247184288</v>
      </c>
      <c r="AM103" s="1">
        <f t="shared" ca="1" si="54"/>
        <v>289.44861552127969</v>
      </c>
      <c r="AN103" s="1">
        <f t="shared" ca="1" si="54"/>
        <v>295.2375878317053</v>
      </c>
      <c r="AO103" s="1">
        <f t="shared" ca="1" si="54"/>
        <v>255.90608691122907</v>
      </c>
      <c r="AP103" s="1">
        <f t="shared" ca="1" si="54"/>
        <v>261.02420864945367</v>
      </c>
      <c r="AQ103" s="1">
        <f t="shared" ca="1" si="54"/>
        <v>266.24469282244274</v>
      </c>
      <c r="AR103" s="1">
        <f t="shared" ca="1" si="54"/>
        <v>271.56958667889154</v>
      </c>
      <c r="AS103" s="1">
        <f t="shared" ca="1" si="54"/>
        <v>277.00097841246941</v>
      </c>
      <c r="AT103" s="1">
        <f t="shared" ca="1" si="54"/>
        <v>282.54099798071883</v>
      </c>
      <c r="AU103" s="1">
        <f t="shared" ca="1" si="55"/>
        <v>288.19181794033318</v>
      </c>
      <c r="AV103" s="1">
        <f t="shared" ca="1" si="55"/>
        <v>293.95565429913978</v>
      </c>
      <c r="AW103" s="1">
        <f t="shared" ca="1" si="55"/>
        <v>299.83476738512263</v>
      </c>
      <c r="AX103" s="1">
        <f t="shared" ca="1" si="55"/>
        <v>305.83146273282506</v>
      </c>
      <c r="AY103" s="1">
        <f t="shared" ca="1" si="55"/>
        <v>311.94809198748158</v>
      </c>
      <c r="AZ103" s="1">
        <f t="shared" ca="1" si="55"/>
        <v>318.18705382723113</v>
      </c>
      <c r="BA103" s="1">
        <f t="shared" ca="1" si="55"/>
        <v>324.55079490377585</v>
      </c>
      <c r="BB103" s="1">
        <f t="shared" ca="1" si="55"/>
        <v>331.04181080185134</v>
      </c>
      <c r="BC103" s="1">
        <f t="shared" ca="1" si="55"/>
        <v>337.66264701788839</v>
      </c>
      <c r="BD103" s="1">
        <f t="shared" ca="1" si="55"/>
        <v>344.41589995824609</v>
      </c>
      <c r="BE103" s="1">
        <f t="shared" ca="1" si="56"/>
        <v>351.30421795741103</v>
      </c>
      <c r="BF103" s="1">
        <f t="shared" ca="1" si="56"/>
        <v>358.33030231655931</v>
      </c>
      <c r="BG103" s="1">
        <f t="shared" ca="1" si="56"/>
        <v>365.49690836289045</v>
      </c>
      <c r="BH103" s="1">
        <f t="shared" ca="1" si="56"/>
        <v>372.80684653014822</v>
      </c>
      <c r="BI103" s="1">
        <f t="shared" ca="1" si="56"/>
        <v>380.26298346075146</v>
      </c>
      <c r="BJ103" s="1">
        <f t="shared" ca="1" si="56"/>
        <v>387.86824312996652</v>
      </c>
      <c r="BK103" s="1">
        <f t="shared" ca="1" si="56"/>
        <v>395.62560799256579</v>
      </c>
      <c r="BL103" s="1">
        <f t="shared" ca="1" si="56"/>
        <v>403.53812015241709</v>
      </c>
      <c r="BM103" s="1">
        <f t="shared" ca="1" si="56"/>
        <v>411.60888255546547</v>
      </c>
      <c r="BN103" s="1">
        <f t="shared" ca="1" si="56"/>
        <v>419.84106020657481</v>
      </c>
      <c r="BO103" s="1">
        <f t="shared" ca="1" si="57"/>
        <v>428.23788141070628</v>
      </c>
      <c r="BP103" s="1">
        <f t="shared" ca="1" si="57"/>
        <v>436.80263903892035</v>
      </c>
      <c r="BQ103" s="1">
        <f t="shared" ca="1" si="57"/>
        <v>445.53869181969878</v>
      </c>
      <c r="BR103" s="1">
        <f t="shared" ca="1" si="57"/>
        <v>454.44946565609274</v>
      </c>
      <c r="BS103" s="1">
        <f t="shared" ca="1" si="57"/>
        <v>463.53845496921463</v>
      </c>
      <c r="BT103" s="1">
        <f t="shared" ca="1" si="57"/>
        <v>472.80922406859884</v>
      </c>
      <c r="BU103" s="1">
        <f t="shared" ca="1" si="57"/>
        <v>482.26540854997091</v>
      </c>
      <c r="BV103" s="1">
        <f t="shared" ca="1" si="57"/>
        <v>491.9107167209703</v>
      </c>
      <c r="BW103" s="1">
        <f t="shared" ca="1" si="57"/>
        <v>501.74893105538973</v>
      </c>
      <c r="BX103" s="1">
        <f t="shared" ca="1" si="57"/>
        <v>511.78390967649739</v>
      </c>
      <c r="BY103" s="1">
        <f t="shared" ca="1" si="57"/>
        <v>522.01958787002741</v>
      </c>
      <c r="BZ103" s="1">
        <f t="shared" ca="1" si="57"/>
        <v>532.45997962742797</v>
      </c>
      <c r="CA103" s="1">
        <f t="shared" ca="1" si="57"/>
        <v>543.10917921997657</v>
      </c>
      <c r="CB103" s="1">
        <f t="shared" ca="1" si="57"/>
        <v>553.97136280437599</v>
      </c>
      <c r="CC103" s="1">
        <f t="shared" ca="1" si="57"/>
        <v>565.05079006046412</v>
      </c>
    </row>
    <row r="104" spans="2:81" x14ac:dyDescent="0.2">
      <c r="B104">
        <f t="shared" si="50"/>
        <v>2041</v>
      </c>
      <c r="D104" t="s">
        <v>43</v>
      </c>
      <c r="G104" s="1">
        <f t="shared" si="51"/>
        <v>0</v>
      </c>
      <c r="H104" s="1">
        <f t="shared" si="51"/>
        <v>0</v>
      </c>
      <c r="I104" s="1">
        <f t="shared" si="51"/>
        <v>0</v>
      </c>
      <c r="J104" s="1">
        <f t="shared" si="51"/>
        <v>0</v>
      </c>
      <c r="K104" s="1">
        <f t="shared" si="51"/>
        <v>0</v>
      </c>
      <c r="L104" s="1">
        <f t="shared" si="51"/>
        <v>0</v>
      </c>
      <c r="M104" s="1">
        <f t="shared" si="51"/>
        <v>0</v>
      </c>
      <c r="N104" s="1">
        <f t="shared" si="51"/>
        <v>0</v>
      </c>
      <c r="O104" s="1">
        <f t="shared" si="51"/>
        <v>0</v>
      </c>
      <c r="P104" s="1">
        <f t="shared" si="51"/>
        <v>0</v>
      </c>
      <c r="Q104" s="1">
        <f t="shared" si="52"/>
        <v>0</v>
      </c>
      <c r="R104" s="1">
        <f t="shared" si="52"/>
        <v>0</v>
      </c>
      <c r="S104" s="1">
        <f t="shared" si="52"/>
        <v>0</v>
      </c>
      <c r="T104" s="1">
        <f t="shared" si="52"/>
        <v>0</v>
      </c>
      <c r="U104" s="1">
        <f t="shared" si="52"/>
        <v>0</v>
      </c>
      <c r="V104" s="1">
        <f t="shared" ca="1" si="52"/>
        <v>215.6091737272495</v>
      </c>
      <c r="W104" s="1">
        <f t="shared" ca="1" si="52"/>
        <v>219.92135720179448</v>
      </c>
      <c r="X104" s="1">
        <f t="shared" ca="1" si="52"/>
        <v>224.31978434583039</v>
      </c>
      <c r="Y104" s="1">
        <f t="shared" ca="1" si="52"/>
        <v>228.80618003274697</v>
      </c>
      <c r="Z104" s="1">
        <f t="shared" ca="1" si="52"/>
        <v>233.38230363340193</v>
      </c>
      <c r="AA104" s="1">
        <f t="shared" ca="1" si="53"/>
        <v>238.04994970606998</v>
      </c>
      <c r="AB104" s="1">
        <f t="shared" ca="1" si="53"/>
        <v>242.81094870019137</v>
      </c>
      <c r="AC104" s="1">
        <f t="shared" ca="1" si="53"/>
        <v>247.66716767419516</v>
      </c>
      <c r="AD104" s="1">
        <f t="shared" ca="1" si="53"/>
        <v>252.62051102767907</v>
      </c>
      <c r="AE104" s="1">
        <f t="shared" ca="1" si="53"/>
        <v>257.67292124823268</v>
      </c>
      <c r="AF104" s="1">
        <f t="shared" ca="1" si="53"/>
        <v>262.82637967319732</v>
      </c>
      <c r="AG104" s="1">
        <f t="shared" ca="1" si="53"/>
        <v>268.08290726666121</v>
      </c>
      <c r="AH104" s="1">
        <f t="shared" ca="1" si="53"/>
        <v>273.44456541199452</v>
      </c>
      <c r="AI104" s="1">
        <f t="shared" ca="1" si="53"/>
        <v>278.91345672023436</v>
      </c>
      <c r="AJ104" s="1">
        <f t="shared" ca="1" si="53"/>
        <v>284.49172585463907</v>
      </c>
      <c r="AK104" s="1">
        <f t="shared" ca="1" si="54"/>
        <v>290.18156037173179</v>
      </c>
      <c r="AL104" s="1">
        <f t="shared" ca="1" si="54"/>
        <v>295.98519157916644</v>
      </c>
      <c r="AM104" s="1">
        <f t="shared" ca="1" si="54"/>
        <v>301.90489541074982</v>
      </c>
      <c r="AN104" s="1">
        <f t="shared" ca="1" si="54"/>
        <v>307.9429933189648</v>
      </c>
      <c r="AO104" s="1">
        <f t="shared" ca="1" si="54"/>
        <v>314.10185318534405</v>
      </c>
      <c r="AP104" s="1">
        <f t="shared" ca="1" si="54"/>
        <v>261.02420864945367</v>
      </c>
      <c r="AQ104" s="1">
        <f t="shared" ca="1" si="54"/>
        <v>266.24469282244274</v>
      </c>
      <c r="AR104" s="1">
        <f t="shared" ca="1" si="54"/>
        <v>271.5695866788916</v>
      </c>
      <c r="AS104" s="1">
        <f t="shared" ca="1" si="54"/>
        <v>277.00097841246941</v>
      </c>
      <c r="AT104" s="1">
        <f t="shared" ca="1" si="54"/>
        <v>282.54099798071883</v>
      </c>
      <c r="AU104" s="1">
        <f t="shared" ca="1" si="55"/>
        <v>288.19181794033318</v>
      </c>
      <c r="AV104" s="1">
        <f t="shared" ca="1" si="55"/>
        <v>293.95565429913989</v>
      </c>
      <c r="AW104" s="1">
        <f t="shared" ca="1" si="55"/>
        <v>299.83476738512263</v>
      </c>
      <c r="AX104" s="1">
        <f t="shared" ca="1" si="55"/>
        <v>305.83146273282512</v>
      </c>
      <c r="AY104" s="1">
        <f t="shared" ca="1" si="55"/>
        <v>311.94809198748158</v>
      </c>
      <c r="AZ104" s="1">
        <f t="shared" ca="1" si="55"/>
        <v>318.18705382723124</v>
      </c>
      <c r="BA104" s="1">
        <f t="shared" ca="1" si="55"/>
        <v>324.5507949037758</v>
      </c>
      <c r="BB104" s="1">
        <f t="shared" ca="1" si="55"/>
        <v>331.0418108018514</v>
      </c>
      <c r="BC104" s="1">
        <f t="shared" ca="1" si="55"/>
        <v>337.66264701788839</v>
      </c>
      <c r="BD104" s="1">
        <f t="shared" ca="1" si="55"/>
        <v>344.4158999582462</v>
      </c>
      <c r="BE104" s="1">
        <f t="shared" ca="1" si="56"/>
        <v>351.30421795741103</v>
      </c>
      <c r="BF104" s="1">
        <f t="shared" ca="1" si="56"/>
        <v>358.33030231655931</v>
      </c>
      <c r="BG104" s="1">
        <f t="shared" ca="1" si="56"/>
        <v>365.49690836289051</v>
      </c>
      <c r="BH104" s="1">
        <f t="shared" ca="1" si="56"/>
        <v>372.80684653014828</v>
      </c>
      <c r="BI104" s="1">
        <f t="shared" ca="1" si="56"/>
        <v>380.26298346075123</v>
      </c>
      <c r="BJ104" s="1">
        <f t="shared" ca="1" si="56"/>
        <v>387.86824312996652</v>
      </c>
      <c r="BK104" s="1">
        <f t="shared" ca="1" si="56"/>
        <v>395.62560799256585</v>
      </c>
      <c r="BL104" s="1">
        <f t="shared" ca="1" si="56"/>
        <v>403.53812015241715</v>
      </c>
      <c r="BM104" s="1">
        <f t="shared" ca="1" si="56"/>
        <v>411.60888255546547</v>
      </c>
      <c r="BN104" s="1">
        <f t="shared" ca="1" si="56"/>
        <v>419.84106020657481</v>
      </c>
      <c r="BO104" s="1">
        <f t="shared" ca="1" si="57"/>
        <v>428.23788141070634</v>
      </c>
      <c r="BP104" s="1">
        <f t="shared" ca="1" si="57"/>
        <v>436.80263903892046</v>
      </c>
      <c r="BQ104" s="1">
        <f t="shared" ca="1" si="57"/>
        <v>445.53869181969878</v>
      </c>
      <c r="BR104" s="1">
        <f t="shared" ca="1" si="57"/>
        <v>454.4494656560928</v>
      </c>
      <c r="BS104" s="1">
        <f t="shared" ca="1" si="57"/>
        <v>463.53845496921463</v>
      </c>
      <c r="BT104" s="1">
        <f t="shared" ca="1" si="57"/>
        <v>472.80922406859895</v>
      </c>
      <c r="BU104" s="1">
        <f t="shared" ca="1" si="57"/>
        <v>482.26540854997086</v>
      </c>
      <c r="BV104" s="1">
        <f t="shared" ca="1" si="57"/>
        <v>491.91071672097036</v>
      </c>
      <c r="BW104" s="1">
        <f t="shared" ca="1" si="57"/>
        <v>501.74893105538973</v>
      </c>
      <c r="BX104" s="1">
        <f t="shared" ca="1" si="57"/>
        <v>511.78390967649756</v>
      </c>
      <c r="BY104" s="1">
        <f t="shared" ca="1" si="57"/>
        <v>522.01958787002741</v>
      </c>
      <c r="BZ104" s="1">
        <f t="shared" ca="1" si="57"/>
        <v>532.45997962742797</v>
      </c>
      <c r="CA104" s="1">
        <f t="shared" ca="1" si="57"/>
        <v>543.10917921997668</v>
      </c>
      <c r="CB104" s="1">
        <f t="shared" ca="1" si="57"/>
        <v>553.9713628043761</v>
      </c>
      <c r="CC104" s="1">
        <f t="shared" ca="1" si="57"/>
        <v>565.05079006046356</v>
      </c>
    </row>
    <row r="105" spans="2:81" x14ac:dyDescent="0.2">
      <c r="B105">
        <f t="shared" si="50"/>
        <v>2042</v>
      </c>
      <c r="D105" t="s">
        <v>43</v>
      </c>
      <c r="G105" s="1">
        <f t="shared" si="51"/>
        <v>0</v>
      </c>
      <c r="H105" s="1">
        <f t="shared" si="51"/>
        <v>0</v>
      </c>
      <c r="I105" s="1">
        <f t="shared" si="51"/>
        <v>0</v>
      </c>
      <c r="J105" s="1">
        <f t="shared" si="51"/>
        <v>0</v>
      </c>
      <c r="K105" s="1">
        <f t="shared" si="51"/>
        <v>0</v>
      </c>
      <c r="L105" s="1">
        <f t="shared" si="51"/>
        <v>0</v>
      </c>
      <c r="M105" s="1">
        <f t="shared" si="51"/>
        <v>0</v>
      </c>
      <c r="N105" s="1">
        <f t="shared" si="51"/>
        <v>0</v>
      </c>
      <c r="O105" s="1">
        <f t="shared" si="51"/>
        <v>0</v>
      </c>
      <c r="P105" s="1">
        <f t="shared" si="51"/>
        <v>0</v>
      </c>
      <c r="Q105" s="1">
        <f t="shared" si="52"/>
        <v>0</v>
      </c>
      <c r="R105" s="1">
        <f t="shared" si="52"/>
        <v>0</v>
      </c>
      <c r="S105" s="1">
        <f t="shared" si="52"/>
        <v>0</v>
      </c>
      <c r="T105" s="1">
        <f t="shared" si="52"/>
        <v>0</v>
      </c>
      <c r="U105" s="1">
        <f t="shared" si="52"/>
        <v>0</v>
      </c>
      <c r="V105" s="1">
        <f t="shared" si="52"/>
        <v>0</v>
      </c>
      <c r="W105" s="1">
        <f t="shared" ca="1" si="52"/>
        <v>216.75057543491121</v>
      </c>
      <c r="X105" s="1">
        <f t="shared" ca="1" si="52"/>
        <v>221.08558694360943</v>
      </c>
      <c r="Y105" s="1">
        <f t="shared" ca="1" si="52"/>
        <v>225.50729868248163</v>
      </c>
      <c r="Z105" s="1">
        <f t="shared" ca="1" si="52"/>
        <v>230.01744465613123</v>
      </c>
      <c r="AA105" s="1">
        <f t="shared" ca="1" si="53"/>
        <v>234.61779354925389</v>
      </c>
      <c r="AB105" s="1">
        <f t="shared" ca="1" si="53"/>
        <v>239.31014942023896</v>
      </c>
      <c r="AC105" s="1">
        <f t="shared" ca="1" si="53"/>
        <v>244.09635240864375</v>
      </c>
      <c r="AD105" s="1">
        <f t="shared" ca="1" si="53"/>
        <v>248.97827945681658</v>
      </c>
      <c r="AE105" s="1">
        <f t="shared" ca="1" si="53"/>
        <v>253.95784504595292</v>
      </c>
      <c r="AF105" s="1">
        <f t="shared" ca="1" si="53"/>
        <v>259.03700194687201</v>
      </c>
      <c r="AG105" s="1">
        <f t="shared" ca="1" si="53"/>
        <v>264.21774198580943</v>
      </c>
      <c r="AH105" s="1">
        <f t="shared" ca="1" si="53"/>
        <v>269.5020968255256</v>
      </c>
      <c r="AI105" s="1">
        <f t="shared" ca="1" si="53"/>
        <v>274.89213876203615</v>
      </c>
      <c r="AJ105" s="1">
        <f t="shared" ca="1" si="53"/>
        <v>280.38998153727687</v>
      </c>
      <c r="AK105" s="1">
        <f t="shared" ca="1" si="54"/>
        <v>285.99778116802241</v>
      </c>
      <c r="AL105" s="1">
        <f t="shared" ca="1" si="54"/>
        <v>291.71773679138278</v>
      </c>
      <c r="AM105" s="1">
        <f t="shared" ca="1" si="54"/>
        <v>297.55209152721051</v>
      </c>
      <c r="AN105" s="1">
        <f t="shared" ca="1" si="54"/>
        <v>303.50313335775473</v>
      </c>
      <c r="AO105" s="1">
        <f t="shared" ca="1" si="54"/>
        <v>309.57319602490975</v>
      </c>
      <c r="AP105" s="1">
        <f t="shared" ca="1" si="54"/>
        <v>315.76465994540797</v>
      </c>
      <c r="AQ105" s="1">
        <f t="shared" ca="1" si="54"/>
        <v>266.24469282244274</v>
      </c>
      <c r="AR105" s="1">
        <f t="shared" ca="1" si="54"/>
        <v>271.5695866788916</v>
      </c>
      <c r="AS105" s="1">
        <f t="shared" ca="1" si="54"/>
        <v>277.00097841246941</v>
      </c>
      <c r="AT105" s="1">
        <f t="shared" ca="1" si="54"/>
        <v>282.54099798071883</v>
      </c>
      <c r="AU105" s="1">
        <f t="shared" ca="1" si="55"/>
        <v>288.19181794033318</v>
      </c>
      <c r="AV105" s="1">
        <f t="shared" ca="1" si="55"/>
        <v>293.95565429913984</v>
      </c>
      <c r="AW105" s="1">
        <f t="shared" ca="1" si="55"/>
        <v>299.83476738512269</v>
      </c>
      <c r="AX105" s="1">
        <f t="shared" ca="1" si="55"/>
        <v>305.83146273282506</v>
      </c>
      <c r="AY105" s="1">
        <f t="shared" ca="1" si="55"/>
        <v>311.94809198748158</v>
      </c>
      <c r="AZ105" s="1">
        <f t="shared" ca="1" si="55"/>
        <v>318.18705382723124</v>
      </c>
      <c r="BA105" s="1">
        <f t="shared" ca="1" si="55"/>
        <v>324.55079490377585</v>
      </c>
      <c r="BB105" s="1">
        <f t="shared" ca="1" si="55"/>
        <v>331.04181080185134</v>
      </c>
      <c r="BC105" s="1">
        <f t="shared" ca="1" si="55"/>
        <v>337.66264701788839</v>
      </c>
      <c r="BD105" s="1">
        <f t="shared" ca="1" si="55"/>
        <v>344.41589995824614</v>
      </c>
      <c r="BE105" s="1">
        <f t="shared" ca="1" si="56"/>
        <v>351.30421795741108</v>
      </c>
      <c r="BF105" s="1">
        <f t="shared" ca="1" si="56"/>
        <v>358.33030231655925</v>
      </c>
      <c r="BG105" s="1">
        <f t="shared" ca="1" si="56"/>
        <v>365.49690836289045</v>
      </c>
      <c r="BH105" s="1">
        <f t="shared" ca="1" si="56"/>
        <v>372.80684653014833</v>
      </c>
      <c r="BI105" s="1">
        <f t="shared" ca="1" si="56"/>
        <v>380.26298346075123</v>
      </c>
      <c r="BJ105" s="1">
        <f t="shared" ca="1" si="56"/>
        <v>387.86824312996623</v>
      </c>
      <c r="BK105" s="1">
        <f t="shared" ca="1" si="56"/>
        <v>395.62560799256585</v>
      </c>
      <c r="BL105" s="1">
        <f t="shared" ca="1" si="56"/>
        <v>403.53812015241715</v>
      </c>
      <c r="BM105" s="1">
        <f t="shared" ca="1" si="56"/>
        <v>411.60888255546553</v>
      </c>
      <c r="BN105" s="1">
        <f t="shared" ca="1" si="56"/>
        <v>419.84106020657481</v>
      </c>
      <c r="BO105" s="1">
        <f t="shared" ca="1" si="57"/>
        <v>428.23788141070628</v>
      </c>
      <c r="BP105" s="1">
        <f t="shared" ca="1" si="57"/>
        <v>436.80263903892046</v>
      </c>
      <c r="BQ105" s="1">
        <f t="shared" ca="1" si="57"/>
        <v>445.5386918196989</v>
      </c>
      <c r="BR105" s="1">
        <f t="shared" ca="1" si="57"/>
        <v>454.44946565609274</v>
      </c>
      <c r="BS105" s="1">
        <f t="shared" ca="1" si="57"/>
        <v>463.53845496921463</v>
      </c>
      <c r="BT105" s="1">
        <f t="shared" ca="1" si="57"/>
        <v>472.80922406859895</v>
      </c>
      <c r="BU105" s="1">
        <f t="shared" ca="1" si="57"/>
        <v>482.26540854997097</v>
      </c>
      <c r="BV105" s="1">
        <f t="shared" ca="1" si="57"/>
        <v>491.9107167209703</v>
      </c>
      <c r="BW105" s="1">
        <f t="shared" ca="1" si="57"/>
        <v>501.74893105538979</v>
      </c>
      <c r="BX105" s="1">
        <f t="shared" ca="1" si="57"/>
        <v>511.7839096764975</v>
      </c>
      <c r="BY105" s="1">
        <f t="shared" ca="1" si="57"/>
        <v>522.01958787002752</v>
      </c>
      <c r="BZ105" s="1">
        <f t="shared" ca="1" si="57"/>
        <v>532.45997962742797</v>
      </c>
      <c r="CA105" s="1">
        <f t="shared" ca="1" si="57"/>
        <v>543.10917921997657</v>
      </c>
      <c r="CB105" s="1">
        <f t="shared" ca="1" si="57"/>
        <v>553.97136280437621</v>
      </c>
      <c r="CC105" s="1">
        <f t="shared" ca="1" si="57"/>
        <v>565.05079006046367</v>
      </c>
    </row>
    <row r="106" spans="2:81" x14ac:dyDescent="0.2">
      <c r="B106">
        <f t="shared" si="50"/>
        <v>2043</v>
      </c>
      <c r="D106" t="s">
        <v>43</v>
      </c>
      <c r="G106" s="1">
        <f t="shared" si="51"/>
        <v>0</v>
      </c>
      <c r="H106" s="1">
        <f t="shared" si="51"/>
        <v>0</v>
      </c>
      <c r="I106" s="1">
        <f t="shared" si="51"/>
        <v>0</v>
      </c>
      <c r="J106" s="1">
        <f t="shared" si="51"/>
        <v>0</v>
      </c>
      <c r="K106" s="1">
        <f t="shared" si="51"/>
        <v>0</v>
      </c>
      <c r="L106" s="1">
        <f t="shared" si="51"/>
        <v>0</v>
      </c>
      <c r="M106" s="1">
        <f t="shared" si="51"/>
        <v>0</v>
      </c>
      <c r="N106" s="1">
        <f t="shared" si="51"/>
        <v>0</v>
      </c>
      <c r="O106" s="1">
        <f t="shared" si="51"/>
        <v>0</v>
      </c>
      <c r="P106" s="1">
        <f t="shared" si="51"/>
        <v>0</v>
      </c>
      <c r="Q106" s="1">
        <f t="shared" si="52"/>
        <v>0</v>
      </c>
      <c r="R106" s="1">
        <f t="shared" si="52"/>
        <v>0</v>
      </c>
      <c r="S106" s="1">
        <f t="shared" si="52"/>
        <v>0</v>
      </c>
      <c r="T106" s="1">
        <f t="shared" si="52"/>
        <v>0</v>
      </c>
      <c r="U106" s="1">
        <f t="shared" si="52"/>
        <v>0</v>
      </c>
      <c r="V106" s="1">
        <f t="shared" si="52"/>
        <v>0</v>
      </c>
      <c r="W106" s="1">
        <f t="shared" si="52"/>
        <v>0</v>
      </c>
      <c r="X106" s="1">
        <f t="shared" ca="1" si="52"/>
        <v>217.89801954715028</v>
      </c>
      <c r="Y106" s="1">
        <f t="shared" ca="1" si="52"/>
        <v>222.2559799380933</v>
      </c>
      <c r="Z106" s="1">
        <f t="shared" ca="1" si="52"/>
        <v>226.70109953685517</v>
      </c>
      <c r="AA106" s="1">
        <f t="shared" ca="1" si="53"/>
        <v>231.23512152759224</v>
      </c>
      <c r="AB106" s="1">
        <f t="shared" ca="1" si="53"/>
        <v>235.85982395814409</v>
      </c>
      <c r="AC106" s="1">
        <f t="shared" ca="1" si="53"/>
        <v>240.577020437307</v>
      </c>
      <c r="AD106" s="1">
        <f t="shared" ca="1" si="53"/>
        <v>245.38856084605314</v>
      </c>
      <c r="AE106" s="1">
        <f t="shared" ca="1" si="53"/>
        <v>250.29633206297416</v>
      </c>
      <c r="AF106" s="1">
        <f t="shared" ca="1" si="53"/>
        <v>255.30225870423365</v>
      </c>
      <c r="AG106" s="1">
        <f t="shared" ca="1" si="53"/>
        <v>260.40830387831835</v>
      </c>
      <c r="AH106" s="1">
        <f t="shared" ca="1" si="53"/>
        <v>265.61646995588472</v>
      </c>
      <c r="AI106" s="1">
        <f t="shared" ca="1" si="53"/>
        <v>270.92879935500235</v>
      </c>
      <c r="AJ106" s="1">
        <f t="shared" ca="1" si="53"/>
        <v>276.34737534210245</v>
      </c>
      <c r="AK106" s="1">
        <f t="shared" ca="1" si="54"/>
        <v>281.87432284894447</v>
      </c>
      <c r="AL106" s="1">
        <f t="shared" ca="1" si="54"/>
        <v>287.51180930592341</v>
      </c>
      <c r="AM106" s="1">
        <f t="shared" ca="1" si="54"/>
        <v>293.26204549204181</v>
      </c>
      <c r="AN106" s="1">
        <f t="shared" ca="1" si="54"/>
        <v>299.12728640188266</v>
      </c>
      <c r="AO106" s="1">
        <f t="shared" ca="1" si="54"/>
        <v>305.10983212992033</v>
      </c>
      <c r="AP106" s="1">
        <f t="shared" ca="1" si="54"/>
        <v>311.21202877251869</v>
      </c>
      <c r="AQ106" s="1">
        <f t="shared" ca="1" si="54"/>
        <v>317.43626934796907</v>
      </c>
      <c r="AR106" s="1">
        <f t="shared" ca="1" si="54"/>
        <v>271.5695866788916</v>
      </c>
      <c r="AS106" s="1">
        <f t="shared" ca="1" si="54"/>
        <v>277.00097841246941</v>
      </c>
      <c r="AT106" s="1">
        <f t="shared" ca="1" si="54"/>
        <v>282.54099798071883</v>
      </c>
      <c r="AU106" s="1">
        <f t="shared" ca="1" si="55"/>
        <v>288.19181794033318</v>
      </c>
      <c r="AV106" s="1">
        <f t="shared" ca="1" si="55"/>
        <v>293.95565429913984</v>
      </c>
      <c r="AW106" s="1">
        <f t="shared" ca="1" si="55"/>
        <v>299.83476738512263</v>
      </c>
      <c r="AX106" s="1">
        <f t="shared" ca="1" si="55"/>
        <v>305.83146273282512</v>
      </c>
      <c r="AY106" s="1">
        <f t="shared" ca="1" si="55"/>
        <v>311.94809198748158</v>
      </c>
      <c r="AZ106" s="1">
        <f t="shared" ca="1" si="55"/>
        <v>318.18705382723124</v>
      </c>
      <c r="BA106" s="1">
        <f t="shared" ca="1" si="55"/>
        <v>324.55079490377585</v>
      </c>
      <c r="BB106" s="1">
        <f t="shared" ca="1" si="55"/>
        <v>331.0418108018514</v>
      </c>
      <c r="BC106" s="1">
        <f t="shared" ca="1" si="55"/>
        <v>337.66264701788833</v>
      </c>
      <c r="BD106" s="1">
        <f t="shared" ca="1" si="55"/>
        <v>344.41589995824614</v>
      </c>
      <c r="BE106" s="1">
        <f t="shared" ca="1" si="56"/>
        <v>351.30421795741108</v>
      </c>
      <c r="BF106" s="1">
        <f t="shared" ca="1" si="56"/>
        <v>358.33030231655931</v>
      </c>
      <c r="BG106" s="1">
        <f t="shared" ca="1" si="56"/>
        <v>365.49690836289039</v>
      </c>
      <c r="BH106" s="1">
        <f t="shared" ca="1" si="56"/>
        <v>372.80684653014828</v>
      </c>
      <c r="BI106" s="1">
        <f t="shared" ca="1" si="56"/>
        <v>380.26298346075129</v>
      </c>
      <c r="BJ106" s="1">
        <f t="shared" ca="1" si="56"/>
        <v>387.86824312996629</v>
      </c>
      <c r="BK106" s="1">
        <f t="shared" ca="1" si="56"/>
        <v>395.62560799256556</v>
      </c>
      <c r="BL106" s="1">
        <f t="shared" ca="1" si="56"/>
        <v>403.53812015241715</v>
      </c>
      <c r="BM106" s="1">
        <f t="shared" ca="1" si="56"/>
        <v>411.60888255546553</v>
      </c>
      <c r="BN106" s="1">
        <f t="shared" ca="1" si="56"/>
        <v>419.84106020657481</v>
      </c>
      <c r="BO106" s="1">
        <f t="shared" ca="1" si="57"/>
        <v>428.23788141070628</v>
      </c>
      <c r="BP106" s="1">
        <f t="shared" ca="1" si="57"/>
        <v>436.8026390389204</v>
      </c>
      <c r="BQ106" s="1">
        <f t="shared" ca="1" si="57"/>
        <v>445.53869181969884</v>
      </c>
      <c r="BR106" s="1">
        <f t="shared" ca="1" si="57"/>
        <v>454.44946565609285</v>
      </c>
      <c r="BS106" s="1">
        <f t="shared" ca="1" si="57"/>
        <v>463.53845496921457</v>
      </c>
      <c r="BT106" s="1">
        <f t="shared" ca="1" si="57"/>
        <v>472.80922406859895</v>
      </c>
      <c r="BU106" s="1">
        <f t="shared" ca="1" si="57"/>
        <v>482.26540854997091</v>
      </c>
      <c r="BV106" s="1">
        <f t="shared" ca="1" si="57"/>
        <v>491.91071672097036</v>
      </c>
      <c r="BW106" s="1">
        <f t="shared" ca="1" si="57"/>
        <v>501.74893105538968</v>
      </c>
      <c r="BX106" s="1">
        <f t="shared" ca="1" si="57"/>
        <v>511.78390967649756</v>
      </c>
      <c r="BY106" s="1">
        <f t="shared" ca="1" si="57"/>
        <v>522.01958787002741</v>
      </c>
      <c r="BZ106" s="1">
        <f t="shared" ca="1" si="57"/>
        <v>532.45997962742808</v>
      </c>
      <c r="CA106" s="1">
        <f t="shared" ca="1" si="57"/>
        <v>543.10917921997645</v>
      </c>
      <c r="CB106" s="1">
        <f t="shared" ca="1" si="57"/>
        <v>553.9713628043761</v>
      </c>
      <c r="CC106" s="1">
        <f t="shared" ca="1" si="57"/>
        <v>565.05079006046367</v>
      </c>
    </row>
    <row r="107" spans="2:81" x14ac:dyDescent="0.2">
      <c r="B107">
        <f t="shared" si="50"/>
        <v>2044</v>
      </c>
      <c r="D107" t="s">
        <v>43</v>
      </c>
      <c r="G107" s="1">
        <f t="shared" si="51"/>
        <v>0</v>
      </c>
      <c r="H107" s="1">
        <f t="shared" si="51"/>
        <v>0</v>
      </c>
      <c r="I107" s="1">
        <f t="shared" si="51"/>
        <v>0</v>
      </c>
      <c r="J107" s="1">
        <f t="shared" si="51"/>
        <v>0</v>
      </c>
      <c r="K107" s="1">
        <f t="shared" si="51"/>
        <v>0</v>
      </c>
      <c r="L107" s="1">
        <f t="shared" si="51"/>
        <v>0</v>
      </c>
      <c r="M107" s="1">
        <f t="shared" si="51"/>
        <v>0</v>
      </c>
      <c r="N107" s="1">
        <f t="shared" si="51"/>
        <v>0</v>
      </c>
      <c r="O107" s="1">
        <f t="shared" si="51"/>
        <v>0</v>
      </c>
      <c r="P107" s="1">
        <f t="shared" si="51"/>
        <v>0</v>
      </c>
      <c r="Q107" s="1">
        <f t="shared" si="52"/>
        <v>0</v>
      </c>
      <c r="R107" s="1">
        <f t="shared" si="52"/>
        <v>0</v>
      </c>
      <c r="S107" s="1">
        <f t="shared" si="52"/>
        <v>0</v>
      </c>
      <c r="T107" s="1">
        <f t="shared" si="52"/>
        <v>0</v>
      </c>
      <c r="U107" s="1">
        <f t="shared" si="52"/>
        <v>0</v>
      </c>
      <c r="V107" s="1">
        <f t="shared" si="52"/>
        <v>0</v>
      </c>
      <c r="W107" s="1">
        <f t="shared" si="52"/>
        <v>0</v>
      </c>
      <c r="X107" s="1">
        <f t="shared" si="52"/>
        <v>0</v>
      </c>
      <c r="Y107" s="1">
        <f t="shared" ca="1" si="52"/>
        <v>219.05153805152452</v>
      </c>
      <c r="Z107" s="1">
        <f t="shared" ca="1" si="52"/>
        <v>223.43256881255502</v>
      </c>
      <c r="AA107" s="1">
        <f t="shared" ca="1" si="53"/>
        <v>227.90122018880609</v>
      </c>
      <c r="AB107" s="1">
        <f t="shared" ca="1" si="53"/>
        <v>232.45924459258222</v>
      </c>
      <c r="AC107" s="1">
        <f t="shared" ca="1" si="53"/>
        <v>237.10842948443386</v>
      </c>
      <c r="AD107" s="1">
        <f t="shared" ca="1" si="53"/>
        <v>241.85059807412256</v>
      </c>
      <c r="AE107" s="1">
        <f t="shared" ca="1" si="53"/>
        <v>246.68761003560502</v>
      </c>
      <c r="AF107" s="1">
        <f t="shared" ca="1" si="53"/>
        <v>251.62136223631705</v>
      </c>
      <c r="AG107" s="1">
        <f t="shared" ca="1" si="53"/>
        <v>256.65378948104342</v>
      </c>
      <c r="AH107" s="1">
        <f t="shared" ca="1" si="53"/>
        <v>261.78686527066429</v>
      </c>
      <c r="AI107" s="1">
        <f t="shared" ca="1" si="53"/>
        <v>267.02260257607759</v>
      </c>
      <c r="AJ107" s="1">
        <f t="shared" ca="1" si="53"/>
        <v>272.36305462759907</v>
      </c>
      <c r="AK107" s="1">
        <f t="shared" ca="1" si="54"/>
        <v>277.8103157201511</v>
      </c>
      <c r="AL107" s="1">
        <f t="shared" ca="1" si="54"/>
        <v>283.36652203455412</v>
      </c>
      <c r="AM107" s="1">
        <f t="shared" ca="1" si="54"/>
        <v>289.03385247524523</v>
      </c>
      <c r="AN107" s="1">
        <f t="shared" ca="1" si="54"/>
        <v>294.81452952475007</v>
      </c>
      <c r="AO107" s="1">
        <f t="shared" ca="1" si="54"/>
        <v>300.7108201152451</v>
      </c>
      <c r="AP107" s="1">
        <f t="shared" ca="1" si="54"/>
        <v>306.72503651755005</v>
      </c>
      <c r="AQ107" s="1">
        <f t="shared" ca="1" si="54"/>
        <v>312.85953724790102</v>
      </c>
      <c r="AR107" s="1">
        <f t="shared" ca="1" si="54"/>
        <v>319.11672799285901</v>
      </c>
      <c r="AS107" s="1">
        <f t="shared" ca="1" si="54"/>
        <v>277.00097841246941</v>
      </c>
      <c r="AT107" s="1">
        <f t="shared" ca="1" si="54"/>
        <v>282.54099798071883</v>
      </c>
      <c r="AU107" s="1">
        <f t="shared" ca="1" si="55"/>
        <v>288.19181794033318</v>
      </c>
      <c r="AV107" s="1">
        <f t="shared" ca="1" si="55"/>
        <v>293.95565429913984</v>
      </c>
      <c r="AW107" s="1">
        <f t="shared" ca="1" si="55"/>
        <v>299.83476738512263</v>
      </c>
      <c r="AX107" s="1">
        <f t="shared" ca="1" si="55"/>
        <v>305.83146273282512</v>
      </c>
      <c r="AY107" s="1">
        <f t="shared" ca="1" si="55"/>
        <v>311.94809198748163</v>
      </c>
      <c r="AZ107" s="1">
        <f t="shared" ca="1" si="55"/>
        <v>318.18705382723118</v>
      </c>
      <c r="BA107" s="1">
        <f t="shared" ca="1" si="55"/>
        <v>324.5507949037758</v>
      </c>
      <c r="BB107" s="1">
        <f t="shared" ca="1" si="55"/>
        <v>331.04181080185134</v>
      </c>
      <c r="BC107" s="1">
        <f t="shared" ca="1" si="55"/>
        <v>337.66264701788839</v>
      </c>
      <c r="BD107" s="1">
        <f t="shared" ca="1" si="55"/>
        <v>344.41589995824609</v>
      </c>
      <c r="BE107" s="1">
        <f t="shared" ca="1" si="56"/>
        <v>351.30421795741108</v>
      </c>
      <c r="BF107" s="1">
        <f t="shared" ca="1" si="56"/>
        <v>358.33030231655925</v>
      </c>
      <c r="BG107" s="1">
        <f t="shared" ca="1" si="56"/>
        <v>365.49690836289051</v>
      </c>
      <c r="BH107" s="1">
        <f t="shared" ca="1" si="56"/>
        <v>372.80684653014816</v>
      </c>
      <c r="BI107" s="1">
        <f t="shared" ca="1" si="56"/>
        <v>380.26298346075123</v>
      </c>
      <c r="BJ107" s="1">
        <f t="shared" ca="1" si="56"/>
        <v>387.86824312996629</v>
      </c>
      <c r="BK107" s="1">
        <f t="shared" ca="1" si="56"/>
        <v>395.62560799256556</v>
      </c>
      <c r="BL107" s="1">
        <f t="shared" ca="1" si="56"/>
        <v>403.53812015241687</v>
      </c>
      <c r="BM107" s="1">
        <f t="shared" ca="1" si="56"/>
        <v>411.60888255546553</v>
      </c>
      <c r="BN107" s="1">
        <f t="shared" ca="1" si="56"/>
        <v>419.84106020657487</v>
      </c>
      <c r="BO107" s="1">
        <f t="shared" ca="1" si="57"/>
        <v>428.23788141070634</v>
      </c>
      <c r="BP107" s="1">
        <f t="shared" ca="1" si="57"/>
        <v>436.8026390389204</v>
      </c>
      <c r="BQ107" s="1">
        <f t="shared" ca="1" si="57"/>
        <v>445.53869181969884</v>
      </c>
      <c r="BR107" s="1">
        <f t="shared" ca="1" si="57"/>
        <v>454.44946565609285</v>
      </c>
      <c r="BS107" s="1">
        <f t="shared" ca="1" si="57"/>
        <v>463.53845496921474</v>
      </c>
      <c r="BT107" s="1">
        <f t="shared" ca="1" si="57"/>
        <v>472.80922406859895</v>
      </c>
      <c r="BU107" s="1">
        <f t="shared" ca="1" si="57"/>
        <v>482.26540854997097</v>
      </c>
      <c r="BV107" s="1">
        <f t="shared" ca="1" si="57"/>
        <v>491.91071672097036</v>
      </c>
      <c r="BW107" s="1">
        <f t="shared" ca="1" si="57"/>
        <v>501.74893105538979</v>
      </c>
      <c r="BX107" s="1">
        <f t="shared" ca="1" si="57"/>
        <v>511.7839096764975</v>
      </c>
      <c r="BY107" s="1">
        <f t="shared" ca="1" si="57"/>
        <v>522.01958787002752</v>
      </c>
      <c r="BZ107" s="1">
        <f t="shared" ca="1" si="57"/>
        <v>532.45997962742808</v>
      </c>
      <c r="CA107" s="1">
        <f t="shared" ca="1" si="57"/>
        <v>543.10917921997668</v>
      </c>
      <c r="CB107" s="1">
        <f t="shared" ca="1" si="57"/>
        <v>553.9713628043761</v>
      </c>
      <c r="CC107" s="1">
        <f t="shared" ca="1" si="57"/>
        <v>565.05079006046367</v>
      </c>
    </row>
    <row r="108" spans="2:81" x14ac:dyDescent="0.2">
      <c r="B108">
        <f t="shared" si="50"/>
        <v>2045</v>
      </c>
      <c r="D108" t="s">
        <v>43</v>
      </c>
      <c r="G108" s="1">
        <f t="shared" si="51"/>
        <v>0</v>
      </c>
      <c r="H108" s="1">
        <f t="shared" si="51"/>
        <v>0</v>
      </c>
      <c r="I108" s="1">
        <f t="shared" si="51"/>
        <v>0</v>
      </c>
      <c r="J108" s="1">
        <f t="shared" si="51"/>
        <v>0</v>
      </c>
      <c r="K108" s="1">
        <f t="shared" si="51"/>
        <v>0</v>
      </c>
      <c r="L108" s="1">
        <f t="shared" si="51"/>
        <v>0</v>
      </c>
      <c r="M108" s="1">
        <f t="shared" si="51"/>
        <v>0</v>
      </c>
      <c r="N108" s="1">
        <f t="shared" si="51"/>
        <v>0</v>
      </c>
      <c r="O108" s="1">
        <f t="shared" si="51"/>
        <v>0</v>
      </c>
      <c r="P108" s="1">
        <f t="shared" si="51"/>
        <v>0</v>
      </c>
      <c r="Q108" s="1">
        <f t="shared" si="52"/>
        <v>0</v>
      </c>
      <c r="R108" s="1">
        <f t="shared" si="52"/>
        <v>0</v>
      </c>
      <c r="S108" s="1">
        <f t="shared" si="52"/>
        <v>0</v>
      </c>
      <c r="T108" s="1">
        <f t="shared" si="52"/>
        <v>0</v>
      </c>
      <c r="U108" s="1">
        <f t="shared" si="52"/>
        <v>0</v>
      </c>
      <c r="V108" s="1">
        <f t="shared" si="52"/>
        <v>0</v>
      </c>
      <c r="W108" s="1">
        <f t="shared" si="52"/>
        <v>0</v>
      </c>
      <c r="X108" s="1">
        <f t="shared" si="52"/>
        <v>0</v>
      </c>
      <c r="Y108" s="1">
        <f t="shared" si="52"/>
        <v>0</v>
      </c>
      <c r="Z108" s="1">
        <f t="shared" ca="1" si="52"/>
        <v>220.21116310492897</v>
      </c>
      <c r="AA108" s="1">
        <f t="shared" ca="1" si="53"/>
        <v>224.61538636702755</v>
      </c>
      <c r="AB108" s="1">
        <f t="shared" ca="1" si="53"/>
        <v>229.1076940943681</v>
      </c>
      <c r="AC108" s="1">
        <f t="shared" ca="1" si="53"/>
        <v>233.68984797625544</v>
      </c>
      <c r="AD108" s="1">
        <f t="shared" ca="1" si="53"/>
        <v>238.36364493578057</v>
      </c>
      <c r="AE108" s="1">
        <f t="shared" ca="1" si="53"/>
        <v>243.13091783449619</v>
      </c>
      <c r="AF108" s="1">
        <f t="shared" ca="1" si="53"/>
        <v>247.99353619118611</v>
      </c>
      <c r="AG108" s="1">
        <f t="shared" ca="1" si="53"/>
        <v>252.95340691500979</v>
      </c>
      <c r="AH108" s="1">
        <f t="shared" ca="1" si="53"/>
        <v>258.01247505331003</v>
      </c>
      <c r="AI108" s="1">
        <f t="shared" ca="1" si="53"/>
        <v>263.1727245543762</v>
      </c>
      <c r="AJ108" s="1">
        <f t="shared" ca="1" si="53"/>
        <v>268.43617904546375</v>
      </c>
      <c r="AK108" s="1">
        <f t="shared" ca="1" si="54"/>
        <v>273.80490262637295</v>
      </c>
      <c r="AL108" s="1">
        <f t="shared" ca="1" si="54"/>
        <v>279.28100067890045</v>
      </c>
      <c r="AM108" s="1">
        <f t="shared" ca="1" si="54"/>
        <v>284.86662069247848</v>
      </c>
      <c r="AN108" s="1">
        <f t="shared" ca="1" si="54"/>
        <v>290.56395310632809</v>
      </c>
      <c r="AO108" s="1">
        <f t="shared" ca="1" si="54"/>
        <v>296.37523216845454</v>
      </c>
      <c r="AP108" s="1">
        <f t="shared" ca="1" si="54"/>
        <v>302.30273681182371</v>
      </c>
      <c r="AQ108" s="1">
        <f t="shared" ca="1" si="54"/>
        <v>308.34879154806021</v>
      </c>
      <c r="AR108" s="1">
        <f t="shared" ca="1" si="54"/>
        <v>314.51576737902138</v>
      </c>
      <c r="AS108" s="1">
        <f t="shared" ca="1" si="54"/>
        <v>320.8060827266018</v>
      </c>
      <c r="AT108" s="1">
        <f t="shared" ca="1" si="54"/>
        <v>282.54099798071883</v>
      </c>
      <c r="AU108" s="1">
        <f t="shared" ca="1" si="55"/>
        <v>288.19181794033324</v>
      </c>
      <c r="AV108" s="1">
        <f t="shared" ca="1" si="55"/>
        <v>293.95565429913989</v>
      </c>
      <c r="AW108" s="1">
        <f t="shared" ca="1" si="55"/>
        <v>299.83476738512263</v>
      </c>
      <c r="AX108" s="1">
        <f t="shared" ca="1" si="55"/>
        <v>305.83146273282512</v>
      </c>
      <c r="AY108" s="1">
        <f t="shared" ca="1" si="55"/>
        <v>311.94809198748163</v>
      </c>
      <c r="AZ108" s="1">
        <f t="shared" ca="1" si="55"/>
        <v>318.1870538272313</v>
      </c>
      <c r="BA108" s="1">
        <f t="shared" ca="1" si="55"/>
        <v>324.55079490377585</v>
      </c>
      <c r="BB108" s="1">
        <f t="shared" ca="1" si="55"/>
        <v>331.0418108018514</v>
      </c>
      <c r="BC108" s="1">
        <f t="shared" ca="1" si="55"/>
        <v>337.66264701788839</v>
      </c>
      <c r="BD108" s="1">
        <f t="shared" ca="1" si="55"/>
        <v>344.4158999582462</v>
      </c>
      <c r="BE108" s="1">
        <f t="shared" ca="1" si="56"/>
        <v>351.30421795741103</v>
      </c>
      <c r="BF108" s="1">
        <f t="shared" ca="1" si="56"/>
        <v>358.33030231655931</v>
      </c>
      <c r="BG108" s="1">
        <f t="shared" ca="1" si="56"/>
        <v>365.49690836289051</v>
      </c>
      <c r="BH108" s="1">
        <f t="shared" ca="1" si="56"/>
        <v>372.80684653014833</v>
      </c>
      <c r="BI108" s="1">
        <f t="shared" ca="1" si="56"/>
        <v>380.26298346075117</v>
      </c>
      <c r="BJ108" s="1">
        <f t="shared" ca="1" si="56"/>
        <v>387.86824312996629</v>
      </c>
      <c r="BK108" s="1">
        <f t="shared" ca="1" si="56"/>
        <v>395.62560799256562</v>
      </c>
      <c r="BL108" s="1">
        <f t="shared" ca="1" si="56"/>
        <v>403.53812015241692</v>
      </c>
      <c r="BM108" s="1">
        <f t="shared" ca="1" si="56"/>
        <v>411.60888255546524</v>
      </c>
      <c r="BN108" s="1">
        <f t="shared" ca="1" si="56"/>
        <v>419.84106020657487</v>
      </c>
      <c r="BO108" s="1">
        <f t="shared" ca="1" si="57"/>
        <v>428.23788141070639</v>
      </c>
      <c r="BP108" s="1">
        <f t="shared" ca="1" si="57"/>
        <v>436.80263903892046</v>
      </c>
      <c r="BQ108" s="1">
        <f t="shared" ca="1" si="57"/>
        <v>445.5386918196989</v>
      </c>
      <c r="BR108" s="1">
        <f t="shared" ca="1" si="57"/>
        <v>454.44946565609285</v>
      </c>
      <c r="BS108" s="1">
        <f t="shared" ca="1" si="57"/>
        <v>463.53845496921474</v>
      </c>
      <c r="BT108" s="1">
        <f t="shared" ca="1" si="57"/>
        <v>472.80922406859906</v>
      </c>
      <c r="BU108" s="1">
        <f t="shared" ca="1" si="57"/>
        <v>482.26540854997091</v>
      </c>
      <c r="BV108" s="1">
        <f t="shared" ca="1" si="57"/>
        <v>491.91071672097041</v>
      </c>
      <c r="BW108" s="1">
        <f t="shared" ca="1" si="57"/>
        <v>501.74893105538979</v>
      </c>
      <c r="BX108" s="1">
        <f t="shared" ca="1" si="57"/>
        <v>511.78390967649761</v>
      </c>
      <c r="BY108" s="1">
        <f t="shared" ca="1" si="57"/>
        <v>522.01958787002752</v>
      </c>
      <c r="BZ108" s="1">
        <f t="shared" ca="1" si="57"/>
        <v>532.45997962742808</v>
      </c>
      <c r="CA108" s="1">
        <f t="shared" ca="1" si="57"/>
        <v>543.10917921997668</v>
      </c>
      <c r="CB108" s="1">
        <f t="shared" ca="1" si="57"/>
        <v>553.97136280437621</v>
      </c>
      <c r="CC108" s="1">
        <f t="shared" ca="1" si="57"/>
        <v>565.05079006046356</v>
      </c>
    </row>
    <row r="109" spans="2:81" x14ac:dyDescent="0.2">
      <c r="B109">
        <f t="shared" si="50"/>
        <v>2046</v>
      </c>
      <c r="D109" t="s">
        <v>43</v>
      </c>
      <c r="G109" s="1">
        <f t="shared" ref="G109:P116" si="58">IF($B109&lt;=G$28,INDEX($G$45:$CC$45,MATCH(MIN($B109+INT((G$28-$B109)/$E$10)*$E$10),$G$28:$CC$28,0)),0)*(1+$E$12)^(MOD(G$28-$B109,$E$10))</f>
        <v>0</v>
      </c>
      <c r="H109" s="1">
        <f t="shared" si="58"/>
        <v>0</v>
      </c>
      <c r="I109" s="1">
        <f t="shared" si="58"/>
        <v>0</v>
      </c>
      <c r="J109" s="1">
        <f t="shared" si="58"/>
        <v>0</v>
      </c>
      <c r="K109" s="1">
        <f t="shared" si="58"/>
        <v>0</v>
      </c>
      <c r="L109" s="1">
        <f t="shared" si="58"/>
        <v>0</v>
      </c>
      <c r="M109" s="1">
        <f t="shared" si="58"/>
        <v>0</v>
      </c>
      <c r="N109" s="1">
        <f t="shared" si="58"/>
        <v>0</v>
      </c>
      <c r="O109" s="1">
        <f t="shared" si="58"/>
        <v>0</v>
      </c>
      <c r="P109" s="1">
        <f t="shared" si="58"/>
        <v>0</v>
      </c>
      <c r="Q109" s="1">
        <f t="shared" ref="Q109:Z116" si="59">IF($B109&lt;=Q$28,INDEX($G$45:$CC$45,MATCH(MIN($B109+INT((Q$28-$B109)/$E$10)*$E$10),$G$28:$CC$28,0)),0)*(1+$E$12)^(MOD(Q$28-$B109,$E$10))</f>
        <v>0</v>
      </c>
      <c r="R109" s="1">
        <f t="shared" si="59"/>
        <v>0</v>
      </c>
      <c r="S109" s="1">
        <f t="shared" si="59"/>
        <v>0</v>
      </c>
      <c r="T109" s="1">
        <f t="shared" si="59"/>
        <v>0</v>
      </c>
      <c r="U109" s="1">
        <f t="shared" si="59"/>
        <v>0</v>
      </c>
      <c r="V109" s="1">
        <f t="shared" si="59"/>
        <v>0</v>
      </c>
      <c r="W109" s="1">
        <f t="shared" si="59"/>
        <v>0</v>
      </c>
      <c r="X109" s="1">
        <f t="shared" si="59"/>
        <v>0</v>
      </c>
      <c r="Y109" s="1">
        <f t="shared" si="59"/>
        <v>0</v>
      </c>
      <c r="Z109" s="1">
        <f t="shared" si="59"/>
        <v>0</v>
      </c>
      <c r="AA109" s="1">
        <f t="shared" ref="AA109:AJ116" ca="1" si="60">IF($B109&lt;=AA$28,INDEX($G$45:$CC$45,MATCH(MIN($B109+INT((AA$28-$B109)/$E$10)*$E$10),$G$28:$CC$28,0)),0)*(1+$E$12)^(MOD(AA$28-$B109,$E$10))</f>
        <v>221.36671712564612</v>
      </c>
      <c r="AB109" s="1">
        <f t="shared" ca="1" si="60"/>
        <v>225.79405146815904</v>
      </c>
      <c r="AC109" s="1">
        <f t="shared" ca="1" si="60"/>
        <v>230.30993249752223</v>
      </c>
      <c r="AD109" s="1">
        <f t="shared" ca="1" si="60"/>
        <v>234.91613114747264</v>
      </c>
      <c r="AE109" s="1">
        <f t="shared" ca="1" si="60"/>
        <v>239.6144537704221</v>
      </c>
      <c r="AF109" s="1">
        <f t="shared" ca="1" si="60"/>
        <v>244.40674284583056</v>
      </c>
      <c r="AG109" s="1">
        <f t="shared" ca="1" si="60"/>
        <v>249.29487770274719</v>
      </c>
      <c r="AH109" s="1">
        <f t="shared" ca="1" si="60"/>
        <v>254.28077525680209</v>
      </c>
      <c r="AI109" s="1">
        <f t="shared" ca="1" si="60"/>
        <v>259.36639076193813</v>
      </c>
      <c r="AJ109" s="1">
        <f t="shared" ca="1" si="60"/>
        <v>264.55371857717688</v>
      </c>
      <c r="AK109" s="1">
        <f t="shared" ref="AK109:AT116" ca="1" si="61">IF($B109&lt;=AK$28,INDEX($G$45:$CC$45,MATCH(MIN($B109+INT((AK$28-$B109)/$E$10)*$E$10),$G$28:$CC$28,0)),0)*(1+$E$12)^(MOD(AK$28-$B109,$E$10))</f>
        <v>269.84479294872045</v>
      </c>
      <c r="AL109" s="1">
        <f t="shared" ca="1" si="61"/>
        <v>275.2416888076948</v>
      </c>
      <c r="AM109" s="1">
        <f t="shared" ca="1" si="61"/>
        <v>280.74652258384873</v>
      </c>
      <c r="AN109" s="1">
        <f t="shared" ca="1" si="61"/>
        <v>286.3614530355257</v>
      </c>
      <c r="AO109" s="1">
        <f t="shared" ca="1" si="61"/>
        <v>292.08868209623625</v>
      </c>
      <c r="AP109" s="1">
        <f t="shared" ca="1" si="61"/>
        <v>297.9304557381609</v>
      </c>
      <c r="AQ109" s="1">
        <f t="shared" ca="1" si="61"/>
        <v>303.88906485292415</v>
      </c>
      <c r="AR109" s="1">
        <f t="shared" ca="1" si="61"/>
        <v>309.9668461499827</v>
      </c>
      <c r="AS109" s="1">
        <f t="shared" ca="1" si="61"/>
        <v>316.16618307298228</v>
      </c>
      <c r="AT109" s="1">
        <f t="shared" ca="1" si="61"/>
        <v>322.48950673444193</v>
      </c>
      <c r="AU109" s="1">
        <f t="shared" ref="AU109:BD116" ca="1" si="62">IF($B109&lt;=AU$28,INDEX($G$45:$CC$45,MATCH(MIN($B109+INT((AU$28-$B109)/$E$10)*$E$10),$G$28:$CC$28,0)),0)*(1+$E$12)^(MOD(AU$28-$B109,$E$10))</f>
        <v>288.19181794033324</v>
      </c>
      <c r="AV109" s="1">
        <f t="shared" ca="1" si="62"/>
        <v>293.95565429913989</v>
      </c>
      <c r="AW109" s="1">
        <f t="shared" ca="1" si="62"/>
        <v>299.83476738512269</v>
      </c>
      <c r="AX109" s="1">
        <f t="shared" ca="1" si="62"/>
        <v>305.83146273282512</v>
      </c>
      <c r="AY109" s="1">
        <f t="shared" ca="1" si="62"/>
        <v>311.94809198748163</v>
      </c>
      <c r="AZ109" s="1">
        <f t="shared" ca="1" si="62"/>
        <v>318.1870538272313</v>
      </c>
      <c r="BA109" s="1">
        <f t="shared" ca="1" si="62"/>
        <v>324.55079490377591</v>
      </c>
      <c r="BB109" s="1">
        <f t="shared" ca="1" si="62"/>
        <v>331.0418108018514</v>
      </c>
      <c r="BC109" s="1">
        <f t="shared" ca="1" si="62"/>
        <v>337.66264701788845</v>
      </c>
      <c r="BD109" s="1">
        <f t="shared" ca="1" si="62"/>
        <v>344.4158999582462</v>
      </c>
      <c r="BE109" s="1">
        <f t="shared" ref="BE109:BN116" ca="1" si="63">IF($B109&lt;=BE$28,INDEX($G$45:$CC$45,MATCH(MIN($B109+INT((BE$28-$B109)/$E$10)*$E$10),$G$28:$CC$28,0)),0)*(1+$E$12)^(MOD(BE$28-$B109,$E$10))</f>
        <v>351.30421795741114</v>
      </c>
      <c r="BF109" s="1">
        <f t="shared" ca="1" si="63"/>
        <v>358.33030231655931</v>
      </c>
      <c r="BG109" s="1">
        <f t="shared" ca="1" si="63"/>
        <v>365.49690836289057</v>
      </c>
      <c r="BH109" s="1">
        <f t="shared" ca="1" si="63"/>
        <v>372.80684653014833</v>
      </c>
      <c r="BI109" s="1">
        <f t="shared" ca="1" si="63"/>
        <v>380.26298346075134</v>
      </c>
      <c r="BJ109" s="1">
        <f t="shared" ca="1" si="63"/>
        <v>387.86824312996629</v>
      </c>
      <c r="BK109" s="1">
        <f t="shared" ca="1" si="63"/>
        <v>395.62560799256568</v>
      </c>
      <c r="BL109" s="1">
        <f t="shared" ca="1" si="63"/>
        <v>403.53812015241698</v>
      </c>
      <c r="BM109" s="1">
        <f t="shared" ca="1" si="63"/>
        <v>411.6088825554653</v>
      </c>
      <c r="BN109" s="1">
        <f t="shared" ca="1" si="63"/>
        <v>419.84106020657458</v>
      </c>
      <c r="BO109" s="1">
        <f t="shared" ref="BO109:CC116" ca="1" si="64">IF($B109&lt;=BO$28,INDEX($G$45:$CC$45,MATCH(MIN($B109+INT((BO$28-$B109)/$E$10)*$E$10),$G$28:$CC$28,0)),0)*(1+$E$12)^(MOD(BO$28-$B109,$E$10))</f>
        <v>428.23788141070639</v>
      </c>
      <c r="BP109" s="1">
        <f t="shared" ca="1" si="64"/>
        <v>436.80263903892052</v>
      </c>
      <c r="BQ109" s="1">
        <f t="shared" ca="1" si="64"/>
        <v>445.53869181969895</v>
      </c>
      <c r="BR109" s="1">
        <f t="shared" ca="1" si="64"/>
        <v>454.44946565609285</v>
      </c>
      <c r="BS109" s="1">
        <f t="shared" ca="1" si="64"/>
        <v>463.53845496921474</v>
      </c>
      <c r="BT109" s="1">
        <f t="shared" ca="1" si="64"/>
        <v>472.80922406859906</v>
      </c>
      <c r="BU109" s="1">
        <f t="shared" ca="1" si="64"/>
        <v>482.26540854997108</v>
      </c>
      <c r="BV109" s="1">
        <f t="shared" ca="1" si="64"/>
        <v>491.91071672097041</v>
      </c>
      <c r="BW109" s="1">
        <f t="shared" ca="1" si="64"/>
        <v>501.74893105538985</v>
      </c>
      <c r="BX109" s="1">
        <f t="shared" ca="1" si="64"/>
        <v>511.78390967649761</v>
      </c>
      <c r="BY109" s="1">
        <f t="shared" ca="1" si="64"/>
        <v>522.01958787002764</v>
      </c>
      <c r="BZ109" s="1">
        <f t="shared" ca="1" si="64"/>
        <v>532.45997962742808</v>
      </c>
      <c r="CA109" s="1">
        <f t="shared" ca="1" si="64"/>
        <v>543.10917921997668</v>
      </c>
      <c r="CB109" s="1">
        <f t="shared" ca="1" si="64"/>
        <v>553.97136280437621</v>
      </c>
      <c r="CC109" s="1">
        <f t="shared" ca="1" si="64"/>
        <v>565.05079006046378</v>
      </c>
    </row>
    <row r="110" spans="2:81" x14ac:dyDescent="0.2">
      <c r="B110">
        <f t="shared" si="50"/>
        <v>2047</v>
      </c>
      <c r="D110" t="s">
        <v>43</v>
      </c>
      <c r="G110" s="1">
        <f t="shared" si="58"/>
        <v>0</v>
      </c>
      <c r="H110" s="1">
        <f t="shared" si="58"/>
        <v>0</v>
      </c>
      <c r="I110" s="1">
        <f t="shared" si="58"/>
        <v>0</v>
      </c>
      <c r="J110" s="1">
        <f t="shared" si="58"/>
        <v>0</v>
      </c>
      <c r="K110" s="1">
        <f t="shared" si="58"/>
        <v>0</v>
      </c>
      <c r="L110" s="1">
        <f t="shared" si="58"/>
        <v>0</v>
      </c>
      <c r="M110" s="1">
        <f t="shared" si="58"/>
        <v>0</v>
      </c>
      <c r="N110" s="1">
        <f t="shared" si="58"/>
        <v>0</v>
      </c>
      <c r="O110" s="1">
        <f t="shared" si="58"/>
        <v>0</v>
      </c>
      <c r="P110" s="1">
        <f t="shared" si="58"/>
        <v>0</v>
      </c>
      <c r="Q110" s="1">
        <f t="shared" si="59"/>
        <v>0</v>
      </c>
      <c r="R110" s="1">
        <f t="shared" si="59"/>
        <v>0</v>
      </c>
      <c r="S110" s="1">
        <f t="shared" si="59"/>
        <v>0</v>
      </c>
      <c r="T110" s="1">
        <f t="shared" si="59"/>
        <v>0</v>
      </c>
      <c r="U110" s="1">
        <f t="shared" si="59"/>
        <v>0</v>
      </c>
      <c r="V110" s="1">
        <f t="shared" si="59"/>
        <v>0</v>
      </c>
      <c r="W110" s="1">
        <f t="shared" si="59"/>
        <v>0</v>
      </c>
      <c r="X110" s="1">
        <f t="shared" si="59"/>
        <v>0</v>
      </c>
      <c r="Y110" s="1">
        <f t="shared" si="59"/>
        <v>0</v>
      </c>
      <c r="Z110" s="1">
        <f t="shared" si="59"/>
        <v>0</v>
      </c>
      <c r="AA110" s="1">
        <f t="shared" si="60"/>
        <v>0</v>
      </c>
      <c r="AB110" s="1">
        <f t="shared" ca="1" si="60"/>
        <v>222.52498516815513</v>
      </c>
      <c r="AC110" s="1">
        <f t="shared" ca="1" si="60"/>
        <v>226.97548487151823</v>
      </c>
      <c r="AD110" s="1">
        <f t="shared" ca="1" si="60"/>
        <v>231.51499456894859</v>
      </c>
      <c r="AE110" s="1">
        <f t="shared" ca="1" si="60"/>
        <v>236.14529446032756</v>
      </c>
      <c r="AF110" s="1">
        <f t="shared" ca="1" si="60"/>
        <v>240.86820034953411</v>
      </c>
      <c r="AG110" s="1">
        <f t="shared" ca="1" si="60"/>
        <v>245.68556435652479</v>
      </c>
      <c r="AH110" s="1">
        <f t="shared" ca="1" si="60"/>
        <v>250.59927564365532</v>
      </c>
      <c r="AI110" s="1">
        <f t="shared" ca="1" si="60"/>
        <v>255.61126115652837</v>
      </c>
      <c r="AJ110" s="1">
        <f t="shared" ca="1" si="60"/>
        <v>260.72348637965894</v>
      </c>
      <c r="AK110" s="1">
        <f t="shared" ca="1" si="61"/>
        <v>265.93795610725215</v>
      </c>
      <c r="AL110" s="1">
        <f t="shared" ca="1" si="61"/>
        <v>271.25671522939717</v>
      </c>
      <c r="AM110" s="1">
        <f t="shared" ca="1" si="61"/>
        <v>276.68184953398509</v>
      </c>
      <c r="AN110" s="1">
        <f t="shared" ca="1" si="61"/>
        <v>282.21548652466481</v>
      </c>
      <c r="AO110" s="1">
        <f t="shared" ca="1" si="61"/>
        <v>287.85979625515813</v>
      </c>
      <c r="AP110" s="1">
        <f t="shared" ca="1" si="61"/>
        <v>293.61699218026132</v>
      </c>
      <c r="AQ110" s="1">
        <f t="shared" ca="1" si="61"/>
        <v>299.48933202386644</v>
      </c>
      <c r="AR110" s="1">
        <f t="shared" ca="1" si="61"/>
        <v>305.47911866434384</v>
      </c>
      <c r="AS110" s="1">
        <f t="shared" ca="1" si="61"/>
        <v>311.5887010376307</v>
      </c>
      <c r="AT110" s="1">
        <f t="shared" ca="1" si="61"/>
        <v>317.82047505838329</v>
      </c>
      <c r="AU110" s="1">
        <f t="shared" ca="1" si="62"/>
        <v>324.17688455955096</v>
      </c>
      <c r="AV110" s="1">
        <f t="shared" ca="1" si="62"/>
        <v>293.95565429913989</v>
      </c>
      <c r="AW110" s="1">
        <f t="shared" ca="1" si="62"/>
        <v>299.83476738512269</v>
      </c>
      <c r="AX110" s="1">
        <f t="shared" ca="1" si="62"/>
        <v>305.83146273282512</v>
      </c>
      <c r="AY110" s="1">
        <f t="shared" ca="1" si="62"/>
        <v>311.94809198748163</v>
      </c>
      <c r="AZ110" s="1">
        <f t="shared" ca="1" si="62"/>
        <v>318.1870538272313</v>
      </c>
      <c r="BA110" s="1">
        <f t="shared" ca="1" si="62"/>
        <v>324.55079490377591</v>
      </c>
      <c r="BB110" s="1">
        <f t="shared" ca="1" si="62"/>
        <v>331.04181080185145</v>
      </c>
      <c r="BC110" s="1">
        <f t="shared" ca="1" si="62"/>
        <v>337.66264701788839</v>
      </c>
      <c r="BD110" s="1">
        <f t="shared" ca="1" si="62"/>
        <v>344.4158999582462</v>
      </c>
      <c r="BE110" s="1">
        <f t="shared" ca="1" si="63"/>
        <v>351.30421795741114</v>
      </c>
      <c r="BF110" s="1">
        <f t="shared" ca="1" si="63"/>
        <v>358.33030231655937</v>
      </c>
      <c r="BG110" s="1">
        <f t="shared" ca="1" si="63"/>
        <v>365.49690836289051</v>
      </c>
      <c r="BH110" s="1">
        <f t="shared" ca="1" si="63"/>
        <v>372.80684653014833</v>
      </c>
      <c r="BI110" s="1">
        <f t="shared" ca="1" si="63"/>
        <v>380.26298346075129</v>
      </c>
      <c r="BJ110" s="1">
        <f t="shared" ca="1" si="63"/>
        <v>387.86824312996634</v>
      </c>
      <c r="BK110" s="1">
        <f t="shared" ca="1" si="63"/>
        <v>395.62560799256556</v>
      </c>
      <c r="BL110" s="1">
        <f t="shared" ca="1" si="63"/>
        <v>403.53812015241698</v>
      </c>
      <c r="BM110" s="1">
        <f t="shared" ca="1" si="63"/>
        <v>411.60888255546536</v>
      </c>
      <c r="BN110" s="1">
        <f t="shared" ca="1" si="63"/>
        <v>419.84106020657458</v>
      </c>
      <c r="BO110" s="1">
        <f t="shared" ca="1" si="64"/>
        <v>428.23788141070605</v>
      </c>
      <c r="BP110" s="1">
        <f t="shared" ca="1" si="64"/>
        <v>436.80263903892052</v>
      </c>
      <c r="BQ110" s="1">
        <f t="shared" ca="1" si="64"/>
        <v>445.53869181969895</v>
      </c>
      <c r="BR110" s="1">
        <f t="shared" ca="1" si="64"/>
        <v>454.44946565609291</v>
      </c>
      <c r="BS110" s="1">
        <f t="shared" ca="1" si="64"/>
        <v>463.53845496921474</v>
      </c>
      <c r="BT110" s="1">
        <f t="shared" ca="1" si="64"/>
        <v>472.80922406859906</v>
      </c>
      <c r="BU110" s="1">
        <f t="shared" ca="1" si="64"/>
        <v>482.26540854997103</v>
      </c>
      <c r="BV110" s="1">
        <f t="shared" ca="1" si="64"/>
        <v>491.91071672097047</v>
      </c>
      <c r="BW110" s="1">
        <f t="shared" ca="1" si="64"/>
        <v>501.74893105538979</v>
      </c>
      <c r="BX110" s="1">
        <f t="shared" ca="1" si="64"/>
        <v>511.78390967649761</v>
      </c>
      <c r="BY110" s="1">
        <f t="shared" ca="1" si="64"/>
        <v>522.01958787002764</v>
      </c>
      <c r="BZ110" s="1">
        <f t="shared" ca="1" si="64"/>
        <v>532.4599796274282</v>
      </c>
      <c r="CA110" s="1">
        <f t="shared" ca="1" si="64"/>
        <v>543.10917921997668</v>
      </c>
      <c r="CB110" s="1">
        <f t="shared" ca="1" si="64"/>
        <v>553.97136280437621</v>
      </c>
      <c r="CC110" s="1">
        <f t="shared" ca="1" si="64"/>
        <v>565.05079006046378</v>
      </c>
    </row>
    <row r="111" spans="2:81" x14ac:dyDescent="0.2">
      <c r="B111">
        <f t="shared" si="50"/>
        <v>2048</v>
      </c>
      <c r="D111" t="s">
        <v>43</v>
      </c>
      <c r="G111" s="1">
        <f t="shared" si="58"/>
        <v>0</v>
      </c>
      <c r="H111" s="1">
        <f t="shared" si="58"/>
        <v>0</v>
      </c>
      <c r="I111" s="1">
        <f t="shared" si="58"/>
        <v>0</v>
      </c>
      <c r="J111" s="1">
        <f t="shared" si="58"/>
        <v>0</v>
      </c>
      <c r="K111" s="1">
        <f t="shared" si="58"/>
        <v>0</v>
      </c>
      <c r="L111" s="1">
        <f t="shared" si="58"/>
        <v>0</v>
      </c>
      <c r="M111" s="1">
        <f t="shared" si="58"/>
        <v>0</v>
      </c>
      <c r="N111" s="1">
        <f t="shared" si="58"/>
        <v>0</v>
      </c>
      <c r="O111" s="1">
        <f t="shared" si="58"/>
        <v>0</v>
      </c>
      <c r="P111" s="1">
        <f t="shared" si="58"/>
        <v>0</v>
      </c>
      <c r="Q111" s="1">
        <f t="shared" si="59"/>
        <v>0</v>
      </c>
      <c r="R111" s="1">
        <f t="shared" si="59"/>
        <v>0</v>
      </c>
      <c r="S111" s="1">
        <f t="shared" si="59"/>
        <v>0</v>
      </c>
      <c r="T111" s="1">
        <f t="shared" si="59"/>
        <v>0</v>
      </c>
      <c r="U111" s="1">
        <f t="shared" si="59"/>
        <v>0</v>
      </c>
      <c r="V111" s="1">
        <f t="shared" si="59"/>
        <v>0</v>
      </c>
      <c r="W111" s="1">
        <f t="shared" si="59"/>
        <v>0</v>
      </c>
      <c r="X111" s="1">
        <f t="shared" si="59"/>
        <v>0</v>
      </c>
      <c r="Y111" s="1">
        <f t="shared" si="59"/>
        <v>0</v>
      </c>
      <c r="Z111" s="1">
        <f t="shared" si="59"/>
        <v>0</v>
      </c>
      <c r="AA111" s="1">
        <f t="shared" si="60"/>
        <v>0</v>
      </c>
      <c r="AB111" s="1">
        <f t="shared" si="60"/>
        <v>0</v>
      </c>
      <c r="AC111" s="1">
        <f t="shared" ca="1" si="60"/>
        <v>223.68144386280301</v>
      </c>
      <c r="AD111" s="1">
        <f t="shared" ca="1" si="60"/>
        <v>228.15507274005907</v>
      </c>
      <c r="AE111" s="1">
        <f t="shared" ca="1" si="60"/>
        <v>232.71817419486024</v>
      </c>
      <c r="AF111" s="1">
        <f t="shared" ca="1" si="60"/>
        <v>237.37253767875742</v>
      </c>
      <c r="AG111" s="1">
        <f t="shared" ca="1" si="60"/>
        <v>242.1199884323326</v>
      </c>
      <c r="AH111" s="1">
        <f t="shared" ca="1" si="60"/>
        <v>246.96238820097926</v>
      </c>
      <c r="AI111" s="1">
        <f t="shared" ca="1" si="60"/>
        <v>251.90163596499886</v>
      </c>
      <c r="AJ111" s="1">
        <f t="shared" ca="1" si="60"/>
        <v>256.93966868429879</v>
      </c>
      <c r="AK111" s="1">
        <f t="shared" ca="1" si="61"/>
        <v>262.07846205798478</v>
      </c>
      <c r="AL111" s="1">
        <f t="shared" ca="1" si="61"/>
        <v>267.32003129914449</v>
      </c>
      <c r="AM111" s="1">
        <f t="shared" ca="1" si="61"/>
        <v>272.66643192512737</v>
      </c>
      <c r="AN111" s="1">
        <f t="shared" ca="1" si="61"/>
        <v>278.11976056362988</v>
      </c>
      <c r="AO111" s="1">
        <f t="shared" ca="1" si="61"/>
        <v>283.68215577490253</v>
      </c>
      <c r="AP111" s="1">
        <f t="shared" ca="1" si="61"/>
        <v>289.35579889040054</v>
      </c>
      <c r="AQ111" s="1">
        <f t="shared" ca="1" si="61"/>
        <v>295.14291486820861</v>
      </c>
      <c r="AR111" s="1">
        <f t="shared" ca="1" si="61"/>
        <v>301.04577316557265</v>
      </c>
      <c r="AS111" s="1">
        <f t="shared" ca="1" si="61"/>
        <v>307.06668862888421</v>
      </c>
      <c r="AT111" s="1">
        <f t="shared" ca="1" si="61"/>
        <v>313.2080224014619</v>
      </c>
      <c r="AU111" s="1">
        <f t="shared" ca="1" si="62"/>
        <v>319.47218284949111</v>
      </c>
      <c r="AV111" s="1">
        <f t="shared" ca="1" si="62"/>
        <v>325.86162650648089</v>
      </c>
      <c r="AW111" s="1">
        <f t="shared" ca="1" si="62"/>
        <v>299.83476738512269</v>
      </c>
      <c r="AX111" s="1">
        <f t="shared" ca="1" si="62"/>
        <v>305.83146273282517</v>
      </c>
      <c r="AY111" s="1">
        <f t="shared" ca="1" si="62"/>
        <v>311.94809198748163</v>
      </c>
      <c r="AZ111" s="1">
        <f t="shared" ca="1" si="62"/>
        <v>318.18705382723124</v>
      </c>
      <c r="BA111" s="1">
        <f t="shared" ca="1" si="62"/>
        <v>324.55079490377591</v>
      </c>
      <c r="BB111" s="1">
        <f t="shared" ca="1" si="62"/>
        <v>331.04181080185145</v>
      </c>
      <c r="BC111" s="1">
        <f t="shared" ca="1" si="62"/>
        <v>337.66264701788845</v>
      </c>
      <c r="BD111" s="1">
        <f t="shared" ca="1" si="62"/>
        <v>344.41589995824614</v>
      </c>
      <c r="BE111" s="1">
        <f t="shared" ca="1" si="63"/>
        <v>351.30421795741114</v>
      </c>
      <c r="BF111" s="1">
        <f t="shared" ca="1" si="63"/>
        <v>358.33030231655937</v>
      </c>
      <c r="BG111" s="1">
        <f t="shared" ca="1" si="63"/>
        <v>365.49690836289057</v>
      </c>
      <c r="BH111" s="1">
        <f t="shared" ca="1" si="63"/>
        <v>372.80684653014828</v>
      </c>
      <c r="BI111" s="1">
        <f t="shared" ca="1" si="63"/>
        <v>380.26298346075134</v>
      </c>
      <c r="BJ111" s="1">
        <f t="shared" ca="1" si="63"/>
        <v>387.86824312996634</v>
      </c>
      <c r="BK111" s="1">
        <f t="shared" ca="1" si="63"/>
        <v>395.62560799256568</v>
      </c>
      <c r="BL111" s="1">
        <f t="shared" ca="1" si="63"/>
        <v>403.53812015241687</v>
      </c>
      <c r="BM111" s="1">
        <f t="shared" ca="1" si="63"/>
        <v>411.6088825554653</v>
      </c>
      <c r="BN111" s="1">
        <f t="shared" ca="1" si="63"/>
        <v>419.84106020657464</v>
      </c>
      <c r="BO111" s="1">
        <f t="shared" ca="1" si="64"/>
        <v>428.23788141070611</v>
      </c>
      <c r="BP111" s="1">
        <f t="shared" ca="1" si="64"/>
        <v>436.80263903892018</v>
      </c>
      <c r="BQ111" s="1">
        <f t="shared" ca="1" si="64"/>
        <v>445.53869181969895</v>
      </c>
      <c r="BR111" s="1">
        <f t="shared" ca="1" si="64"/>
        <v>454.44946565609297</v>
      </c>
      <c r="BS111" s="1">
        <f t="shared" ca="1" si="64"/>
        <v>463.5384549692148</v>
      </c>
      <c r="BT111" s="1">
        <f t="shared" ca="1" si="64"/>
        <v>472.80922406859906</v>
      </c>
      <c r="BU111" s="1">
        <f t="shared" ca="1" si="64"/>
        <v>482.26540854997108</v>
      </c>
      <c r="BV111" s="1">
        <f t="shared" ca="1" si="64"/>
        <v>491.91071672097047</v>
      </c>
      <c r="BW111" s="1">
        <f t="shared" ca="1" si="64"/>
        <v>501.74893105538996</v>
      </c>
      <c r="BX111" s="1">
        <f t="shared" ca="1" si="64"/>
        <v>511.78390967649761</v>
      </c>
      <c r="BY111" s="1">
        <f t="shared" ca="1" si="64"/>
        <v>522.01958787002764</v>
      </c>
      <c r="BZ111" s="1">
        <f t="shared" ca="1" si="64"/>
        <v>532.4599796274282</v>
      </c>
      <c r="CA111" s="1">
        <f t="shared" ca="1" si="64"/>
        <v>543.1091792199768</v>
      </c>
      <c r="CB111" s="1">
        <f t="shared" ca="1" si="64"/>
        <v>553.97136280437621</v>
      </c>
      <c r="CC111" s="1">
        <f t="shared" ca="1" si="64"/>
        <v>565.05079006046378</v>
      </c>
    </row>
    <row r="112" spans="2:81" x14ac:dyDescent="0.2">
      <c r="B112">
        <f t="shared" si="50"/>
        <v>2049</v>
      </c>
      <c r="D112" t="s">
        <v>43</v>
      </c>
      <c r="G112" s="1">
        <f t="shared" si="58"/>
        <v>0</v>
      </c>
      <c r="H112" s="1">
        <f t="shared" si="58"/>
        <v>0</v>
      </c>
      <c r="I112" s="1">
        <f t="shared" si="58"/>
        <v>0</v>
      </c>
      <c r="J112" s="1">
        <f t="shared" si="58"/>
        <v>0</v>
      </c>
      <c r="K112" s="1">
        <f t="shared" si="58"/>
        <v>0</v>
      </c>
      <c r="L112" s="1">
        <f t="shared" si="58"/>
        <v>0</v>
      </c>
      <c r="M112" s="1">
        <f t="shared" si="58"/>
        <v>0</v>
      </c>
      <c r="N112" s="1">
        <f t="shared" si="58"/>
        <v>0</v>
      </c>
      <c r="O112" s="1">
        <f t="shared" si="58"/>
        <v>0</v>
      </c>
      <c r="P112" s="1">
        <f t="shared" si="58"/>
        <v>0</v>
      </c>
      <c r="Q112" s="1">
        <f t="shared" si="59"/>
        <v>0</v>
      </c>
      <c r="R112" s="1">
        <f t="shared" si="59"/>
        <v>0</v>
      </c>
      <c r="S112" s="1">
        <f t="shared" si="59"/>
        <v>0</v>
      </c>
      <c r="T112" s="1">
        <f t="shared" si="59"/>
        <v>0</v>
      </c>
      <c r="U112" s="1">
        <f t="shared" si="59"/>
        <v>0</v>
      </c>
      <c r="V112" s="1">
        <f t="shared" si="59"/>
        <v>0</v>
      </c>
      <c r="W112" s="1">
        <f t="shared" si="59"/>
        <v>0</v>
      </c>
      <c r="X112" s="1">
        <f t="shared" si="59"/>
        <v>0</v>
      </c>
      <c r="Y112" s="1">
        <f t="shared" si="59"/>
        <v>0</v>
      </c>
      <c r="Z112" s="1">
        <f t="shared" si="59"/>
        <v>0</v>
      </c>
      <c r="AA112" s="1">
        <f t="shared" si="60"/>
        <v>0</v>
      </c>
      <c r="AB112" s="1">
        <f t="shared" si="60"/>
        <v>0</v>
      </c>
      <c r="AC112" s="1">
        <f t="shared" si="60"/>
        <v>0</v>
      </c>
      <c r="AD112" s="1">
        <f t="shared" ca="1" si="60"/>
        <v>224.83910878935831</v>
      </c>
      <c r="AE112" s="1">
        <f t="shared" ca="1" si="60"/>
        <v>229.33589096514547</v>
      </c>
      <c r="AF112" s="1">
        <f t="shared" ca="1" si="60"/>
        <v>233.92260878444839</v>
      </c>
      <c r="AG112" s="1">
        <f t="shared" ca="1" si="60"/>
        <v>238.60106096013735</v>
      </c>
      <c r="AH112" s="1">
        <f t="shared" ca="1" si="60"/>
        <v>243.37308217934009</v>
      </c>
      <c r="AI112" s="1">
        <f t="shared" ca="1" si="60"/>
        <v>248.2405438229269</v>
      </c>
      <c r="AJ112" s="1">
        <f t="shared" ca="1" si="60"/>
        <v>253.20535469938545</v>
      </c>
      <c r="AK112" s="1">
        <f t="shared" ca="1" si="61"/>
        <v>258.26946179337313</v>
      </c>
      <c r="AL112" s="1">
        <f t="shared" ca="1" si="61"/>
        <v>263.43485102924058</v>
      </c>
      <c r="AM112" s="1">
        <f t="shared" ca="1" si="61"/>
        <v>268.70354804982543</v>
      </c>
      <c r="AN112" s="1">
        <f t="shared" ca="1" si="61"/>
        <v>274.07761901082193</v>
      </c>
      <c r="AO112" s="1">
        <f t="shared" ca="1" si="61"/>
        <v>279.55917139103832</v>
      </c>
      <c r="AP112" s="1">
        <f t="shared" ca="1" si="61"/>
        <v>285.15035481885911</v>
      </c>
      <c r="AQ112" s="1">
        <f t="shared" ca="1" si="61"/>
        <v>290.85336191523629</v>
      </c>
      <c r="AR112" s="1">
        <f t="shared" ca="1" si="61"/>
        <v>296.67042915354102</v>
      </c>
      <c r="AS112" s="1">
        <f t="shared" ca="1" si="61"/>
        <v>302.60383773661181</v>
      </c>
      <c r="AT112" s="1">
        <f t="shared" ca="1" si="61"/>
        <v>308.65591449134405</v>
      </c>
      <c r="AU112" s="1">
        <f t="shared" ca="1" si="62"/>
        <v>314.82903278117095</v>
      </c>
      <c r="AV112" s="1">
        <f t="shared" ca="1" si="62"/>
        <v>321.12561343679437</v>
      </c>
      <c r="AW112" s="1">
        <f t="shared" ca="1" si="62"/>
        <v>327.54812570553025</v>
      </c>
      <c r="AX112" s="1">
        <f t="shared" ca="1" si="62"/>
        <v>305.83146273282517</v>
      </c>
      <c r="AY112" s="1">
        <f t="shared" ca="1" si="62"/>
        <v>311.94809198748169</v>
      </c>
      <c r="AZ112" s="1">
        <f t="shared" ca="1" si="62"/>
        <v>318.1870538272313</v>
      </c>
      <c r="BA112" s="1">
        <f t="shared" ca="1" si="62"/>
        <v>324.55079490377591</v>
      </c>
      <c r="BB112" s="1">
        <f t="shared" ca="1" si="62"/>
        <v>331.04181080185145</v>
      </c>
      <c r="BC112" s="1">
        <f t="shared" ca="1" si="62"/>
        <v>337.6626470178885</v>
      </c>
      <c r="BD112" s="1">
        <f t="shared" ca="1" si="62"/>
        <v>344.41589995824626</v>
      </c>
      <c r="BE112" s="1">
        <f t="shared" ca="1" si="63"/>
        <v>351.30421795741114</v>
      </c>
      <c r="BF112" s="1">
        <f t="shared" ca="1" si="63"/>
        <v>358.33030231655937</v>
      </c>
      <c r="BG112" s="1">
        <f t="shared" ca="1" si="63"/>
        <v>365.49690836289057</v>
      </c>
      <c r="BH112" s="1">
        <f t="shared" ca="1" si="63"/>
        <v>372.80684653014839</v>
      </c>
      <c r="BI112" s="1">
        <f t="shared" ca="1" si="63"/>
        <v>380.26298346075129</v>
      </c>
      <c r="BJ112" s="1">
        <f t="shared" ca="1" si="63"/>
        <v>387.8682431299664</v>
      </c>
      <c r="BK112" s="1">
        <f t="shared" ca="1" si="63"/>
        <v>395.62560799256568</v>
      </c>
      <c r="BL112" s="1">
        <f t="shared" ca="1" si="63"/>
        <v>403.53812015241704</v>
      </c>
      <c r="BM112" s="1">
        <f t="shared" ca="1" si="63"/>
        <v>411.60888255546524</v>
      </c>
      <c r="BN112" s="1">
        <f t="shared" ca="1" si="63"/>
        <v>419.84106020657464</v>
      </c>
      <c r="BO112" s="1">
        <f t="shared" ca="1" si="64"/>
        <v>428.23788141070617</v>
      </c>
      <c r="BP112" s="1">
        <f t="shared" ca="1" si="64"/>
        <v>436.80263903892023</v>
      </c>
      <c r="BQ112" s="1">
        <f t="shared" ca="1" si="64"/>
        <v>445.53869181969861</v>
      </c>
      <c r="BR112" s="1">
        <f t="shared" ca="1" si="64"/>
        <v>454.44946565609297</v>
      </c>
      <c r="BS112" s="1">
        <f t="shared" ca="1" si="64"/>
        <v>463.53845496921485</v>
      </c>
      <c r="BT112" s="1">
        <f t="shared" ca="1" si="64"/>
        <v>472.80922406859912</v>
      </c>
      <c r="BU112" s="1">
        <f t="shared" ca="1" si="64"/>
        <v>482.26540854997108</v>
      </c>
      <c r="BV112" s="1">
        <f t="shared" ca="1" si="64"/>
        <v>491.91071672097053</v>
      </c>
      <c r="BW112" s="1">
        <f t="shared" ca="1" si="64"/>
        <v>501.74893105538996</v>
      </c>
      <c r="BX112" s="1">
        <f t="shared" ca="1" si="64"/>
        <v>511.78390967649779</v>
      </c>
      <c r="BY112" s="1">
        <f t="shared" ca="1" si="64"/>
        <v>522.01958787002764</v>
      </c>
      <c r="BZ112" s="1">
        <f t="shared" ca="1" si="64"/>
        <v>532.4599796274282</v>
      </c>
      <c r="CA112" s="1">
        <f t="shared" ca="1" si="64"/>
        <v>543.1091792199768</v>
      </c>
      <c r="CB112" s="1">
        <f t="shared" ca="1" si="64"/>
        <v>553.97136280437633</v>
      </c>
      <c r="CC112" s="1">
        <f t="shared" ca="1" si="64"/>
        <v>565.05079006046378</v>
      </c>
    </row>
    <row r="113" spans="2:81" x14ac:dyDescent="0.2">
      <c r="B113">
        <f t="shared" si="50"/>
        <v>2050</v>
      </c>
      <c r="D113" t="s">
        <v>43</v>
      </c>
      <c r="G113" s="1">
        <f t="shared" si="58"/>
        <v>0</v>
      </c>
      <c r="H113" s="1">
        <f t="shared" si="58"/>
        <v>0</v>
      </c>
      <c r="I113" s="1">
        <f t="shared" si="58"/>
        <v>0</v>
      </c>
      <c r="J113" s="1">
        <f t="shared" si="58"/>
        <v>0</v>
      </c>
      <c r="K113" s="1">
        <f t="shared" si="58"/>
        <v>0</v>
      </c>
      <c r="L113" s="1">
        <f t="shared" si="58"/>
        <v>0</v>
      </c>
      <c r="M113" s="1">
        <f t="shared" si="58"/>
        <v>0</v>
      </c>
      <c r="N113" s="1">
        <f t="shared" si="58"/>
        <v>0</v>
      </c>
      <c r="O113" s="1">
        <f t="shared" si="58"/>
        <v>0</v>
      </c>
      <c r="P113" s="1">
        <f t="shared" si="58"/>
        <v>0</v>
      </c>
      <c r="Q113" s="1">
        <f t="shared" si="59"/>
        <v>0</v>
      </c>
      <c r="R113" s="1">
        <f t="shared" si="59"/>
        <v>0</v>
      </c>
      <c r="S113" s="1">
        <f t="shared" si="59"/>
        <v>0</v>
      </c>
      <c r="T113" s="1">
        <f t="shared" si="59"/>
        <v>0</v>
      </c>
      <c r="U113" s="1">
        <f t="shared" si="59"/>
        <v>0</v>
      </c>
      <c r="V113" s="1">
        <f t="shared" si="59"/>
        <v>0</v>
      </c>
      <c r="W113" s="1">
        <f t="shared" si="59"/>
        <v>0</v>
      </c>
      <c r="X113" s="1">
        <f t="shared" si="59"/>
        <v>0</v>
      </c>
      <c r="Y113" s="1">
        <f t="shared" si="59"/>
        <v>0</v>
      </c>
      <c r="Z113" s="1">
        <f t="shared" si="59"/>
        <v>0</v>
      </c>
      <c r="AA113" s="1">
        <f t="shared" si="60"/>
        <v>0</v>
      </c>
      <c r="AB113" s="1">
        <f t="shared" si="60"/>
        <v>0</v>
      </c>
      <c r="AC113" s="1">
        <f t="shared" si="60"/>
        <v>0</v>
      </c>
      <c r="AD113" s="1">
        <f t="shared" si="60"/>
        <v>0</v>
      </c>
      <c r="AE113" s="1">
        <f t="shared" ca="1" si="60"/>
        <v>225.99596956130881</v>
      </c>
      <c r="AF113" s="1">
        <f t="shared" ca="1" si="60"/>
        <v>230.51588895253499</v>
      </c>
      <c r="AG113" s="1">
        <f t="shared" ca="1" si="60"/>
        <v>235.12620673158568</v>
      </c>
      <c r="AH113" s="1">
        <f t="shared" ca="1" si="60"/>
        <v>239.8287308662174</v>
      </c>
      <c r="AI113" s="1">
        <f t="shared" ca="1" si="60"/>
        <v>244.62530548354175</v>
      </c>
      <c r="AJ113" s="1">
        <f t="shared" ca="1" si="60"/>
        <v>249.5178115932126</v>
      </c>
      <c r="AK113" s="1">
        <f t="shared" ca="1" si="61"/>
        <v>254.50816782507684</v>
      </c>
      <c r="AL113" s="1">
        <f t="shared" ca="1" si="61"/>
        <v>259.59833118157832</v>
      </c>
      <c r="AM113" s="1">
        <f t="shared" ca="1" si="61"/>
        <v>264.79029780520995</v>
      </c>
      <c r="AN113" s="1">
        <f t="shared" ca="1" si="61"/>
        <v>270.08610376131412</v>
      </c>
      <c r="AO113" s="1">
        <f t="shared" ca="1" si="61"/>
        <v>275.48782583654042</v>
      </c>
      <c r="AP113" s="1">
        <f t="shared" ca="1" si="61"/>
        <v>280.99758235327118</v>
      </c>
      <c r="AQ113" s="1">
        <f t="shared" ca="1" si="61"/>
        <v>286.61753400033666</v>
      </c>
      <c r="AR113" s="1">
        <f t="shared" ca="1" si="61"/>
        <v>292.34988468034334</v>
      </c>
      <c r="AS113" s="1">
        <f t="shared" ca="1" si="61"/>
        <v>298.19688237395025</v>
      </c>
      <c r="AT113" s="1">
        <f t="shared" ca="1" si="61"/>
        <v>304.16082002142917</v>
      </c>
      <c r="AU113" s="1">
        <f t="shared" ca="1" si="62"/>
        <v>310.2440364218578</v>
      </c>
      <c r="AV113" s="1">
        <f t="shared" ca="1" si="62"/>
        <v>316.44891715029502</v>
      </c>
      <c r="AW113" s="1">
        <f t="shared" ca="1" si="62"/>
        <v>322.77789549330083</v>
      </c>
      <c r="AX113" s="1">
        <f t="shared" ca="1" si="62"/>
        <v>329.23345340316689</v>
      </c>
      <c r="AY113" s="1">
        <f t="shared" ca="1" si="62"/>
        <v>311.94809198748169</v>
      </c>
      <c r="AZ113" s="1">
        <f t="shared" ca="1" si="62"/>
        <v>318.18705382723135</v>
      </c>
      <c r="BA113" s="1">
        <f t="shared" ca="1" si="62"/>
        <v>324.55079490377597</v>
      </c>
      <c r="BB113" s="1">
        <f t="shared" ca="1" si="62"/>
        <v>331.04181080185145</v>
      </c>
      <c r="BC113" s="1">
        <f t="shared" ca="1" si="62"/>
        <v>337.6626470178885</v>
      </c>
      <c r="BD113" s="1">
        <f t="shared" ca="1" si="62"/>
        <v>344.41589995824626</v>
      </c>
      <c r="BE113" s="1">
        <f t="shared" ca="1" si="63"/>
        <v>351.3042179574112</v>
      </c>
      <c r="BF113" s="1">
        <f t="shared" ca="1" si="63"/>
        <v>358.33030231655937</v>
      </c>
      <c r="BG113" s="1">
        <f t="shared" ca="1" si="63"/>
        <v>365.49690836289057</v>
      </c>
      <c r="BH113" s="1">
        <f t="shared" ca="1" si="63"/>
        <v>372.80684653014839</v>
      </c>
      <c r="BI113" s="1">
        <f t="shared" ca="1" si="63"/>
        <v>380.2629834607514</v>
      </c>
      <c r="BJ113" s="1">
        <f t="shared" ca="1" si="63"/>
        <v>387.86824312996634</v>
      </c>
      <c r="BK113" s="1">
        <f t="shared" ca="1" si="63"/>
        <v>395.62560799256573</v>
      </c>
      <c r="BL113" s="1">
        <f t="shared" ca="1" si="63"/>
        <v>403.53812015241704</v>
      </c>
      <c r="BM113" s="1">
        <f t="shared" ca="1" si="63"/>
        <v>411.60888255546541</v>
      </c>
      <c r="BN113" s="1">
        <f t="shared" ca="1" si="63"/>
        <v>419.84106020657458</v>
      </c>
      <c r="BO113" s="1">
        <f t="shared" ca="1" si="64"/>
        <v>428.23788141070617</v>
      </c>
      <c r="BP113" s="1">
        <f t="shared" ca="1" si="64"/>
        <v>436.80263903892029</v>
      </c>
      <c r="BQ113" s="1">
        <f t="shared" ca="1" si="64"/>
        <v>445.53869181969867</v>
      </c>
      <c r="BR113" s="1">
        <f t="shared" ca="1" si="64"/>
        <v>454.44946565609263</v>
      </c>
      <c r="BS113" s="1">
        <f t="shared" ca="1" si="64"/>
        <v>463.53845496921485</v>
      </c>
      <c r="BT113" s="1">
        <f t="shared" ca="1" si="64"/>
        <v>472.80922406859918</v>
      </c>
      <c r="BU113" s="1">
        <f t="shared" ca="1" si="64"/>
        <v>482.26540854997114</v>
      </c>
      <c r="BV113" s="1">
        <f t="shared" ca="1" si="64"/>
        <v>491.91071672097053</v>
      </c>
      <c r="BW113" s="1">
        <f t="shared" ca="1" si="64"/>
        <v>501.74893105538996</v>
      </c>
      <c r="BX113" s="1">
        <f t="shared" ca="1" si="64"/>
        <v>511.78390967649779</v>
      </c>
      <c r="BY113" s="1">
        <f t="shared" ca="1" si="64"/>
        <v>522.01958787002775</v>
      </c>
      <c r="BZ113" s="1">
        <f t="shared" ca="1" si="64"/>
        <v>532.4599796274282</v>
      </c>
      <c r="CA113" s="1">
        <f t="shared" ca="1" si="64"/>
        <v>543.1091792199768</v>
      </c>
      <c r="CB113" s="1">
        <f t="shared" ca="1" si="64"/>
        <v>553.97136280437633</v>
      </c>
      <c r="CC113" s="1">
        <f t="shared" ca="1" si="64"/>
        <v>565.0507900604639</v>
      </c>
    </row>
    <row r="114" spans="2:81" x14ac:dyDescent="0.2">
      <c r="B114">
        <f t="shared" si="50"/>
        <v>2051</v>
      </c>
      <c r="D114" t="s">
        <v>43</v>
      </c>
      <c r="G114" s="1">
        <f t="shared" si="58"/>
        <v>0</v>
      </c>
      <c r="H114" s="1">
        <f t="shared" si="58"/>
        <v>0</v>
      </c>
      <c r="I114" s="1">
        <f t="shared" si="58"/>
        <v>0</v>
      </c>
      <c r="J114" s="1">
        <f t="shared" si="58"/>
        <v>0</v>
      </c>
      <c r="K114" s="1">
        <f t="shared" si="58"/>
        <v>0</v>
      </c>
      <c r="L114" s="1">
        <f t="shared" si="58"/>
        <v>0</v>
      </c>
      <c r="M114" s="1">
        <f t="shared" si="58"/>
        <v>0</v>
      </c>
      <c r="N114" s="1">
        <f t="shared" si="58"/>
        <v>0</v>
      </c>
      <c r="O114" s="1">
        <f t="shared" si="58"/>
        <v>0</v>
      </c>
      <c r="P114" s="1">
        <f t="shared" si="58"/>
        <v>0</v>
      </c>
      <c r="Q114" s="1">
        <f t="shared" si="59"/>
        <v>0</v>
      </c>
      <c r="R114" s="1">
        <f t="shared" si="59"/>
        <v>0</v>
      </c>
      <c r="S114" s="1">
        <f t="shared" si="59"/>
        <v>0</v>
      </c>
      <c r="T114" s="1">
        <f t="shared" si="59"/>
        <v>0</v>
      </c>
      <c r="U114" s="1">
        <f t="shared" si="59"/>
        <v>0</v>
      </c>
      <c r="V114" s="1">
        <f t="shared" si="59"/>
        <v>0</v>
      </c>
      <c r="W114" s="1">
        <f t="shared" si="59"/>
        <v>0</v>
      </c>
      <c r="X114" s="1">
        <f t="shared" si="59"/>
        <v>0</v>
      </c>
      <c r="Y114" s="1">
        <f t="shared" si="59"/>
        <v>0</v>
      </c>
      <c r="Z114" s="1">
        <f t="shared" si="59"/>
        <v>0</v>
      </c>
      <c r="AA114" s="1">
        <f t="shared" si="60"/>
        <v>0</v>
      </c>
      <c r="AB114" s="1">
        <f t="shared" si="60"/>
        <v>0</v>
      </c>
      <c r="AC114" s="1">
        <f t="shared" si="60"/>
        <v>0</v>
      </c>
      <c r="AD114" s="1">
        <f t="shared" si="60"/>
        <v>0</v>
      </c>
      <c r="AE114" s="1">
        <f t="shared" si="60"/>
        <v>0</v>
      </c>
      <c r="AF114" s="1">
        <f t="shared" ca="1" si="60"/>
        <v>227.15336643632918</v>
      </c>
      <c r="AG114" s="1">
        <f t="shared" ca="1" si="60"/>
        <v>231.69643376505576</v>
      </c>
      <c r="AH114" s="1">
        <f t="shared" ca="1" si="60"/>
        <v>236.33036244035688</v>
      </c>
      <c r="AI114" s="1">
        <f t="shared" ca="1" si="60"/>
        <v>241.05696968916399</v>
      </c>
      <c r="AJ114" s="1">
        <f t="shared" ca="1" si="60"/>
        <v>245.8781090829473</v>
      </c>
      <c r="AK114" s="1">
        <f t="shared" ca="1" si="61"/>
        <v>250.79567126460626</v>
      </c>
      <c r="AL114" s="1">
        <f t="shared" ca="1" si="61"/>
        <v>255.81158468989838</v>
      </c>
      <c r="AM114" s="1">
        <f t="shared" ca="1" si="61"/>
        <v>260.92781638369627</v>
      </c>
      <c r="AN114" s="1">
        <f t="shared" ca="1" si="61"/>
        <v>266.14637271137025</v>
      </c>
      <c r="AO114" s="1">
        <f t="shared" ca="1" si="61"/>
        <v>271.46930016559764</v>
      </c>
      <c r="AP114" s="1">
        <f t="shared" ca="1" si="61"/>
        <v>276.89868616890959</v>
      </c>
      <c r="AQ114" s="1">
        <f t="shared" ca="1" si="61"/>
        <v>282.43665989228776</v>
      </c>
      <c r="AR114" s="1">
        <f t="shared" ca="1" si="61"/>
        <v>288.08539309013355</v>
      </c>
      <c r="AS114" s="1">
        <f t="shared" ca="1" si="61"/>
        <v>293.84710095193623</v>
      </c>
      <c r="AT114" s="1">
        <f t="shared" ca="1" si="61"/>
        <v>299.72404297097495</v>
      </c>
      <c r="AU114" s="1">
        <f t="shared" ca="1" si="62"/>
        <v>305.71852383039436</v>
      </c>
      <c r="AV114" s="1">
        <f t="shared" ca="1" si="62"/>
        <v>311.83289430700233</v>
      </c>
      <c r="AW114" s="1">
        <f t="shared" ca="1" si="62"/>
        <v>318.06955219314239</v>
      </c>
      <c r="AX114" s="1">
        <f t="shared" ca="1" si="62"/>
        <v>324.43094323700518</v>
      </c>
      <c r="AY114" s="1">
        <f t="shared" ca="1" si="62"/>
        <v>330.91956210174527</v>
      </c>
      <c r="AZ114" s="1">
        <f t="shared" ca="1" si="62"/>
        <v>318.18705382723135</v>
      </c>
      <c r="BA114" s="1">
        <f t="shared" ca="1" si="62"/>
        <v>324.55079490377597</v>
      </c>
      <c r="BB114" s="1">
        <f t="shared" ca="1" si="62"/>
        <v>331.04181080185151</v>
      </c>
      <c r="BC114" s="1">
        <f t="shared" ca="1" si="62"/>
        <v>337.6626470178885</v>
      </c>
      <c r="BD114" s="1">
        <f t="shared" ca="1" si="62"/>
        <v>344.41589995824631</v>
      </c>
      <c r="BE114" s="1">
        <f t="shared" ca="1" si="63"/>
        <v>351.30421795741125</v>
      </c>
      <c r="BF114" s="1">
        <f t="shared" ca="1" si="63"/>
        <v>358.33030231655948</v>
      </c>
      <c r="BG114" s="1">
        <f t="shared" ca="1" si="63"/>
        <v>365.49690836289057</v>
      </c>
      <c r="BH114" s="1">
        <f t="shared" ca="1" si="63"/>
        <v>372.80684653014845</v>
      </c>
      <c r="BI114" s="1">
        <f t="shared" ca="1" si="63"/>
        <v>380.2629834607514</v>
      </c>
      <c r="BJ114" s="1">
        <f t="shared" ca="1" si="63"/>
        <v>387.86824312996646</v>
      </c>
      <c r="BK114" s="1">
        <f t="shared" ca="1" si="63"/>
        <v>395.62560799256568</v>
      </c>
      <c r="BL114" s="1">
        <f t="shared" ca="1" si="63"/>
        <v>403.53812015241709</v>
      </c>
      <c r="BM114" s="1">
        <f t="shared" ca="1" si="63"/>
        <v>411.60888255546541</v>
      </c>
      <c r="BN114" s="1">
        <f t="shared" ca="1" si="63"/>
        <v>419.84106020657475</v>
      </c>
      <c r="BO114" s="1">
        <f t="shared" ca="1" si="64"/>
        <v>428.23788141070611</v>
      </c>
      <c r="BP114" s="1">
        <f t="shared" ca="1" si="64"/>
        <v>436.80263903892029</v>
      </c>
      <c r="BQ114" s="1">
        <f t="shared" ca="1" si="64"/>
        <v>445.53869181969878</v>
      </c>
      <c r="BR114" s="1">
        <f t="shared" ca="1" si="64"/>
        <v>454.44946565609268</v>
      </c>
      <c r="BS114" s="1">
        <f t="shared" ca="1" si="64"/>
        <v>463.53845496921451</v>
      </c>
      <c r="BT114" s="1">
        <f t="shared" ca="1" si="64"/>
        <v>472.80922406859918</v>
      </c>
      <c r="BU114" s="1">
        <f t="shared" ca="1" si="64"/>
        <v>482.2654085499712</v>
      </c>
      <c r="BV114" s="1">
        <f t="shared" ca="1" si="64"/>
        <v>491.91071672097058</v>
      </c>
      <c r="BW114" s="1">
        <f t="shared" ca="1" si="64"/>
        <v>501.74893105538996</v>
      </c>
      <c r="BX114" s="1">
        <f t="shared" ca="1" si="64"/>
        <v>511.78390967649779</v>
      </c>
      <c r="BY114" s="1">
        <f t="shared" ca="1" si="64"/>
        <v>522.01958787002775</v>
      </c>
      <c r="BZ114" s="1">
        <f t="shared" ca="1" si="64"/>
        <v>532.45997962742831</v>
      </c>
      <c r="CA114" s="1">
        <f t="shared" ca="1" si="64"/>
        <v>543.1091792199768</v>
      </c>
      <c r="CB114" s="1">
        <f t="shared" ca="1" si="64"/>
        <v>553.97136280437633</v>
      </c>
      <c r="CC114" s="1">
        <f t="shared" ca="1" si="64"/>
        <v>565.0507900604639</v>
      </c>
    </row>
    <row r="115" spans="2:81" x14ac:dyDescent="0.2">
      <c r="B115">
        <f t="shared" si="50"/>
        <v>2052</v>
      </c>
      <c r="D115" t="s">
        <v>43</v>
      </c>
      <c r="G115" s="1">
        <f t="shared" si="58"/>
        <v>0</v>
      </c>
      <c r="H115" s="1">
        <f t="shared" si="58"/>
        <v>0</v>
      </c>
      <c r="I115" s="1">
        <f t="shared" si="58"/>
        <v>0</v>
      </c>
      <c r="J115" s="1">
        <f t="shared" si="58"/>
        <v>0</v>
      </c>
      <c r="K115" s="1">
        <f t="shared" si="58"/>
        <v>0</v>
      </c>
      <c r="L115" s="1">
        <f t="shared" si="58"/>
        <v>0</v>
      </c>
      <c r="M115" s="1">
        <f t="shared" si="58"/>
        <v>0</v>
      </c>
      <c r="N115" s="1">
        <f t="shared" si="58"/>
        <v>0</v>
      </c>
      <c r="O115" s="1">
        <f t="shared" si="58"/>
        <v>0</v>
      </c>
      <c r="P115" s="1">
        <f t="shared" si="58"/>
        <v>0</v>
      </c>
      <c r="Q115" s="1">
        <f t="shared" si="59"/>
        <v>0</v>
      </c>
      <c r="R115" s="1">
        <f t="shared" si="59"/>
        <v>0</v>
      </c>
      <c r="S115" s="1">
        <f t="shared" si="59"/>
        <v>0</v>
      </c>
      <c r="T115" s="1">
        <f t="shared" si="59"/>
        <v>0</v>
      </c>
      <c r="U115" s="1">
        <f t="shared" si="59"/>
        <v>0</v>
      </c>
      <c r="V115" s="1">
        <f t="shared" si="59"/>
        <v>0</v>
      </c>
      <c r="W115" s="1">
        <f t="shared" si="59"/>
        <v>0</v>
      </c>
      <c r="X115" s="1">
        <f t="shared" si="59"/>
        <v>0</v>
      </c>
      <c r="Y115" s="1">
        <f t="shared" si="59"/>
        <v>0</v>
      </c>
      <c r="Z115" s="1">
        <f t="shared" si="59"/>
        <v>0</v>
      </c>
      <c r="AA115" s="1">
        <f t="shared" si="60"/>
        <v>0</v>
      </c>
      <c r="AB115" s="1">
        <f t="shared" si="60"/>
        <v>0</v>
      </c>
      <c r="AC115" s="1">
        <f t="shared" si="60"/>
        <v>0</v>
      </c>
      <c r="AD115" s="1">
        <f t="shared" si="60"/>
        <v>0</v>
      </c>
      <c r="AE115" s="1">
        <f t="shared" si="60"/>
        <v>0</v>
      </c>
      <c r="AF115" s="1">
        <f t="shared" si="60"/>
        <v>0</v>
      </c>
      <c r="AG115" s="1">
        <f t="shared" ca="1" si="60"/>
        <v>228.31040590930297</v>
      </c>
      <c r="AH115" s="1">
        <f t="shared" ca="1" si="60"/>
        <v>232.87661402748904</v>
      </c>
      <c r="AI115" s="1">
        <f t="shared" ca="1" si="60"/>
        <v>237.5341463080388</v>
      </c>
      <c r="AJ115" s="1">
        <f t="shared" ca="1" si="60"/>
        <v>242.28482923419958</v>
      </c>
      <c r="AK115" s="1">
        <f t="shared" ca="1" si="61"/>
        <v>247.13052581888357</v>
      </c>
      <c r="AL115" s="1">
        <f t="shared" ca="1" si="61"/>
        <v>252.07313633526127</v>
      </c>
      <c r="AM115" s="1">
        <f t="shared" ca="1" si="61"/>
        <v>257.11459906196649</v>
      </c>
      <c r="AN115" s="1">
        <f t="shared" ca="1" si="61"/>
        <v>262.25689104320577</v>
      </c>
      <c r="AO115" s="1">
        <f t="shared" ca="1" si="61"/>
        <v>267.50202886406993</v>
      </c>
      <c r="AP115" s="1">
        <f t="shared" ca="1" si="61"/>
        <v>272.85206944135132</v>
      </c>
      <c r="AQ115" s="1">
        <f t="shared" ca="1" si="61"/>
        <v>278.30911083017833</v>
      </c>
      <c r="AR115" s="1">
        <f t="shared" ca="1" si="61"/>
        <v>283.87529304678185</v>
      </c>
      <c r="AS115" s="1">
        <f t="shared" ca="1" si="61"/>
        <v>289.55279890771754</v>
      </c>
      <c r="AT115" s="1">
        <f t="shared" ca="1" si="61"/>
        <v>295.34385488587185</v>
      </c>
      <c r="AU115" s="1">
        <f t="shared" ca="1" si="62"/>
        <v>301.25073198358933</v>
      </c>
      <c r="AV115" s="1">
        <f t="shared" ca="1" si="62"/>
        <v>307.27574662326106</v>
      </c>
      <c r="AW115" s="1">
        <f t="shared" ca="1" si="62"/>
        <v>313.42126155572635</v>
      </c>
      <c r="AX115" s="1">
        <f t="shared" ca="1" si="62"/>
        <v>319.68968678684087</v>
      </c>
      <c r="AY115" s="1">
        <f t="shared" ca="1" si="62"/>
        <v>326.08348052257764</v>
      </c>
      <c r="AZ115" s="1">
        <f t="shared" ca="1" si="62"/>
        <v>332.60515013302921</v>
      </c>
      <c r="BA115" s="1">
        <f t="shared" ca="1" si="62"/>
        <v>324.55079490377597</v>
      </c>
      <c r="BB115" s="1">
        <f t="shared" ca="1" si="62"/>
        <v>331.04181080185151</v>
      </c>
      <c r="BC115" s="1">
        <f t="shared" ca="1" si="62"/>
        <v>337.6626470178885</v>
      </c>
      <c r="BD115" s="1">
        <f t="shared" ca="1" si="62"/>
        <v>344.41589995824626</v>
      </c>
      <c r="BE115" s="1">
        <f t="shared" ca="1" si="63"/>
        <v>351.3042179574112</v>
      </c>
      <c r="BF115" s="1">
        <f t="shared" ca="1" si="63"/>
        <v>358.33030231655943</v>
      </c>
      <c r="BG115" s="1">
        <f t="shared" ca="1" si="63"/>
        <v>365.49690836289062</v>
      </c>
      <c r="BH115" s="1">
        <f t="shared" ca="1" si="63"/>
        <v>372.80684653014839</v>
      </c>
      <c r="BI115" s="1">
        <f t="shared" ca="1" si="63"/>
        <v>380.2629834607514</v>
      </c>
      <c r="BJ115" s="1">
        <f t="shared" ca="1" si="63"/>
        <v>387.8682431299664</v>
      </c>
      <c r="BK115" s="1">
        <f t="shared" ca="1" si="63"/>
        <v>395.62560799256573</v>
      </c>
      <c r="BL115" s="1">
        <f t="shared" ca="1" si="63"/>
        <v>403.53812015241698</v>
      </c>
      <c r="BM115" s="1">
        <f t="shared" ca="1" si="63"/>
        <v>411.60888255546541</v>
      </c>
      <c r="BN115" s="1">
        <f t="shared" ca="1" si="63"/>
        <v>419.8410602065747</v>
      </c>
      <c r="BO115" s="1">
        <f t="shared" ca="1" si="64"/>
        <v>428.23788141070622</v>
      </c>
      <c r="BP115" s="1">
        <f t="shared" ca="1" si="64"/>
        <v>436.80263903892023</v>
      </c>
      <c r="BQ115" s="1">
        <f t="shared" ca="1" si="64"/>
        <v>445.53869181969873</v>
      </c>
      <c r="BR115" s="1">
        <f t="shared" ca="1" si="64"/>
        <v>454.44946565609274</v>
      </c>
      <c r="BS115" s="1">
        <f t="shared" ca="1" si="64"/>
        <v>463.53845496921451</v>
      </c>
      <c r="BT115" s="1">
        <f t="shared" ca="1" si="64"/>
        <v>472.80922406859878</v>
      </c>
      <c r="BU115" s="1">
        <f t="shared" ca="1" si="64"/>
        <v>482.2654085499712</v>
      </c>
      <c r="BV115" s="1">
        <f t="shared" ca="1" si="64"/>
        <v>491.91071672097064</v>
      </c>
      <c r="BW115" s="1">
        <f t="shared" ca="1" si="64"/>
        <v>501.74893105539002</v>
      </c>
      <c r="BX115" s="1">
        <f t="shared" ca="1" si="64"/>
        <v>511.78390967649779</v>
      </c>
      <c r="BY115" s="1">
        <f t="shared" ca="1" si="64"/>
        <v>522.01958787002775</v>
      </c>
      <c r="BZ115" s="1">
        <f t="shared" ca="1" si="64"/>
        <v>532.45997962742831</v>
      </c>
      <c r="CA115" s="1">
        <f t="shared" ca="1" si="64"/>
        <v>543.10917921997691</v>
      </c>
      <c r="CB115" s="1">
        <f t="shared" ca="1" si="64"/>
        <v>553.97136280437633</v>
      </c>
      <c r="CC115" s="1">
        <f t="shared" ca="1" si="64"/>
        <v>565.0507900604639</v>
      </c>
    </row>
    <row r="116" spans="2:81" x14ac:dyDescent="0.2">
      <c r="B116">
        <f t="shared" si="50"/>
        <v>2053</v>
      </c>
      <c r="D116" t="s">
        <v>43</v>
      </c>
      <c r="G116" s="1">
        <f t="shared" si="58"/>
        <v>0</v>
      </c>
      <c r="H116" s="1">
        <f t="shared" si="58"/>
        <v>0</v>
      </c>
      <c r="I116" s="1">
        <f t="shared" si="58"/>
        <v>0</v>
      </c>
      <c r="J116" s="1">
        <f t="shared" si="58"/>
        <v>0</v>
      </c>
      <c r="K116" s="1">
        <f t="shared" si="58"/>
        <v>0</v>
      </c>
      <c r="L116" s="1">
        <f t="shared" si="58"/>
        <v>0</v>
      </c>
      <c r="M116" s="1">
        <f t="shared" si="58"/>
        <v>0</v>
      </c>
      <c r="N116" s="1">
        <f t="shared" si="58"/>
        <v>0</v>
      </c>
      <c r="O116" s="1">
        <f t="shared" si="58"/>
        <v>0</v>
      </c>
      <c r="P116" s="1">
        <f t="shared" si="58"/>
        <v>0</v>
      </c>
      <c r="Q116" s="1">
        <f t="shared" si="59"/>
        <v>0</v>
      </c>
      <c r="R116" s="1">
        <f t="shared" si="59"/>
        <v>0</v>
      </c>
      <c r="S116" s="1">
        <f t="shared" si="59"/>
        <v>0</v>
      </c>
      <c r="T116" s="1">
        <f t="shared" si="59"/>
        <v>0</v>
      </c>
      <c r="U116" s="1">
        <f t="shared" si="59"/>
        <v>0</v>
      </c>
      <c r="V116" s="1">
        <f t="shared" si="59"/>
        <v>0</v>
      </c>
      <c r="W116" s="1">
        <f t="shared" si="59"/>
        <v>0</v>
      </c>
      <c r="X116" s="1">
        <f t="shared" si="59"/>
        <v>0</v>
      </c>
      <c r="Y116" s="1">
        <f t="shared" si="59"/>
        <v>0</v>
      </c>
      <c r="Z116" s="1">
        <f t="shared" si="59"/>
        <v>0</v>
      </c>
      <c r="AA116" s="1">
        <f t="shared" si="60"/>
        <v>0</v>
      </c>
      <c r="AB116" s="1">
        <f t="shared" si="60"/>
        <v>0</v>
      </c>
      <c r="AC116" s="1">
        <f t="shared" si="60"/>
        <v>0</v>
      </c>
      <c r="AD116" s="1">
        <f t="shared" si="60"/>
        <v>0</v>
      </c>
      <c r="AE116" s="1">
        <f t="shared" si="60"/>
        <v>0</v>
      </c>
      <c r="AF116" s="1">
        <f t="shared" si="60"/>
        <v>0</v>
      </c>
      <c r="AG116" s="1">
        <f t="shared" si="60"/>
        <v>0</v>
      </c>
      <c r="AH116" s="1">
        <f t="shared" ca="1" si="60"/>
        <v>229.46768365030766</v>
      </c>
      <c r="AI116" s="1">
        <f t="shared" ca="1" si="60"/>
        <v>234.05703732331381</v>
      </c>
      <c r="AJ116" s="1">
        <f t="shared" ca="1" si="60"/>
        <v>238.73817806978008</v>
      </c>
      <c r="AK116" s="1">
        <f t="shared" ca="1" si="61"/>
        <v>243.51294163117566</v>
      </c>
      <c r="AL116" s="1">
        <f t="shared" ca="1" si="61"/>
        <v>248.3832004637992</v>
      </c>
      <c r="AM116" s="1">
        <f t="shared" ca="1" si="61"/>
        <v>253.35086447307521</v>
      </c>
      <c r="AN116" s="1">
        <f t="shared" ca="1" si="61"/>
        <v>258.41788176253669</v>
      </c>
      <c r="AO116" s="1">
        <f t="shared" ca="1" si="61"/>
        <v>263.58623939778738</v>
      </c>
      <c r="AP116" s="1">
        <f t="shared" ca="1" si="61"/>
        <v>268.85796418574319</v>
      </c>
      <c r="AQ116" s="1">
        <f t="shared" ca="1" si="61"/>
        <v>274.23512346945802</v>
      </c>
      <c r="AR116" s="1">
        <f t="shared" ca="1" si="61"/>
        <v>279.71982593884718</v>
      </c>
      <c r="AS116" s="1">
        <f t="shared" ca="1" si="61"/>
        <v>285.31422245762411</v>
      </c>
      <c r="AT116" s="1">
        <f t="shared" ca="1" si="61"/>
        <v>291.02050690677663</v>
      </c>
      <c r="AU116" s="1">
        <f t="shared" ca="1" si="62"/>
        <v>296.84091704491215</v>
      </c>
      <c r="AV116" s="1">
        <f t="shared" ca="1" si="62"/>
        <v>302.77773538581039</v>
      </c>
      <c r="AW116" s="1">
        <f t="shared" ca="1" si="62"/>
        <v>308.83329009352656</v>
      </c>
      <c r="AX116" s="1">
        <f t="shared" ca="1" si="62"/>
        <v>315.00995589539713</v>
      </c>
      <c r="AY116" s="1">
        <f t="shared" ca="1" si="62"/>
        <v>321.31015501330506</v>
      </c>
      <c r="AZ116" s="1">
        <f t="shared" ca="1" si="62"/>
        <v>327.73635811357116</v>
      </c>
      <c r="BA116" s="1">
        <f t="shared" ca="1" si="62"/>
        <v>334.29108527584253</v>
      </c>
      <c r="BB116" s="1">
        <f t="shared" ca="1" si="62"/>
        <v>331.04181080185151</v>
      </c>
      <c r="BC116" s="1">
        <f t="shared" ca="1" si="62"/>
        <v>337.66264701788856</v>
      </c>
      <c r="BD116" s="1">
        <f t="shared" ca="1" si="62"/>
        <v>344.41589995824631</v>
      </c>
      <c r="BE116" s="1">
        <f t="shared" ca="1" si="63"/>
        <v>351.3042179574112</v>
      </c>
      <c r="BF116" s="1">
        <f t="shared" ca="1" si="63"/>
        <v>358.33030231655948</v>
      </c>
      <c r="BG116" s="1">
        <f t="shared" ca="1" si="63"/>
        <v>365.49690836289068</v>
      </c>
      <c r="BH116" s="1">
        <f t="shared" ca="1" si="63"/>
        <v>372.8068465301485</v>
      </c>
      <c r="BI116" s="1">
        <f t="shared" ca="1" si="63"/>
        <v>380.2629834607514</v>
      </c>
      <c r="BJ116" s="1">
        <f t="shared" ca="1" si="63"/>
        <v>387.86824312996646</v>
      </c>
      <c r="BK116" s="1">
        <f t="shared" ca="1" si="63"/>
        <v>395.62560799256579</v>
      </c>
      <c r="BL116" s="1">
        <f t="shared" ca="1" si="63"/>
        <v>403.53812015241709</v>
      </c>
      <c r="BM116" s="1">
        <f t="shared" ca="1" si="63"/>
        <v>411.60888255546536</v>
      </c>
      <c r="BN116" s="1">
        <f t="shared" ca="1" si="63"/>
        <v>419.84106020657475</v>
      </c>
      <c r="BO116" s="1">
        <f t="shared" ca="1" si="64"/>
        <v>428.23788141070622</v>
      </c>
      <c r="BP116" s="1">
        <f t="shared" ca="1" si="64"/>
        <v>436.8026390389204</v>
      </c>
      <c r="BQ116" s="1">
        <f t="shared" ca="1" si="64"/>
        <v>445.53869181969867</v>
      </c>
      <c r="BR116" s="1">
        <f t="shared" ca="1" si="64"/>
        <v>454.44946565609274</v>
      </c>
      <c r="BS116" s="1">
        <f t="shared" ca="1" si="64"/>
        <v>463.53845496921463</v>
      </c>
      <c r="BT116" s="1">
        <f t="shared" ca="1" si="64"/>
        <v>472.80922406859884</v>
      </c>
      <c r="BU116" s="1">
        <f t="shared" ca="1" si="64"/>
        <v>482.2654085499708</v>
      </c>
      <c r="BV116" s="1">
        <f t="shared" ca="1" si="64"/>
        <v>491.91071672097064</v>
      </c>
      <c r="BW116" s="1">
        <f t="shared" ca="1" si="64"/>
        <v>501.74893105539007</v>
      </c>
      <c r="BX116" s="1">
        <f t="shared" ca="1" si="64"/>
        <v>511.78390967649784</v>
      </c>
      <c r="BY116" s="1">
        <f t="shared" ca="1" si="64"/>
        <v>522.01958787002775</v>
      </c>
      <c r="BZ116" s="1">
        <f t="shared" ca="1" si="64"/>
        <v>532.45997962742831</v>
      </c>
      <c r="CA116" s="1">
        <f t="shared" ca="1" si="64"/>
        <v>543.10917921997691</v>
      </c>
      <c r="CB116" s="1">
        <f t="shared" ca="1" si="64"/>
        <v>553.97136280437655</v>
      </c>
      <c r="CC116" s="1">
        <f t="shared" ca="1" si="64"/>
        <v>565.0507900604639</v>
      </c>
    </row>
    <row r="118" spans="2:81" x14ac:dyDescent="0.2">
      <c r="B118" s="7" t="s">
        <v>61</v>
      </c>
    </row>
    <row r="119" spans="2:81" x14ac:dyDescent="0.2">
      <c r="B119" s="10" t="s">
        <v>62</v>
      </c>
    </row>
    <row r="120" spans="2:81" x14ac:dyDescent="0.2">
      <c r="B120" s="10" t="s">
        <v>56</v>
      </c>
      <c r="G120" s="38"/>
    </row>
    <row r="121" spans="2:81" x14ac:dyDescent="0.2">
      <c r="B121" s="6" t="s">
        <v>63</v>
      </c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</row>
    <row r="122" spans="2:81" x14ac:dyDescent="0.2">
      <c r="B122">
        <f>B56</f>
        <v>2026</v>
      </c>
      <c r="D122" t="s">
        <v>43</v>
      </c>
      <c r="G122" s="1">
        <f t="shared" ref="G122:AL122" ca="1" si="65">SUM($E$18*G56,$E$19*G89)</f>
        <v>349.25187600000004</v>
      </c>
      <c r="H122" s="1">
        <f t="shared" ca="1" si="65"/>
        <v>356.23691352000003</v>
      </c>
      <c r="I122" s="1">
        <f t="shared" ca="1" si="65"/>
        <v>363.3616517904</v>
      </c>
      <c r="J122" s="1">
        <f t="shared" ca="1" si="65"/>
        <v>370.62888482620798</v>
      </c>
      <c r="K122" s="1">
        <f t="shared" ca="1" si="65"/>
        <v>378.04146252273216</v>
      </c>
      <c r="L122" s="1">
        <f t="shared" ca="1" si="65"/>
        <v>385.60229177318683</v>
      </c>
      <c r="M122" s="1">
        <f t="shared" ca="1" si="65"/>
        <v>393.31433760865059</v>
      </c>
      <c r="N122" s="1">
        <f t="shared" ca="1" si="65"/>
        <v>401.18062436082346</v>
      </c>
      <c r="O122" s="1">
        <f t="shared" ca="1" si="65"/>
        <v>409.20423684803995</v>
      </c>
      <c r="P122" s="1">
        <f t="shared" ca="1" si="65"/>
        <v>417.38832158500077</v>
      </c>
      <c r="Q122" s="1">
        <f t="shared" ca="1" si="65"/>
        <v>425.73608801670082</v>
      </c>
      <c r="R122" s="1">
        <f t="shared" ca="1" si="65"/>
        <v>434.25080977703476</v>
      </c>
      <c r="S122" s="1">
        <f t="shared" ca="1" si="65"/>
        <v>442.93582597257557</v>
      </c>
      <c r="T122" s="1">
        <f t="shared" ca="1" si="65"/>
        <v>451.79454249202706</v>
      </c>
      <c r="U122" s="1">
        <f t="shared" ca="1" si="65"/>
        <v>460.8304333418676</v>
      </c>
      <c r="V122" s="1">
        <f t="shared" ca="1" si="65"/>
        <v>470.04704200870481</v>
      </c>
      <c r="W122" s="1">
        <f t="shared" ca="1" si="65"/>
        <v>479.44798284887906</v>
      </c>
      <c r="X122" s="1">
        <f t="shared" ca="1" si="65"/>
        <v>489.03694250585664</v>
      </c>
      <c r="Y122" s="1">
        <f t="shared" ca="1" si="65"/>
        <v>498.81768135597372</v>
      </c>
      <c r="Z122" s="1">
        <f t="shared" ca="1" si="65"/>
        <v>508.79403498309318</v>
      </c>
      <c r="AA122" s="1">
        <f t="shared" ca="1" si="65"/>
        <v>403.31306457925939</v>
      </c>
      <c r="AB122" s="1">
        <f t="shared" ca="1" si="65"/>
        <v>411.37932587084458</v>
      </c>
      <c r="AC122" s="1">
        <f t="shared" ca="1" si="65"/>
        <v>419.60691238826155</v>
      </c>
      <c r="AD122" s="1">
        <f t="shared" ca="1" si="65"/>
        <v>427.99905063602671</v>
      </c>
      <c r="AE122" s="1">
        <f t="shared" ca="1" si="65"/>
        <v>436.55903164874724</v>
      </c>
      <c r="AF122" s="1">
        <f t="shared" ca="1" si="65"/>
        <v>445.29021228172223</v>
      </c>
      <c r="AG122" s="1">
        <f t="shared" ca="1" si="65"/>
        <v>454.19601652735668</v>
      </c>
      <c r="AH122" s="1">
        <f t="shared" ca="1" si="65"/>
        <v>463.27993685790375</v>
      </c>
      <c r="AI122" s="1">
        <f t="shared" ca="1" si="65"/>
        <v>472.54553559506184</v>
      </c>
      <c r="AJ122" s="1">
        <f t="shared" ca="1" si="65"/>
        <v>481.99644630696304</v>
      </c>
      <c r="AK122" s="1">
        <f t="shared" ca="1" si="65"/>
        <v>415.86694485855116</v>
      </c>
      <c r="AL122" s="1">
        <f t="shared" ca="1" si="65"/>
        <v>424.18428375572211</v>
      </c>
      <c r="AM122" s="1">
        <f t="shared" ref="AM122:BR122" ca="1" si="66">SUM($E$18*AM56,$E$19*AM89)</f>
        <v>432.66796943083659</v>
      </c>
      <c r="AN122" s="1">
        <f t="shared" ca="1" si="66"/>
        <v>441.3213288194533</v>
      </c>
      <c r="AO122" s="1">
        <f t="shared" ca="1" si="66"/>
        <v>450.14775539584241</v>
      </c>
      <c r="AP122" s="1">
        <f t="shared" ca="1" si="66"/>
        <v>459.15071050375917</v>
      </c>
      <c r="AQ122" s="1">
        <f t="shared" ca="1" si="66"/>
        <v>468.33372471383439</v>
      </c>
      <c r="AR122" s="1">
        <f t="shared" ca="1" si="66"/>
        <v>477.70039920811109</v>
      </c>
      <c r="AS122" s="1">
        <f t="shared" ca="1" si="66"/>
        <v>487.25440719227328</v>
      </c>
      <c r="AT122" s="1">
        <f t="shared" ca="1" si="66"/>
        <v>496.99949533611874</v>
      </c>
      <c r="AU122" s="1">
        <f t="shared" ca="1" si="66"/>
        <v>466.19200631404362</v>
      </c>
      <c r="AV122" s="1">
        <f t="shared" ca="1" si="66"/>
        <v>475.51584644032442</v>
      </c>
      <c r="AW122" s="1">
        <f t="shared" ca="1" si="66"/>
        <v>485.02616336913093</v>
      </c>
      <c r="AX122" s="1">
        <f t="shared" ca="1" si="66"/>
        <v>494.72668663651353</v>
      </c>
      <c r="AY122" s="1">
        <f t="shared" ca="1" si="66"/>
        <v>504.62122036924382</v>
      </c>
      <c r="AZ122" s="1">
        <f t="shared" ca="1" si="66"/>
        <v>514.71364477662871</v>
      </c>
      <c r="BA122" s="1">
        <f t="shared" ca="1" si="66"/>
        <v>525.00791767216128</v>
      </c>
      <c r="BB122" s="1">
        <f t="shared" ca="1" si="66"/>
        <v>535.50807602560451</v>
      </c>
      <c r="BC122" s="1">
        <f t="shared" ca="1" si="66"/>
        <v>546.2182375461166</v>
      </c>
      <c r="BD122" s="1">
        <f t="shared" ca="1" si="66"/>
        <v>557.14260229703893</v>
      </c>
      <c r="BE122" s="1">
        <f t="shared" ca="1" si="66"/>
        <v>568.28545434297973</v>
      </c>
      <c r="BF122" s="1">
        <f t="shared" ca="1" si="66"/>
        <v>579.65116342983924</v>
      </c>
      <c r="BG122" s="1">
        <f t="shared" ca="1" si="66"/>
        <v>591.24418669843612</v>
      </c>
      <c r="BH122" s="1">
        <f t="shared" ca="1" si="66"/>
        <v>603.06907043240471</v>
      </c>
      <c r="BI122" s="1">
        <f t="shared" ca="1" si="66"/>
        <v>615.13045184105295</v>
      </c>
      <c r="BJ122" s="1">
        <f t="shared" ca="1" si="66"/>
        <v>627.43306087787391</v>
      </c>
      <c r="BK122" s="1">
        <f t="shared" ca="1" si="66"/>
        <v>639.98172209543145</v>
      </c>
      <c r="BL122" s="1">
        <f t="shared" ca="1" si="66"/>
        <v>652.78135653734</v>
      </c>
      <c r="BM122" s="1">
        <f t="shared" ca="1" si="66"/>
        <v>665.83698366808687</v>
      </c>
      <c r="BN122" s="1">
        <f t="shared" ca="1" si="66"/>
        <v>679.15372334144854</v>
      </c>
      <c r="BO122" s="1">
        <f t="shared" ca="1" si="66"/>
        <v>692.73679780827797</v>
      </c>
      <c r="BP122" s="1">
        <f t="shared" ca="1" si="66"/>
        <v>706.59153376444351</v>
      </c>
      <c r="BQ122" s="1">
        <f t="shared" ca="1" si="66"/>
        <v>720.72336443973245</v>
      </c>
      <c r="BR122" s="1">
        <f t="shared" ca="1" si="66"/>
        <v>735.13783172852709</v>
      </c>
      <c r="BS122" s="1">
        <f t="shared" ref="BS122:CC122" ca="1" si="67">SUM($E$18*BS56,$E$19*BS89)</f>
        <v>749.84058836309759</v>
      </c>
      <c r="BT122" s="1">
        <f t="shared" ca="1" si="67"/>
        <v>764.83740013035958</v>
      </c>
      <c r="BU122" s="1">
        <f t="shared" ca="1" si="67"/>
        <v>780.13414813296686</v>
      </c>
      <c r="BV122" s="1">
        <f t="shared" ca="1" si="67"/>
        <v>795.73683109562603</v>
      </c>
      <c r="BW122" s="1">
        <f t="shared" ca="1" si="67"/>
        <v>811.65156771753868</v>
      </c>
      <c r="BX122" s="1">
        <f t="shared" ca="1" si="67"/>
        <v>827.8845990718894</v>
      </c>
      <c r="BY122" s="1">
        <f t="shared" ca="1" si="67"/>
        <v>844.44229105332715</v>
      </c>
      <c r="BZ122" s="1">
        <f t="shared" ca="1" si="67"/>
        <v>861.33113687439368</v>
      </c>
      <c r="CA122" s="1">
        <f t="shared" ca="1" si="67"/>
        <v>878.55775961188158</v>
      </c>
      <c r="CB122" s="1">
        <f t="shared" ca="1" si="67"/>
        <v>896.12891480411918</v>
      </c>
      <c r="CC122" s="1">
        <f t="shared" ca="1" si="67"/>
        <v>914.0514931002017</v>
      </c>
    </row>
    <row r="123" spans="2:81" x14ac:dyDescent="0.2">
      <c r="B123">
        <f t="shared" ref="B123:B149" si="68">B57</f>
        <v>2027</v>
      </c>
      <c r="D123" t="s">
        <v>43</v>
      </c>
      <c r="G123" s="1">
        <f t="shared" ref="G123:AL123" si="69">SUM($E$18*G57,$E$19*G90)</f>
        <v>0</v>
      </c>
      <c r="H123" s="1">
        <f t="shared" ca="1" si="69"/>
        <v>350.49096495749757</v>
      </c>
      <c r="I123" s="1">
        <f t="shared" ca="1" si="69"/>
        <v>357.50078425664753</v>
      </c>
      <c r="J123" s="1">
        <f t="shared" ca="1" si="69"/>
        <v>364.65079994178052</v>
      </c>
      <c r="K123" s="1">
        <f t="shared" ca="1" si="69"/>
        <v>371.9438159406161</v>
      </c>
      <c r="L123" s="1">
        <f t="shared" ca="1" si="69"/>
        <v>379.38269225942844</v>
      </c>
      <c r="M123" s="1">
        <f t="shared" ca="1" si="69"/>
        <v>386.97034610461697</v>
      </c>
      <c r="N123" s="1">
        <f t="shared" ca="1" si="69"/>
        <v>394.70975302670934</v>
      </c>
      <c r="O123" s="1">
        <f t="shared" ca="1" si="69"/>
        <v>402.60394808724345</v>
      </c>
      <c r="P123" s="1">
        <f t="shared" ca="1" si="69"/>
        <v>410.65602704898834</v>
      </c>
      <c r="Q123" s="1">
        <f t="shared" ca="1" si="69"/>
        <v>418.86914758996812</v>
      </c>
      <c r="R123" s="1">
        <f t="shared" ca="1" si="69"/>
        <v>427.24653054176747</v>
      </c>
      <c r="S123" s="1">
        <f t="shared" ca="1" si="69"/>
        <v>435.79146115260278</v>
      </c>
      <c r="T123" s="1">
        <f t="shared" ca="1" si="69"/>
        <v>444.50729037565492</v>
      </c>
      <c r="U123" s="1">
        <f t="shared" ca="1" si="69"/>
        <v>453.397436183168</v>
      </c>
      <c r="V123" s="1">
        <f t="shared" ca="1" si="69"/>
        <v>462.46538490683139</v>
      </c>
      <c r="W123" s="1">
        <f t="shared" ca="1" si="69"/>
        <v>471.71469260496792</v>
      </c>
      <c r="X123" s="1">
        <f t="shared" ca="1" si="69"/>
        <v>481.14898645706728</v>
      </c>
      <c r="Y123" s="1">
        <f t="shared" ca="1" si="69"/>
        <v>490.77196618620872</v>
      </c>
      <c r="Z123" s="1">
        <f t="shared" ca="1" si="69"/>
        <v>500.58740550993286</v>
      </c>
      <c r="AA123" s="1">
        <f t="shared" ca="1" si="69"/>
        <v>510.59915362013146</v>
      </c>
      <c r="AB123" s="1">
        <f t="shared" ca="1" si="69"/>
        <v>402.66091290127332</v>
      </c>
      <c r="AC123" s="1">
        <f t="shared" ca="1" si="69"/>
        <v>410.7141311592988</v>
      </c>
      <c r="AD123" s="1">
        <f t="shared" ca="1" si="69"/>
        <v>418.92841378248477</v>
      </c>
      <c r="AE123" s="1">
        <f t="shared" ca="1" si="69"/>
        <v>427.30698205813439</v>
      </c>
      <c r="AF123" s="1">
        <f t="shared" ca="1" si="69"/>
        <v>435.85312169929716</v>
      </c>
      <c r="AG123" s="1">
        <f t="shared" ca="1" si="69"/>
        <v>444.57018413328308</v>
      </c>
      <c r="AH123" s="1">
        <f t="shared" ca="1" si="69"/>
        <v>453.46158781594875</v>
      </c>
      <c r="AI123" s="1">
        <f t="shared" ca="1" si="69"/>
        <v>462.53081957226766</v>
      </c>
      <c r="AJ123" s="1">
        <f t="shared" ca="1" si="69"/>
        <v>471.78143596371308</v>
      </c>
      <c r="AK123" s="1">
        <f t="shared" ca="1" si="69"/>
        <v>481.21706468298731</v>
      </c>
      <c r="AL123" s="1">
        <f t="shared" ca="1" si="69"/>
        <v>420.19931017742448</v>
      </c>
      <c r="AM123" s="1">
        <f t="shared" ref="AM123:BR123" ca="1" si="70">SUM($E$18*AM57,$E$19*AM90)</f>
        <v>428.60329638097295</v>
      </c>
      <c r="AN123" s="1">
        <f t="shared" ca="1" si="70"/>
        <v>437.17536230859241</v>
      </c>
      <c r="AO123" s="1">
        <f t="shared" ca="1" si="70"/>
        <v>445.91886955476429</v>
      </c>
      <c r="AP123" s="1">
        <f t="shared" ca="1" si="70"/>
        <v>454.83724694585959</v>
      </c>
      <c r="AQ123" s="1">
        <f t="shared" ca="1" si="70"/>
        <v>463.93399188477667</v>
      </c>
      <c r="AR123" s="1">
        <f t="shared" ca="1" si="70"/>
        <v>473.21267172247235</v>
      </c>
      <c r="AS123" s="1">
        <f t="shared" ca="1" si="70"/>
        <v>482.6769251569217</v>
      </c>
      <c r="AT123" s="1">
        <f t="shared" ca="1" si="70"/>
        <v>492.3304636600601</v>
      </c>
      <c r="AU123" s="1">
        <f t="shared" ca="1" si="70"/>
        <v>502.17707293326134</v>
      </c>
      <c r="AV123" s="1">
        <f t="shared" ca="1" si="70"/>
        <v>475.51584644032448</v>
      </c>
      <c r="AW123" s="1">
        <f t="shared" ca="1" si="70"/>
        <v>485.02616336913093</v>
      </c>
      <c r="AX123" s="1">
        <f t="shared" ca="1" si="70"/>
        <v>494.72668663651359</v>
      </c>
      <c r="AY123" s="1">
        <f t="shared" ca="1" si="70"/>
        <v>504.62122036924382</v>
      </c>
      <c r="AZ123" s="1">
        <f t="shared" ca="1" si="70"/>
        <v>514.71364477662883</v>
      </c>
      <c r="BA123" s="1">
        <f t="shared" ca="1" si="70"/>
        <v>525.00791767216128</v>
      </c>
      <c r="BB123" s="1">
        <f t="shared" ca="1" si="70"/>
        <v>535.50807602560451</v>
      </c>
      <c r="BC123" s="1">
        <f t="shared" ca="1" si="70"/>
        <v>546.2182375461166</v>
      </c>
      <c r="BD123" s="1">
        <f t="shared" ca="1" si="70"/>
        <v>557.14260229703893</v>
      </c>
      <c r="BE123" s="1">
        <f t="shared" ca="1" si="70"/>
        <v>568.28545434297973</v>
      </c>
      <c r="BF123" s="1">
        <f t="shared" ca="1" si="70"/>
        <v>579.65116342983936</v>
      </c>
      <c r="BG123" s="1">
        <f t="shared" ca="1" si="70"/>
        <v>591.24418669843601</v>
      </c>
      <c r="BH123" s="1">
        <f t="shared" ca="1" si="70"/>
        <v>603.06907043240483</v>
      </c>
      <c r="BI123" s="1">
        <f t="shared" ca="1" si="70"/>
        <v>615.13045184105283</v>
      </c>
      <c r="BJ123" s="1">
        <f t="shared" ca="1" si="70"/>
        <v>627.43306087787391</v>
      </c>
      <c r="BK123" s="1">
        <f t="shared" ca="1" si="70"/>
        <v>639.98172209543134</v>
      </c>
      <c r="BL123" s="1">
        <f t="shared" ca="1" si="70"/>
        <v>652.78135653734012</v>
      </c>
      <c r="BM123" s="1">
        <f t="shared" ca="1" si="70"/>
        <v>665.83698366808687</v>
      </c>
      <c r="BN123" s="1">
        <f t="shared" ca="1" si="70"/>
        <v>679.15372334144854</v>
      </c>
      <c r="BO123" s="1">
        <f t="shared" ca="1" si="70"/>
        <v>692.73679780827752</v>
      </c>
      <c r="BP123" s="1">
        <f t="shared" ca="1" si="70"/>
        <v>706.59153376444351</v>
      </c>
      <c r="BQ123" s="1">
        <f t="shared" ca="1" si="70"/>
        <v>720.72336443973245</v>
      </c>
      <c r="BR123" s="1">
        <f t="shared" ca="1" si="70"/>
        <v>735.13783172852709</v>
      </c>
      <c r="BS123" s="1">
        <f t="shared" ref="BS123:CC123" ca="1" si="71">SUM($E$18*BS57,$E$19*BS90)</f>
        <v>749.84058836309759</v>
      </c>
      <c r="BT123" s="1">
        <f t="shared" ca="1" si="71"/>
        <v>764.83740013035958</v>
      </c>
      <c r="BU123" s="1">
        <f t="shared" ca="1" si="71"/>
        <v>780.13414813296674</v>
      </c>
      <c r="BV123" s="1">
        <f t="shared" ca="1" si="71"/>
        <v>795.73683109562614</v>
      </c>
      <c r="BW123" s="1">
        <f t="shared" ca="1" si="71"/>
        <v>811.65156771753846</v>
      </c>
      <c r="BX123" s="1">
        <f t="shared" ca="1" si="71"/>
        <v>827.8845990718894</v>
      </c>
      <c r="BY123" s="1">
        <f t="shared" ca="1" si="71"/>
        <v>844.44229105332715</v>
      </c>
      <c r="BZ123" s="1">
        <f t="shared" ca="1" si="71"/>
        <v>861.33113687439368</v>
      </c>
      <c r="CA123" s="1">
        <f t="shared" ca="1" si="71"/>
        <v>878.55775961188147</v>
      </c>
      <c r="CB123" s="1">
        <f t="shared" ca="1" si="71"/>
        <v>896.12891480411918</v>
      </c>
      <c r="CC123" s="1">
        <f t="shared" ca="1" si="71"/>
        <v>914.05149310020158</v>
      </c>
    </row>
    <row r="124" spans="2:81" x14ac:dyDescent="0.2">
      <c r="B124">
        <f t="shared" si="68"/>
        <v>2028</v>
      </c>
      <c r="D124" t="s">
        <v>43</v>
      </c>
      <c r="G124" s="1">
        <f t="shared" ref="G124:AL124" si="72">SUM($E$18*G58,$E$19*G91)</f>
        <v>0</v>
      </c>
      <c r="H124" s="1">
        <f t="shared" si="72"/>
        <v>0</v>
      </c>
      <c r="I124" s="1">
        <f t="shared" ca="1" si="72"/>
        <v>351.76880335679994</v>
      </c>
      <c r="J124" s="1">
        <f t="shared" ca="1" si="72"/>
        <v>358.80417942393598</v>
      </c>
      <c r="K124" s="1">
        <f t="shared" ca="1" si="72"/>
        <v>365.9802630124147</v>
      </c>
      <c r="L124" s="1">
        <f t="shared" ca="1" si="72"/>
        <v>373.29986827266293</v>
      </c>
      <c r="M124" s="1">
        <f t="shared" ca="1" si="72"/>
        <v>380.76586563811622</v>
      </c>
      <c r="N124" s="1">
        <f t="shared" ca="1" si="72"/>
        <v>388.38118295087855</v>
      </c>
      <c r="O124" s="1">
        <f t="shared" ca="1" si="72"/>
        <v>396.14880660989616</v>
      </c>
      <c r="P124" s="1">
        <f t="shared" ca="1" si="72"/>
        <v>404.071782742094</v>
      </c>
      <c r="Q124" s="1">
        <f t="shared" ca="1" si="72"/>
        <v>412.15321839693593</v>
      </c>
      <c r="R124" s="1">
        <f t="shared" ca="1" si="72"/>
        <v>420.39628276487463</v>
      </c>
      <c r="S124" s="1">
        <f t="shared" ca="1" si="72"/>
        <v>428.80420842017213</v>
      </c>
      <c r="T124" s="1">
        <f t="shared" ca="1" si="72"/>
        <v>437.38029258857546</v>
      </c>
      <c r="U124" s="1">
        <f t="shared" ca="1" si="72"/>
        <v>446.12789844034705</v>
      </c>
      <c r="V124" s="1">
        <f t="shared" ca="1" si="72"/>
        <v>455.05045640915398</v>
      </c>
      <c r="W124" s="1">
        <f t="shared" ca="1" si="72"/>
        <v>464.15146553733712</v>
      </c>
      <c r="X124" s="1">
        <f t="shared" ca="1" si="72"/>
        <v>473.43449484808366</v>
      </c>
      <c r="Y124" s="1">
        <f t="shared" ca="1" si="72"/>
        <v>482.90318474504545</v>
      </c>
      <c r="Z124" s="1">
        <f t="shared" ca="1" si="72"/>
        <v>492.56124843994644</v>
      </c>
      <c r="AA124" s="1">
        <f t="shared" ca="1" si="72"/>
        <v>502.41247340874531</v>
      </c>
      <c r="AB124" s="1">
        <f t="shared" ca="1" si="72"/>
        <v>512.46072287692027</v>
      </c>
      <c r="AC124" s="1">
        <f t="shared" ca="1" si="72"/>
        <v>402.02496608461598</v>
      </c>
      <c r="AD124" s="1">
        <f t="shared" ca="1" si="72"/>
        <v>410.06546540630825</v>
      </c>
      <c r="AE124" s="1">
        <f t="shared" ca="1" si="72"/>
        <v>418.2667747144344</v>
      </c>
      <c r="AF124" s="1">
        <f t="shared" ca="1" si="72"/>
        <v>426.63211020872308</v>
      </c>
      <c r="AG124" s="1">
        <f t="shared" ca="1" si="72"/>
        <v>435.16475241289754</v>
      </c>
      <c r="AH124" s="1">
        <f t="shared" ca="1" si="72"/>
        <v>443.86804746115553</v>
      </c>
      <c r="AI124" s="1">
        <f t="shared" ca="1" si="72"/>
        <v>452.74540841037867</v>
      </c>
      <c r="AJ124" s="1">
        <f t="shared" ca="1" si="72"/>
        <v>461.80031657858615</v>
      </c>
      <c r="AK124" s="1">
        <f t="shared" ca="1" si="72"/>
        <v>471.03632291015799</v>
      </c>
      <c r="AL124" s="1">
        <f t="shared" ca="1" si="72"/>
        <v>480.45704936836108</v>
      </c>
      <c r="AM124" s="1">
        <f t="shared" ref="AM124:BR124" ca="1" si="73">SUM($E$18*AM58,$E$19*AM91)</f>
        <v>424.58787877211523</v>
      </c>
      <c r="AN124" s="1">
        <f t="shared" ca="1" si="73"/>
        <v>433.07963634755754</v>
      </c>
      <c r="AO124" s="1">
        <f t="shared" ca="1" si="73"/>
        <v>441.74122907450874</v>
      </c>
      <c r="AP124" s="1">
        <f t="shared" ca="1" si="73"/>
        <v>450.57605365599886</v>
      </c>
      <c r="AQ124" s="1">
        <f t="shared" ca="1" si="73"/>
        <v>459.58757472911884</v>
      </c>
      <c r="AR124" s="1">
        <f t="shared" ca="1" si="73"/>
        <v>468.7793262237011</v>
      </c>
      <c r="AS124" s="1">
        <f t="shared" ca="1" si="73"/>
        <v>478.15491274817526</v>
      </c>
      <c r="AT124" s="1">
        <f t="shared" ca="1" si="73"/>
        <v>487.71801100313871</v>
      </c>
      <c r="AU124" s="1">
        <f t="shared" ca="1" si="73"/>
        <v>497.47237122320149</v>
      </c>
      <c r="AV124" s="1">
        <f t="shared" ca="1" si="73"/>
        <v>507.42181864766548</v>
      </c>
      <c r="AW124" s="1">
        <f t="shared" ca="1" si="73"/>
        <v>485.02616336913098</v>
      </c>
      <c r="AX124" s="1">
        <f t="shared" ca="1" si="73"/>
        <v>494.72668663651359</v>
      </c>
      <c r="AY124" s="1">
        <f t="shared" ca="1" si="73"/>
        <v>504.62122036924382</v>
      </c>
      <c r="AZ124" s="1">
        <f t="shared" ca="1" si="73"/>
        <v>514.71364477662871</v>
      </c>
      <c r="BA124" s="1">
        <f t="shared" ca="1" si="73"/>
        <v>525.00791767216128</v>
      </c>
      <c r="BB124" s="1">
        <f t="shared" ca="1" si="73"/>
        <v>535.50807602560451</v>
      </c>
      <c r="BC124" s="1">
        <f t="shared" ca="1" si="73"/>
        <v>546.2182375461166</v>
      </c>
      <c r="BD124" s="1">
        <f t="shared" ca="1" si="73"/>
        <v>557.14260229703893</v>
      </c>
      <c r="BE124" s="1">
        <f t="shared" ca="1" si="73"/>
        <v>568.28545434297973</v>
      </c>
      <c r="BF124" s="1">
        <f t="shared" ca="1" si="73"/>
        <v>579.65116342983936</v>
      </c>
      <c r="BG124" s="1">
        <f t="shared" ca="1" si="73"/>
        <v>591.24418669843612</v>
      </c>
      <c r="BH124" s="1">
        <f t="shared" ca="1" si="73"/>
        <v>603.06907043240471</v>
      </c>
      <c r="BI124" s="1">
        <f t="shared" ca="1" si="73"/>
        <v>615.13045184105295</v>
      </c>
      <c r="BJ124" s="1">
        <f t="shared" ca="1" si="73"/>
        <v>627.43306087787391</v>
      </c>
      <c r="BK124" s="1">
        <f t="shared" ca="1" si="73"/>
        <v>639.98172209543145</v>
      </c>
      <c r="BL124" s="1">
        <f t="shared" ca="1" si="73"/>
        <v>652.78135653733989</v>
      </c>
      <c r="BM124" s="1">
        <f t="shared" ca="1" si="73"/>
        <v>665.83698366808687</v>
      </c>
      <c r="BN124" s="1">
        <f t="shared" ca="1" si="73"/>
        <v>679.15372334144854</v>
      </c>
      <c r="BO124" s="1">
        <f t="shared" ca="1" si="73"/>
        <v>692.73679780827752</v>
      </c>
      <c r="BP124" s="1">
        <f t="shared" ca="1" si="73"/>
        <v>706.59153376444306</v>
      </c>
      <c r="BQ124" s="1">
        <f t="shared" ca="1" si="73"/>
        <v>720.72336443973245</v>
      </c>
      <c r="BR124" s="1">
        <f t="shared" ca="1" si="73"/>
        <v>735.13783172852709</v>
      </c>
      <c r="BS124" s="1">
        <f t="shared" ref="BS124:CC124" ca="1" si="74">SUM($E$18*BS58,$E$19*BS91)</f>
        <v>749.84058836309759</v>
      </c>
      <c r="BT124" s="1">
        <f t="shared" ca="1" si="74"/>
        <v>764.83740013035958</v>
      </c>
      <c r="BU124" s="1">
        <f t="shared" ca="1" si="74"/>
        <v>780.13414813296686</v>
      </c>
      <c r="BV124" s="1">
        <f t="shared" ca="1" si="74"/>
        <v>795.73683109562603</v>
      </c>
      <c r="BW124" s="1">
        <f t="shared" ca="1" si="74"/>
        <v>811.65156771753868</v>
      </c>
      <c r="BX124" s="1">
        <f t="shared" ca="1" si="74"/>
        <v>827.88459907188928</v>
      </c>
      <c r="BY124" s="1">
        <f t="shared" ca="1" si="74"/>
        <v>844.44229105332715</v>
      </c>
      <c r="BZ124" s="1">
        <f t="shared" ca="1" si="74"/>
        <v>861.33113687439368</v>
      </c>
      <c r="CA124" s="1">
        <f t="shared" ca="1" si="74"/>
        <v>878.55775961188169</v>
      </c>
      <c r="CB124" s="1">
        <f t="shared" ca="1" si="74"/>
        <v>896.12891480411918</v>
      </c>
      <c r="CC124" s="1">
        <f t="shared" ca="1" si="74"/>
        <v>914.05149310020158</v>
      </c>
    </row>
    <row r="125" spans="2:81" x14ac:dyDescent="0.2">
      <c r="B125">
        <f t="shared" si="68"/>
        <v>2029</v>
      </c>
      <c r="D125" t="s">
        <v>43</v>
      </c>
      <c r="G125" s="1">
        <f t="shared" ref="G125:AL125" si="75">SUM($E$18*G59,$E$19*G92)</f>
        <v>0</v>
      </c>
      <c r="H125" s="1">
        <f t="shared" si="75"/>
        <v>0</v>
      </c>
      <c r="I125" s="1">
        <f t="shared" si="75"/>
        <v>0</v>
      </c>
      <c r="J125" s="1">
        <f t="shared" ca="1" si="75"/>
        <v>332.78920543742208</v>
      </c>
      <c r="K125" s="1">
        <f t="shared" ca="1" si="75"/>
        <v>339.44498954617058</v>
      </c>
      <c r="L125" s="1">
        <f t="shared" ca="1" si="75"/>
        <v>346.23388933709396</v>
      </c>
      <c r="M125" s="1">
        <f t="shared" ca="1" si="75"/>
        <v>353.15856712383584</v>
      </c>
      <c r="N125" s="1">
        <f t="shared" ca="1" si="75"/>
        <v>360.22173846631256</v>
      </c>
      <c r="O125" s="1">
        <f t="shared" ca="1" si="75"/>
        <v>367.42617323563883</v>
      </c>
      <c r="P125" s="1">
        <f t="shared" ca="1" si="75"/>
        <v>374.77469670035163</v>
      </c>
      <c r="Q125" s="1">
        <f t="shared" ca="1" si="75"/>
        <v>382.27019063435853</v>
      </c>
      <c r="R125" s="1">
        <f t="shared" ca="1" si="75"/>
        <v>389.91559444704575</v>
      </c>
      <c r="S125" s="1">
        <f t="shared" ca="1" si="75"/>
        <v>397.71390633598668</v>
      </c>
      <c r="T125" s="1">
        <f t="shared" ca="1" si="75"/>
        <v>405.66818446270645</v>
      </c>
      <c r="U125" s="1">
        <f t="shared" ca="1" si="75"/>
        <v>413.78154815196046</v>
      </c>
      <c r="V125" s="1">
        <f t="shared" ca="1" si="75"/>
        <v>422.05717911499977</v>
      </c>
      <c r="W125" s="1">
        <f t="shared" ca="1" si="75"/>
        <v>430.49832269729973</v>
      </c>
      <c r="X125" s="1">
        <f t="shared" ca="1" si="75"/>
        <v>439.1082891512458</v>
      </c>
      <c r="Y125" s="1">
        <f t="shared" ca="1" si="75"/>
        <v>447.89045493427056</v>
      </c>
      <c r="Z125" s="1">
        <f t="shared" ca="1" si="75"/>
        <v>456.84826403295602</v>
      </c>
      <c r="AA125" s="1">
        <f t="shared" ca="1" si="75"/>
        <v>465.98522931361521</v>
      </c>
      <c r="AB125" s="1">
        <f t="shared" ca="1" si="75"/>
        <v>475.30493389988749</v>
      </c>
      <c r="AC125" s="1">
        <f t="shared" ca="1" si="75"/>
        <v>484.81103257788516</v>
      </c>
      <c r="AD125" s="1">
        <f t="shared" ca="1" si="75"/>
        <v>419.12779256411329</v>
      </c>
      <c r="AE125" s="1">
        <f t="shared" ca="1" si="75"/>
        <v>427.51034841539553</v>
      </c>
      <c r="AF125" s="1">
        <f t="shared" ca="1" si="75"/>
        <v>436.06055538370344</v>
      </c>
      <c r="AG125" s="1">
        <f t="shared" ca="1" si="75"/>
        <v>444.78176649137748</v>
      </c>
      <c r="AH125" s="1">
        <f t="shared" ca="1" si="75"/>
        <v>453.67740182120502</v>
      </c>
      <c r="AI125" s="1">
        <f t="shared" ca="1" si="75"/>
        <v>462.75094985762917</v>
      </c>
      <c r="AJ125" s="1">
        <f t="shared" ca="1" si="75"/>
        <v>472.00596885478177</v>
      </c>
      <c r="AK125" s="1">
        <f t="shared" ca="1" si="75"/>
        <v>481.4460882318773</v>
      </c>
      <c r="AL125" s="1">
        <f t="shared" ca="1" si="75"/>
        <v>491.07500999651489</v>
      </c>
      <c r="AM125" s="1">
        <f t="shared" ref="AM125:BR125" ca="1" si="76">SUM($E$18*AM59,$E$19*AM92)</f>
        <v>500.89651019644521</v>
      </c>
      <c r="AN125" s="1">
        <f t="shared" ca="1" si="76"/>
        <v>429.03749479474959</v>
      </c>
      <c r="AO125" s="1">
        <f t="shared" ca="1" si="76"/>
        <v>437.61824469064447</v>
      </c>
      <c r="AP125" s="1">
        <f t="shared" ca="1" si="76"/>
        <v>446.37060958445738</v>
      </c>
      <c r="AQ125" s="1">
        <f t="shared" ca="1" si="76"/>
        <v>455.29802177614658</v>
      </c>
      <c r="AR125" s="1">
        <f t="shared" ca="1" si="76"/>
        <v>464.40398221166947</v>
      </c>
      <c r="AS125" s="1">
        <f t="shared" ca="1" si="76"/>
        <v>473.69206185590286</v>
      </c>
      <c r="AT125" s="1">
        <f t="shared" ca="1" si="76"/>
        <v>483.16590309302092</v>
      </c>
      <c r="AU125" s="1">
        <f t="shared" ca="1" si="76"/>
        <v>492.82922115488134</v>
      </c>
      <c r="AV125" s="1">
        <f t="shared" ca="1" si="76"/>
        <v>502.68580557797895</v>
      </c>
      <c r="AW125" s="1">
        <f t="shared" ca="1" si="76"/>
        <v>512.73952168953861</v>
      </c>
      <c r="AX125" s="1">
        <f t="shared" ca="1" si="76"/>
        <v>494.72668663651365</v>
      </c>
      <c r="AY125" s="1">
        <f t="shared" ca="1" si="76"/>
        <v>504.62122036924393</v>
      </c>
      <c r="AZ125" s="1">
        <f t="shared" ca="1" si="76"/>
        <v>514.71364477662883</v>
      </c>
      <c r="BA125" s="1">
        <f t="shared" ca="1" si="76"/>
        <v>525.00791767216128</v>
      </c>
      <c r="BB125" s="1">
        <f t="shared" ca="1" si="76"/>
        <v>535.50807602560462</v>
      </c>
      <c r="BC125" s="1">
        <f t="shared" ca="1" si="76"/>
        <v>546.2182375461166</v>
      </c>
      <c r="BD125" s="1">
        <f t="shared" ca="1" si="76"/>
        <v>557.14260229703905</v>
      </c>
      <c r="BE125" s="1">
        <f t="shared" ca="1" si="76"/>
        <v>568.28545434297973</v>
      </c>
      <c r="BF125" s="1">
        <f t="shared" ca="1" si="76"/>
        <v>579.65116342983936</v>
      </c>
      <c r="BG125" s="1">
        <f t="shared" ca="1" si="76"/>
        <v>591.24418669843612</v>
      </c>
      <c r="BH125" s="1">
        <f t="shared" ca="1" si="76"/>
        <v>603.06907043240494</v>
      </c>
      <c r="BI125" s="1">
        <f t="shared" ca="1" si="76"/>
        <v>615.13045184105295</v>
      </c>
      <c r="BJ125" s="1">
        <f t="shared" ca="1" si="76"/>
        <v>627.43306087787403</v>
      </c>
      <c r="BK125" s="1">
        <f t="shared" ca="1" si="76"/>
        <v>639.98172209543145</v>
      </c>
      <c r="BL125" s="1">
        <f t="shared" ca="1" si="76"/>
        <v>652.78135653734012</v>
      </c>
      <c r="BM125" s="1">
        <f t="shared" ca="1" si="76"/>
        <v>665.83698366808676</v>
      </c>
      <c r="BN125" s="1">
        <f t="shared" ca="1" si="76"/>
        <v>679.15372334144865</v>
      </c>
      <c r="BO125" s="1">
        <f t="shared" ca="1" si="76"/>
        <v>692.73679780827763</v>
      </c>
      <c r="BP125" s="1">
        <f t="shared" ca="1" si="76"/>
        <v>706.59153376444317</v>
      </c>
      <c r="BQ125" s="1">
        <f t="shared" ca="1" si="76"/>
        <v>720.72336443973199</v>
      </c>
      <c r="BR125" s="1">
        <f t="shared" ca="1" si="76"/>
        <v>735.13783172852709</v>
      </c>
      <c r="BS125" s="1">
        <f t="shared" ref="BS125:CC125" ca="1" si="77">SUM($E$18*BS59,$E$19*BS92)</f>
        <v>749.84058836309771</v>
      </c>
      <c r="BT125" s="1">
        <f t="shared" ca="1" si="77"/>
        <v>764.83740013035958</v>
      </c>
      <c r="BU125" s="1">
        <f t="shared" ca="1" si="77"/>
        <v>780.13414813296686</v>
      </c>
      <c r="BV125" s="1">
        <f t="shared" ca="1" si="77"/>
        <v>795.73683109562614</v>
      </c>
      <c r="BW125" s="1">
        <f t="shared" ca="1" si="77"/>
        <v>811.65156771753868</v>
      </c>
      <c r="BX125" s="1">
        <f t="shared" ca="1" si="77"/>
        <v>827.88459907188951</v>
      </c>
      <c r="BY125" s="1">
        <f t="shared" ca="1" si="77"/>
        <v>844.44229105332715</v>
      </c>
      <c r="BZ125" s="1">
        <f t="shared" ca="1" si="77"/>
        <v>861.33113687439368</v>
      </c>
      <c r="CA125" s="1">
        <f t="shared" ca="1" si="77"/>
        <v>878.55775961188169</v>
      </c>
      <c r="CB125" s="1">
        <f t="shared" ca="1" si="77"/>
        <v>896.12891480411929</v>
      </c>
      <c r="CC125" s="1">
        <f t="shared" ca="1" si="77"/>
        <v>914.05149310020147</v>
      </c>
    </row>
    <row r="126" spans="2:81" x14ac:dyDescent="0.2">
      <c r="B126">
        <f t="shared" si="68"/>
        <v>2030</v>
      </c>
      <c r="D126" t="s">
        <v>43</v>
      </c>
      <c r="G126" s="1">
        <f t="shared" ref="G126:AL126" si="78">SUM($E$18*G60,$E$19*G93)</f>
        <v>0</v>
      </c>
      <c r="H126" s="1">
        <f t="shared" si="78"/>
        <v>0</v>
      </c>
      <c r="I126" s="1">
        <f t="shared" si="78"/>
        <v>0</v>
      </c>
      <c r="J126" s="1">
        <f t="shared" si="78"/>
        <v>0</v>
      </c>
      <c r="K126" s="1">
        <f t="shared" ca="1" si="78"/>
        <v>318.5778598981401</v>
      </c>
      <c r="L126" s="1">
        <f t="shared" ca="1" si="78"/>
        <v>324.94941709610293</v>
      </c>
      <c r="M126" s="1">
        <f t="shared" ca="1" si="78"/>
        <v>331.44840543802496</v>
      </c>
      <c r="N126" s="1">
        <f t="shared" ca="1" si="78"/>
        <v>338.07737354678545</v>
      </c>
      <c r="O126" s="1">
        <f t="shared" ca="1" si="78"/>
        <v>344.83892101772119</v>
      </c>
      <c r="P126" s="1">
        <f t="shared" ca="1" si="78"/>
        <v>351.73569943807559</v>
      </c>
      <c r="Q126" s="1">
        <f t="shared" ca="1" si="78"/>
        <v>358.77041342683714</v>
      </c>
      <c r="R126" s="1">
        <f t="shared" ca="1" si="78"/>
        <v>365.94582169537375</v>
      </c>
      <c r="S126" s="1">
        <f t="shared" ca="1" si="78"/>
        <v>373.26473812928134</v>
      </c>
      <c r="T126" s="1">
        <f t="shared" ca="1" si="78"/>
        <v>380.73003289186693</v>
      </c>
      <c r="U126" s="1">
        <f t="shared" ca="1" si="78"/>
        <v>388.34463354970427</v>
      </c>
      <c r="V126" s="1">
        <f t="shared" ca="1" si="78"/>
        <v>396.11152622069829</v>
      </c>
      <c r="W126" s="1">
        <f t="shared" ca="1" si="78"/>
        <v>404.03375674511233</v>
      </c>
      <c r="X126" s="1">
        <f t="shared" ca="1" si="78"/>
        <v>412.11443188001454</v>
      </c>
      <c r="Y126" s="1">
        <f t="shared" ca="1" si="78"/>
        <v>420.35672051761486</v>
      </c>
      <c r="Z126" s="1">
        <f t="shared" ca="1" si="78"/>
        <v>428.76385492796703</v>
      </c>
      <c r="AA126" s="1">
        <f t="shared" ca="1" si="78"/>
        <v>437.3391320265265</v>
      </c>
      <c r="AB126" s="1">
        <f t="shared" ca="1" si="78"/>
        <v>446.08591466705707</v>
      </c>
      <c r="AC126" s="1">
        <f t="shared" ca="1" si="78"/>
        <v>455.00763296039815</v>
      </c>
      <c r="AD126" s="1">
        <f t="shared" ca="1" si="78"/>
        <v>464.10778561960603</v>
      </c>
      <c r="AE126" s="1">
        <f t="shared" ca="1" si="78"/>
        <v>437.65542415017762</v>
      </c>
      <c r="AF126" s="1">
        <f t="shared" ca="1" si="78"/>
        <v>446.40853263318115</v>
      </c>
      <c r="AG126" s="1">
        <f t="shared" ca="1" si="78"/>
        <v>455.33670328584481</v>
      </c>
      <c r="AH126" s="1">
        <f t="shared" ca="1" si="78"/>
        <v>464.44343735156167</v>
      </c>
      <c r="AI126" s="1">
        <f t="shared" ca="1" si="78"/>
        <v>473.73230609859291</v>
      </c>
      <c r="AJ126" s="1">
        <f t="shared" ca="1" si="78"/>
        <v>483.20695222056474</v>
      </c>
      <c r="AK126" s="1">
        <f t="shared" ca="1" si="78"/>
        <v>492.87109126497609</v>
      </c>
      <c r="AL126" s="1">
        <f t="shared" ca="1" si="78"/>
        <v>502.72851309027556</v>
      </c>
      <c r="AM126" s="1">
        <f t="shared" ref="AM126:BR126" ca="1" si="79">SUM($E$18*AM60,$E$19*AM93)</f>
        <v>512.78308335208112</v>
      </c>
      <c r="AN126" s="1">
        <f t="shared" ca="1" si="79"/>
        <v>523.03874501912264</v>
      </c>
      <c r="AO126" s="1">
        <f t="shared" ca="1" si="79"/>
        <v>433.54689913614664</v>
      </c>
      <c r="AP126" s="1">
        <f t="shared" ca="1" si="79"/>
        <v>442.21783711886951</v>
      </c>
      <c r="AQ126" s="1">
        <f t="shared" ca="1" si="79"/>
        <v>451.0621938612469</v>
      </c>
      <c r="AR126" s="1">
        <f t="shared" ca="1" si="79"/>
        <v>460.08343773847184</v>
      </c>
      <c r="AS126" s="1">
        <f t="shared" ca="1" si="79"/>
        <v>469.2851064932413</v>
      </c>
      <c r="AT126" s="1">
        <f t="shared" ca="1" si="79"/>
        <v>478.67080862310604</v>
      </c>
      <c r="AU126" s="1">
        <f t="shared" ca="1" si="79"/>
        <v>488.24422479556824</v>
      </c>
      <c r="AV126" s="1">
        <f t="shared" ca="1" si="79"/>
        <v>498.0091092914796</v>
      </c>
      <c r="AW126" s="1">
        <f t="shared" ca="1" si="79"/>
        <v>507.96929147730913</v>
      </c>
      <c r="AX126" s="1">
        <f t="shared" ca="1" si="79"/>
        <v>518.12867730685537</v>
      </c>
      <c r="AY126" s="1">
        <f t="shared" ca="1" si="79"/>
        <v>504.62122036924393</v>
      </c>
      <c r="AZ126" s="1">
        <f t="shared" ca="1" si="79"/>
        <v>514.71364477662883</v>
      </c>
      <c r="BA126" s="1">
        <f t="shared" ca="1" si="79"/>
        <v>525.0079176721614</v>
      </c>
      <c r="BB126" s="1">
        <f t="shared" ca="1" si="79"/>
        <v>535.50807602560462</v>
      </c>
      <c r="BC126" s="1">
        <f t="shared" ca="1" si="79"/>
        <v>546.21823754611671</v>
      </c>
      <c r="BD126" s="1">
        <f t="shared" ca="1" si="79"/>
        <v>557.14260229703893</v>
      </c>
      <c r="BE126" s="1">
        <f t="shared" ca="1" si="79"/>
        <v>568.28545434297985</v>
      </c>
      <c r="BF126" s="1">
        <f t="shared" ca="1" si="79"/>
        <v>579.65116342983936</v>
      </c>
      <c r="BG126" s="1">
        <f t="shared" ca="1" si="79"/>
        <v>591.24418669843612</v>
      </c>
      <c r="BH126" s="1">
        <f t="shared" ca="1" si="79"/>
        <v>603.06907043240483</v>
      </c>
      <c r="BI126" s="1">
        <f t="shared" ca="1" si="79"/>
        <v>615.13045184105306</v>
      </c>
      <c r="BJ126" s="1">
        <f t="shared" ca="1" si="79"/>
        <v>627.43306087787403</v>
      </c>
      <c r="BK126" s="1">
        <f t="shared" ca="1" si="79"/>
        <v>639.98172209543156</v>
      </c>
      <c r="BL126" s="1">
        <f t="shared" ca="1" si="79"/>
        <v>652.78135653734012</v>
      </c>
      <c r="BM126" s="1">
        <f t="shared" ca="1" si="79"/>
        <v>665.83698366808699</v>
      </c>
      <c r="BN126" s="1">
        <f t="shared" ca="1" si="79"/>
        <v>679.15372334144854</v>
      </c>
      <c r="BO126" s="1">
        <f t="shared" ca="1" si="79"/>
        <v>692.73679780827774</v>
      </c>
      <c r="BP126" s="1">
        <f t="shared" ca="1" si="79"/>
        <v>706.59153376444317</v>
      </c>
      <c r="BQ126" s="1">
        <f t="shared" ca="1" si="79"/>
        <v>720.72336443973199</v>
      </c>
      <c r="BR126" s="1">
        <f t="shared" ca="1" si="79"/>
        <v>735.13783172852663</v>
      </c>
      <c r="BS126" s="1">
        <f t="shared" ref="BS126:CC126" ca="1" si="80">SUM($E$18*BS60,$E$19*BS93)</f>
        <v>749.84058836309771</v>
      </c>
      <c r="BT126" s="1">
        <f t="shared" ca="1" si="80"/>
        <v>764.8374001303597</v>
      </c>
      <c r="BU126" s="1">
        <f t="shared" ca="1" si="80"/>
        <v>780.13414813296686</v>
      </c>
      <c r="BV126" s="1">
        <f t="shared" ca="1" si="80"/>
        <v>795.73683109562614</v>
      </c>
      <c r="BW126" s="1">
        <f t="shared" ca="1" si="80"/>
        <v>811.65156771753868</v>
      </c>
      <c r="BX126" s="1">
        <f t="shared" ca="1" si="80"/>
        <v>827.88459907188951</v>
      </c>
      <c r="BY126" s="1">
        <f t="shared" ca="1" si="80"/>
        <v>844.44229105332738</v>
      </c>
      <c r="BZ126" s="1">
        <f t="shared" ca="1" si="80"/>
        <v>861.33113687439368</v>
      </c>
      <c r="CA126" s="1">
        <f t="shared" ca="1" si="80"/>
        <v>878.55775961188169</v>
      </c>
      <c r="CB126" s="1">
        <f t="shared" ca="1" si="80"/>
        <v>896.12891480411929</v>
      </c>
      <c r="CC126" s="1">
        <f t="shared" ca="1" si="80"/>
        <v>914.0514931002017</v>
      </c>
    </row>
    <row r="127" spans="2:81" x14ac:dyDescent="0.2">
      <c r="B127">
        <f t="shared" si="68"/>
        <v>2031</v>
      </c>
      <c r="D127" t="s">
        <v>43</v>
      </c>
      <c r="G127" s="1">
        <f t="shared" ref="G127:AL127" si="81">SUM($E$18*G61,$E$19*G94)</f>
        <v>0</v>
      </c>
      <c r="H127" s="1">
        <f t="shared" si="81"/>
        <v>0</v>
      </c>
      <c r="I127" s="1">
        <f t="shared" si="81"/>
        <v>0</v>
      </c>
      <c r="J127" s="1">
        <f t="shared" si="81"/>
        <v>0</v>
      </c>
      <c r="K127" s="1">
        <f t="shared" si="81"/>
        <v>0</v>
      </c>
      <c r="L127" s="1">
        <f t="shared" ca="1" si="81"/>
        <v>308.73224689409693</v>
      </c>
      <c r="M127" s="1">
        <f t="shared" ca="1" si="81"/>
        <v>314.9068918319789</v>
      </c>
      <c r="N127" s="1">
        <f t="shared" ca="1" si="81"/>
        <v>321.20502966861847</v>
      </c>
      <c r="O127" s="1">
        <f t="shared" ca="1" si="81"/>
        <v>327.62913026199078</v>
      </c>
      <c r="P127" s="1">
        <f t="shared" ca="1" si="81"/>
        <v>334.18171286723066</v>
      </c>
      <c r="Q127" s="1">
        <f t="shared" ca="1" si="81"/>
        <v>340.86534712457524</v>
      </c>
      <c r="R127" s="1">
        <f t="shared" ca="1" si="81"/>
        <v>347.68265406706678</v>
      </c>
      <c r="S127" s="1">
        <f t="shared" ca="1" si="81"/>
        <v>354.63630714840804</v>
      </c>
      <c r="T127" s="1">
        <f t="shared" ca="1" si="81"/>
        <v>361.7290332913762</v>
      </c>
      <c r="U127" s="1">
        <f t="shared" ca="1" si="81"/>
        <v>368.96361395720373</v>
      </c>
      <c r="V127" s="1">
        <f t="shared" ca="1" si="81"/>
        <v>376.34288623634785</v>
      </c>
      <c r="W127" s="1">
        <f t="shared" ca="1" si="81"/>
        <v>383.86974396107473</v>
      </c>
      <c r="X127" s="1">
        <f t="shared" ca="1" si="81"/>
        <v>391.54713884029627</v>
      </c>
      <c r="Y127" s="1">
        <f t="shared" ca="1" si="81"/>
        <v>399.37808161710223</v>
      </c>
      <c r="Z127" s="1">
        <f t="shared" ca="1" si="81"/>
        <v>407.36564324944425</v>
      </c>
      <c r="AA127" s="1">
        <f t="shared" ca="1" si="81"/>
        <v>415.51295611443305</v>
      </c>
      <c r="AB127" s="1">
        <f t="shared" ca="1" si="81"/>
        <v>423.82321523672181</v>
      </c>
      <c r="AC127" s="1">
        <f t="shared" ca="1" si="81"/>
        <v>432.29967954145627</v>
      </c>
      <c r="AD127" s="1">
        <f t="shared" ca="1" si="81"/>
        <v>440.94567313228532</v>
      </c>
      <c r="AE127" s="1">
        <f t="shared" ca="1" si="81"/>
        <v>449.76458659493102</v>
      </c>
      <c r="AF127" s="1">
        <f t="shared" ca="1" si="81"/>
        <v>457.73666056577599</v>
      </c>
      <c r="AG127" s="1">
        <f t="shared" ca="1" si="81"/>
        <v>466.89139377709148</v>
      </c>
      <c r="AH127" s="1">
        <f t="shared" ca="1" si="81"/>
        <v>476.22922165263333</v>
      </c>
      <c r="AI127" s="1">
        <f t="shared" ca="1" si="81"/>
        <v>485.75380608568594</v>
      </c>
      <c r="AJ127" s="1">
        <f t="shared" ca="1" si="81"/>
        <v>495.4688822073997</v>
      </c>
      <c r="AK127" s="1">
        <f t="shared" ca="1" si="81"/>
        <v>505.37825985154768</v>
      </c>
      <c r="AL127" s="1">
        <f t="shared" ca="1" si="81"/>
        <v>515.4858250485787</v>
      </c>
      <c r="AM127" s="1">
        <f t="shared" ref="AM127:BR127" ca="1" si="82">SUM($E$18*AM61,$E$19*AM94)</f>
        <v>525.79554154955008</v>
      </c>
      <c r="AN127" s="1">
        <f t="shared" ca="1" si="82"/>
        <v>536.31145238054125</v>
      </c>
      <c r="AO127" s="1">
        <f t="shared" ca="1" si="82"/>
        <v>547.03768142815204</v>
      </c>
      <c r="AP127" s="1">
        <f t="shared" ca="1" si="82"/>
        <v>438.11894093450792</v>
      </c>
      <c r="AQ127" s="1">
        <f t="shared" ca="1" si="82"/>
        <v>446.881319753198</v>
      </c>
      <c r="AR127" s="1">
        <f t="shared" ca="1" si="82"/>
        <v>455.81894614826206</v>
      </c>
      <c r="AS127" s="1">
        <f t="shared" ca="1" si="82"/>
        <v>464.93532507122723</v>
      </c>
      <c r="AT127" s="1">
        <f t="shared" ca="1" si="82"/>
        <v>474.23403157265182</v>
      </c>
      <c r="AU127" s="1">
        <f t="shared" ca="1" si="82"/>
        <v>483.71871220410475</v>
      </c>
      <c r="AV127" s="1">
        <f t="shared" ca="1" si="82"/>
        <v>493.39308644818698</v>
      </c>
      <c r="AW127" s="1">
        <f t="shared" ca="1" si="82"/>
        <v>503.26094817715068</v>
      </c>
      <c r="AX127" s="1">
        <f t="shared" ca="1" si="82"/>
        <v>513.32616714069366</v>
      </c>
      <c r="AY127" s="1">
        <f t="shared" ca="1" si="82"/>
        <v>523.59269048350745</v>
      </c>
      <c r="AZ127" s="1">
        <f t="shared" ca="1" si="82"/>
        <v>514.71364477662883</v>
      </c>
      <c r="BA127" s="1">
        <f t="shared" ca="1" si="82"/>
        <v>525.00791767216128</v>
      </c>
      <c r="BB127" s="1">
        <f t="shared" ca="1" si="82"/>
        <v>535.50807602560462</v>
      </c>
      <c r="BC127" s="1">
        <f t="shared" ca="1" si="82"/>
        <v>546.21823754611671</v>
      </c>
      <c r="BD127" s="1">
        <f t="shared" ca="1" si="82"/>
        <v>557.14260229703905</v>
      </c>
      <c r="BE127" s="1">
        <f t="shared" ca="1" si="82"/>
        <v>568.28545434297985</v>
      </c>
      <c r="BF127" s="1">
        <f t="shared" ca="1" si="82"/>
        <v>579.65116342983947</v>
      </c>
      <c r="BG127" s="1">
        <f t="shared" ca="1" si="82"/>
        <v>591.24418669843612</v>
      </c>
      <c r="BH127" s="1">
        <f t="shared" ca="1" si="82"/>
        <v>603.06907043240494</v>
      </c>
      <c r="BI127" s="1">
        <f t="shared" ca="1" si="82"/>
        <v>615.13045184105295</v>
      </c>
      <c r="BJ127" s="1">
        <f t="shared" ca="1" si="82"/>
        <v>627.43306087787414</v>
      </c>
      <c r="BK127" s="1">
        <f t="shared" ca="1" si="82"/>
        <v>639.98172209543145</v>
      </c>
      <c r="BL127" s="1">
        <f t="shared" ca="1" si="82"/>
        <v>652.78135653734023</v>
      </c>
      <c r="BM127" s="1">
        <f t="shared" ca="1" si="82"/>
        <v>665.83698366808699</v>
      </c>
      <c r="BN127" s="1">
        <f t="shared" ca="1" si="82"/>
        <v>679.15372334144877</v>
      </c>
      <c r="BO127" s="1">
        <f t="shared" ca="1" si="82"/>
        <v>692.73679780827752</v>
      </c>
      <c r="BP127" s="1">
        <f t="shared" ca="1" si="82"/>
        <v>706.59153376444317</v>
      </c>
      <c r="BQ127" s="1">
        <f t="shared" ca="1" si="82"/>
        <v>720.72336443973211</v>
      </c>
      <c r="BR127" s="1">
        <f t="shared" ca="1" si="82"/>
        <v>735.13783172852675</v>
      </c>
      <c r="BS127" s="1">
        <f t="shared" ref="BS127:CC127" ca="1" si="83">SUM($E$18*BS61,$E$19*BS94)</f>
        <v>749.84058836309714</v>
      </c>
      <c r="BT127" s="1">
        <f t="shared" ca="1" si="83"/>
        <v>764.8374001303597</v>
      </c>
      <c r="BU127" s="1">
        <f t="shared" ca="1" si="83"/>
        <v>780.13414813296686</v>
      </c>
      <c r="BV127" s="1">
        <f t="shared" ca="1" si="83"/>
        <v>795.73683109562626</v>
      </c>
      <c r="BW127" s="1">
        <f t="shared" ca="1" si="83"/>
        <v>811.65156771753868</v>
      </c>
      <c r="BX127" s="1">
        <f t="shared" ca="1" si="83"/>
        <v>827.88459907188951</v>
      </c>
      <c r="BY127" s="1">
        <f t="shared" ca="1" si="83"/>
        <v>844.44229105332738</v>
      </c>
      <c r="BZ127" s="1">
        <f t="shared" ca="1" si="83"/>
        <v>861.33113687439391</v>
      </c>
      <c r="CA127" s="1">
        <f t="shared" ca="1" si="83"/>
        <v>878.55775961188169</v>
      </c>
      <c r="CB127" s="1">
        <f t="shared" ca="1" si="83"/>
        <v>896.12891480411929</v>
      </c>
      <c r="CC127" s="1">
        <f t="shared" ca="1" si="83"/>
        <v>914.0514931002017</v>
      </c>
    </row>
    <row r="128" spans="2:81" x14ac:dyDescent="0.2">
      <c r="B128">
        <f t="shared" si="68"/>
        <v>2032</v>
      </c>
      <c r="D128" t="s">
        <v>43</v>
      </c>
      <c r="G128" s="1">
        <f t="shared" ref="G128:AL128" si="84">SUM($E$18*G62,$E$19*G95)</f>
        <v>0</v>
      </c>
      <c r="H128" s="1">
        <f t="shared" si="84"/>
        <v>0</v>
      </c>
      <c r="I128" s="1">
        <f t="shared" si="84"/>
        <v>0</v>
      </c>
      <c r="J128" s="1">
        <f t="shared" si="84"/>
        <v>0</v>
      </c>
      <c r="K128" s="1">
        <f t="shared" si="84"/>
        <v>0</v>
      </c>
      <c r="L128" s="1">
        <f t="shared" si="84"/>
        <v>0</v>
      </c>
      <c r="M128" s="1">
        <f t="shared" ca="1" si="84"/>
        <v>308.41960910091325</v>
      </c>
      <c r="N128" s="1">
        <f t="shared" ca="1" si="84"/>
        <v>314.58800128293149</v>
      </c>
      <c r="O128" s="1">
        <f t="shared" ca="1" si="84"/>
        <v>320.8797613085901</v>
      </c>
      <c r="P128" s="1">
        <f t="shared" ca="1" si="84"/>
        <v>327.29735653476189</v>
      </c>
      <c r="Q128" s="1">
        <f t="shared" ca="1" si="84"/>
        <v>333.84330366545714</v>
      </c>
      <c r="R128" s="1">
        <f t="shared" ca="1" si="84"/>
        <v>340.5201697387663</v>
      </c>
      <c r="S128" s="1">
        <f t="shared" ca="1" si="84"/>
        <v>347.33057313354163</v>
      </c>
      <c r="T128" s="1">
        <f t="shared" ca="1" si="84"/>
        <v>354.27718459621246</v>
      </c>
      <c r="U128" s="1">
        <f t="shared" ca="1" si="84"/>
        <v>361.36272828813674</v>
      </c>
      <c r="V128" s="1">
        <f t="shared" ca="1" si="84"/>
        <v>368.58998285389941</v>
      </c>
      <c r="W128" s="1">
        <f t="shared" ca="1" si="84"/>
        <v>375.96178251097746</v>
      </c>
      <c r="X128" s="1">
        <f t="shared" ca="1" si="84"/>
        <v>383.48101816119697</v>
      </c>
      <c r="Y128" s="1">
        <f t="shared" ca="1" si="84"/>
        <v>391.15063852442097</v>
      </c>
      <c r="Z128" s="1">
        <f t="shared" ca="1" si="84"/>
        <v>398.97365129490936</v>
      </c>
      <c r="AA128" s="1">
        <f t="shared" ca="1" si="84"/>
        <v>406.95312432080755</v>
      </c>
      <c r="AB128" s="1">
        <f t="shared" ca="1" si="84"/>
        <v>415.09218680722358</v>
      </c>
      <c r="AC128" s="1">
        <f t="shared" ca="1" si="84"/>
        <v>423.39403054336816</v>
      </c>
      <c r="AD128" s="1">
        <f t="shared" ca="1" si="84"/>
        <v>431.86191115423554</v>
      </c>
      <c r="AE128" s="1">
        <f t="shared" ca="1" si="84"/>
        <v>440.49914937732024</v>
      </c>
      <c r="AF128" s="1">
        <f t="shared" ca="1" si="84"/>
        <v>449.30913236486657</v>
      </c>
      <c r="AG128" s="1">
        <f t="shared" ca="1" si="84"/>
        <v>457.06901578435907</v>
      </c>
      <c r="AH128" s="1">
        <f t="shared" ca="1" si="84"/>
        <v>466.2103961000463</v>
      </c>
      <c r="AI128" s="1">
        <f t="shared" ca="1" si="84"/>
        <v>475.53460402204723</v>
      </c>
      <c r="AJ128" s="1">
        <f t="shared" ca="1" si="84"/>
        <v>485.04529610248812</v>
      </c>
      <c r="AK128" s="1">
        <f t="shared" ca="1" si="84"/>
        <v>494.74620202453787</v>
      </c>
      <c r="AL128" s="1">
        <f t="shared" ca="1" si="84"/>
        <v>504.64112606502863</v>
      </c>
      <c r="AM128" s="1">
        <f t="shared" ref="AM128:BR128" ca="1" si="85">SUM($E$18*AM62,$E$19*AM95)</f>
        <v>514.73394858632923</v>
      </c>
      <c r="AN128" s="1">
        <f t="shared" ca="1" si="85"/>
        <v>525.02862755805575</v>
      </c>
      <c r="AO128" s="1">
        <f t="shared" ca="1" si="85"/>
        <v>535.52920010921696</v>
      </c>
      <c r="AP128" s="1">
        <f t="shared" ca="1" si="85"/>
        <v>546.23978411140126</v>
      </c>
      <c r="AQ128" s="1">
        <f t="shared" ca="1" si="85"/>
        <v>442.75377069108856</v>
      </c>
      <c r="AR128" s="1">
        <f t="shared" ca="1" si="85"/>
        <v>451.6088461049103</v>
      </c>
      <c r="AS128" s="1">
        <f t="shared" ca="1" si="85"/>
        <v>460.6410230270086</v>
      </c>
      <c r="AT128" s="1">
        <f t="shared" ca="1" si="85"/>
        <v>469.85384348754872</v>
      </c>
      <c r="AU128" s="1">
        <f t="shared" ca="1" si="85"/>
        <v>479.25092035729972</v>
      </c>
      <c r="AV128" s="1">
        <f t="shared" ca="1" si="85"/>
        <v>488.8359387644457</v>
      </c>
      <c r="AW128" s="1">
        <f t="shared" ca="1" si="85"/>
        <v>498.61265753973464</v>
      </c>
      <c r="AX128" s="1">
        <f t="shared" ca="1" si="85"/>
        <v>508.58491069052934</v>
      </c>
      <c r="AY128" s="1">
        <f t="shared" ca="1" si="85"/>
        <v>518.75660890433983</v>
      </c>
      <c r="AZ128" s="1">
        <f t="shared" ca="1" si="85"/>
        <v>529.13174108242674</v>
      </c>
      <c r="BA128" s="1">
        <f t="shared" ca="1" si="85"/>
        <v>525.0079176721614</v>
      </c>
      <c r="BB128" s="1">
        <f t="shared" ca="1" si="85"/>
        <v>535.50807602560462</v>
      </c>
      <c r="BC128" s="1">
        <f t="shared" ca="1" si="85"/>
        <v>546.21823754611671</v>
      </c>
      <c r="BD128" s="1">
        <f t="shared" ca="1" si="85"/>
        <v>557.14260229703905</v>
      </c>
      <c r="BE128" s="1">
        <f t="shared" ca="1" si="85"/>
        <v>568.28545434297985</v>
      </c>
      <c r="BF128" s="1">
        <f t="shared" ca="1" si="85"/>
        <v>579.65116342983936</v>
      </c>
      <c r="BG128" s="1">
        <f t="shared" ca="1" si="85"/>
        <v>591.24418669843612</v>
      </c>
      <c r="BH128" s="1">
        <f t="shared" ca="1" si="85"/>
        <v>603.06907043240494</v>
      </c>
      <c r="BI128" s="1">
        <f t="shared" ca="1" si="85"/>
        <v>615.13045184105295</v>
      </c>
      <c r="BJ128" s="1">
        <f t="shared" ca="1" si="85"/>
        <v>627.43306087787403</v>
      </c>
      <c r="BK128" s="1">
        <f t="shared" ca="1" si="85"/>
        <v>639.98172209543156</v>
      </c>
      <c r="BL128" s="1">
        <f t="shared" ca="1" si="85"/>
        <v>652.78135653734012</v>
      </c>
      <c r="BM128" s="1">
        <f t="shared" ca="1" si="85"/>
        <v>665.83698366808699</v>
      </c>
      <c r="BN128" s="1">
        <f t="shared" ca="1" si="85"/>
        <v>679.15372334144865</v>
      </c>
      <c r="BO128" s="1">
        <f t="shared" ca="1" si="85"/>
        <v>692.73679780827774</v>
      </c>
      <c r="BP128" s="1">
        <f t="shared" ca="1" si="85"/>
        <v>706.59153376444306</v>
      </c>
      <c r="BQ128" s="1">
        <f t="shared" ca="1" si="85"/>
        <v>720.72336443973211</v>
      </c>
      <c r="BR128" s="1">
        <f t="shared" ca="1" si="85"/>
        <v>735.13783172852675</v>
      </c>
      <c r="BS128" s="1">
        <f t="shared" ref="BS128:CC128" ca="1" si="86">SUM($E$18*BS62,$E$19*BS95)</f>
        <v>749.84058836309725</v>
      </c>
      <c r="BT128" s="1">
        <f t="shared" ca="1" si="86"/>
        <v>764.83740013035913</v>
      </c>
      <c r="BU128" s="1">
        <f t="shared" ca="1" si="86"/>
        <v>780.13414813296686</v>
      </c>
      <c r="BV128" s="1">
        <f t="shared" ca="1" si="86"/>
        <v>795.73683109562626</v>
      </c>
      <c r="BW128" s="1">
        <f t="shared" ca="1" si="86"/>
        <v>811.65156771753868</v>
      </c>
      <c r="BX128" s="1">
        <f t="shared" ca="1" si="86"/>
        <v>827.8845990718894</v>
      </c>
      <c r="BY128" s="1">
        <f t="shared" ca="1" si="86"/>
        <v>844.44229105332727</v>
      </c>
      <c r="BZ128" s="1">
        <f t="shared" ca="1" si="86"/>
        <v>861.33113687439391</v>
      </c>
      <c r="CA128" s="1">
        <f t="shared" ca="1" si="86"/>
        <v>878.55775961188181</v>
      </c>
      <c r="CB128" s="1">
        <f t="shared" ca="1" si="86"/>
        <v>896.12891480411918</v>
      </c>
      <c r="CC128" s="1">
        <f t="shared" ca="1" si="86"/>
        <v>914.0514931002017</v>
      </c>
    </row>
    <row r="129" spans="2:81" x14ac:dyDescent="0.2">
      <c r="B129">
        <f t="shared" si="68"/>
        <v>2033</v>
      </c>
      <c r="D129" t="s">
        <v>43</v>
      </c>
      <c r="G129" s="1">
        <f t="shared" ref="G129:AL129" si="87">SUM($E$18*G63,$E$19*G96)</f>
        <v>0</v>
      </c>
      <c r="H129" s="1">
        <f t="shared" si="87"/>
        <v>0</v>
      </c>
      <c r="I129" s="1">
        <f t="shared" si="87"/>
        <v>0</v>
      </c>
      <c r="J129" s="1">
        <f t="shared" si="87"/>
        <v>0</v>
      </c>
      <c r="K129" s="1">
        <f t="shared" si="87"/>
        <v>0</v>
      </c>
      <c r="L129" s="1">
        <f t="shared" si="87"/>
        <v>0</v>
      </c>
      <c r="M129" s="1">
        <f t="shared" si="87"/>
        <v>0</v>
      </c>
      <c r="N129" s="1">
        <f t="shared" ca="1" si="87"/>
        <v>308.12214465325849</v>
      </c>
      <c r="O129" s="1">
        <f t="shared" ca="1" si="87"/>
        <v>314.28458754632368</v>
      </c>
      <c r="P129" s="1">
        <f t="shared" ca="1" si="87"/>
        <v>320.57027929725018</v>
      </c>
      <c r="Q129" s="1">
        <f t="shared" ca="1" si="87"/>
        <v>326.98168488319516</v>
      </c>
      <c r="R129" s="1">
        <f t="shared" ca="1" si="87"/>
        <v>333.52131858085909</v>
      </c>
      <c r="S129" s="1">
        <f t="shared" ca="1" si="87"/>
        <v>340.19174495247626</v>
      </c>
      <c r="T129" s="1">
        <f t="shared" ca="1" si="87"/>
        <v>346.9955798515258</v>
      </c>
      <c r="U129" s="1">
        <f t="shared" ca="1" si="87"/>
        <v>353.93549144855626</v>
      </c>
      <c r="V129" s="1">
        <f t="shared" ca="1" si="87"/>
        <v>361.01420127752738</v>
      </c>
      <c r="W129" s="1">
        <f t="shared" ca="1" si="87"/>
        <v>368.23448530307792</v>
      </c>
      <c r="X129" s="1">
        <f t="shared" ca="1" si="87"/>
        <v>375.59917500913951</v>
      </c>
      <c r="Y129" s="1">
        <f t="shared" ca="1" si="87"/>
        <v>383.11115850932219</v>
      </c>
      <c r="Z129" s="1">
        <f t="shared" ca="1" si="87"/>
        <v>390.77338167950876</v>
      </c>
      <c r="AA129" s="1">
        <f t="shared" ca="1" si="87"/>
        <v>398.58884931309888</v>
      </c>
      <c r="AB129" s="1">
        <f t="shared" ca="1" si="87"/>
        <v>406.56062629936093</v>
      </c>
      <c r="AC129" s="1">
        <f t="shared" ca="1" si="87"/>
        <v>414.69183882534799</v>
      </c>
      <c r="AD129" s="1">
        <f t="shared" ca="1" si="87"/>
        <v>422.98567560185506</v>
      </c>
      <c r="AE129" s="1">
        <f t="shared" ca="1" si="87"/>
        <v>431.44538911389213</v>
      </c>
      <c r="AF129" s="1">
        <f t="shared" ca="1" si="87"/>
        <v>440.07429689616998</v>
      </c>
      <c r="AG129" s="1">
        <f t="shared" ca="1" si="87"/>
        <v>448.87578283409334</v>
      </c>
      <c r="AH129" s="1">
        <f t="shared" ca="1" si="87"/>
        <v>456.41604861984615</v>
      </c>
      <c r="AI129" s="1">
        <f t="shared" ca="1" si="87"/>
        <v>465.54436959224302</v>
      </c>
      <c r="AJ129" s="1">
        <f t="shared" ca="1" si="87"/>
        <v>474.85525698408787</v>
      </c>
      <c r="AK129" s="1">
        <f t="shared" ca="1" si="87"/>
        <v>484.35236212376958</v>
      </c>
      <c r="AL129" s="1">
        <f t="shared" ca="1" si="87"/>
        <v>494.03940936624502</v>
      </c>
      <c r="AM129" s="1">
        <f t="shared" ref="AM129:BR129" ca="1" si="88">SUM($E$18*AM63,$E$19*AM96)</f>
        <v>503.92019755356995</v>
      </c>
      <c r="AN129" s="1">
        <f t="shared" ca="1" si="88"/>
        <v>513.99860150464133</v>
      </c>
      <c r="AO129" s="1">
        <f t="shared" ca="1" si="88"/>
        <v>524.27857353473405</v>
      </c>
      <c r="AP129" s="1">
        <f t="shared" ca="1" si="88"/>
        <v>534.76414500542887</v>
      </c>
      <c r="AQ129" s="1">
        <f t="shared" ca="1" si="88"/>
        <v>545.45942790553738</v>
      </c>
      <c r="AR129" s="1">
        <f t="shared" ca="1" si="88"/>
        <v>447.45337899697563</v>
      </c>
      <c r="AS129" s="1">
        <f t="shared" ca="1" si="88"/>
        <v>456.40244657691517</v>
      </c>
      <c r="AT129" s="1">
        <f t="shared" ca="1" si="88"/>
        <v>465.5304955084535</v>
      </c>
      <c r="AU129" s="1">
        <f t="shared" ca="1" si="88"/>
        <v>474.84110541862253</v>
      </c>
      <c r="AV129" s="1">
        <f t="shared" ca="1" si="88"/>
        <v>484.33792752699503</v>
      </c>
      <c r="AW129" s="1">
        <f t="shared" ca="1" si="88"/>
        <v>494.02468607753485</v>
      </c>
      <c r="AX129" s="1">
        <f t="shared" ca="1" si="88"/>
        <v>503.9051797990856</v>
      </c>
      <c r="AY129" s="1">
        <f t="shared" ca="1" si="88"/>
        <v>513.98328339506725</v>
      </c>
      <c r="AZ129" s="1">
        <f t="shared" ca="1" si="88"/>
        <v>524.26294906296857</v>
      </c>
      <c r="BA129" s="1">
        <f t="shared" ca="1" si="88"/>
        <v>534.74820804422802</v>
      </c>
      <c r="BB129" s="1">
        <f t="shared" ca="1" si="88"/>
        <v>535.50807602560462</v>
      </c>
      <c r="BC129" s="1">
        <f t="shared" ca="1" si="88"/>
        <v>546.21823754611671</v>
      </c>
      <c r="BD129" s="1">
        <f t="shared" ca="1" si="88"/>
        <v>557.14260229703905</v>
      </c>
      <c r="BE129" s="1">
        <f t="shared" ca="1" si="88"/>
        <v>568.28545434297985</v>
      </c>
      <c r="BF129" s="1">
        <f t="shared" ca="1" si="88"/>
        <v>579.65116342983947</v>
      </c>
      <c r="BG129" s="1">
        <f t="shared" ca="1" si="88"/>
        <v>591.24418669843624</v>
      </c>
      <c r="BH129" s="1">
        <f t="shared" ca="1" si="88"/>
        <v>603.06907043240494</v>
      </c>
      <c r="BI129" s="1">
        <f t="shared" ca="1" si="88"/>
        <v>615.13045184105306</v>
      </c>
      <c r="BJ129" s="1">
        <f t="shared" ca="1" si="88"/>
        <v>627.43306087787414</v>
      </c>
      <c r="BK129" s="1">
        <f t="shared" ca="1" si="88"/>
        <v>639.98172209543156</v>
      </c>
      <c r="BL129" s="1">
        <f t="shared" ca="1" si="88"/>
        <v>652.78135653734023</v>
      </c>
      <c r="BM129" s="1">
        <f t="shared" ca="1" si="88"/>
        <v>665.83698366808699</v>
      </c>
      <c r="BN129" s="1">
        <f t="shared" ca="1" si="88"/>
        <v>679.15372334144877</v>
      </c>
      <c r="BO129" s="1">
        <f t="shared" ca="1" si="88"/>
        <v>692.73679780827774</v>
      </c>
      <c r="BP129" s="1">
        <f t="shared" ca="1" si="88"/>
        <v>706.59153376444328</v>
      </c>
      <c r="BQ129" s="1">
        <f t="shared" ca="1" si="88"/>
        <v>720.72336443973199</v>
      </c>
      <c r="BR129" s="1">
        <f t="shared" ca="1" si="88"/>
        <v>735.13783172852686</v>
      </c>
      <c r="BS129" s="1">
        <f t="shared" ref="BS129:CC129" ca="1" si="89">SUM($E$18*BS63,$E$19*BS96)</f>
        <v>749.84058836309737</v>
      </c>
      <c r="BT129" s="1">
        <f t="shared" ca="1" si="89"/>
        <v>764.83740013035924</v>
      </c>
      <c r="BU129" s="1">
        <f t="shared" ca="1" si="89"/>
        <v>780.1341481329664</v>
      </c>
      <c r="BV129" s="1">
        <f t="shared" ca="1" si="89"/>
        <v>795.73683109562626</v>
      </c>
      <c r="BW129" s="1">
        <f t="shared" ca="1" si="89"/>
        <v>811.6515677175388</v>
      </c>
      <c r="BX129" s="1">
        <f t="shared" ca="1" si="89"/>
        <v>827.88459907188962</v>
      </c>
      <c r="BY129" s="1">
        <f t="shared" ca="1" si="89"/>
        <v>844.44229105332727</v>
      </c>
      <c r="BZ129" s="1">
        <f t="shared" ca="1" si="89"/>
        <v>861.33113687439391</v>
      </c>
      <c r="CA129" s="1">
        <f t="shared" ca="1" si="89"/>
        <v>878.55775961188169</v>
      </c>
      <c r="CB129" s="1">
        <f t="shared" ca="1" si="89"/>
        <v>896.12891480411952</v>
      </c>
      <c r="CC129" s="1">
        <f t="shared" ca="1" si="89"/>
        <v>914.0514931002017</v>
      </c>
    </row>
    <row r="130" spans="2:81" x14ac:dyDescent="0.2">
      <c r="B130">
        <f t="shared" si="68"/>
        <v>2034</v>
      </c>
      <c r="D130" t="s">
        <v>43</v>
      </c>
      <c r="G130" s="1">
        <f t="shared" ref="G130:AL130" si="90">SUM($E$18*G64,$E$19*G97)</f>
        <v>0</v>
      </c>
      <c r="H130" s="1">
        <f t="shared" si="90"/>
        <v>0</v>
      </c>
      <c r="I130" s="1">
        <f t="shared" si="90"/>
        <v>0</v>
      </c>
      <c r="J130" s="1">
        <f t="shared" si="90"/>
        <v>0</v>
      </c>
      <c r="K130" s="1">
        <f t="shared" si="90"/>
        <v>0</v>
      </c>
      <c r="L130" s="1">
        <f t="shared" si="90"/>
        <v>0</v>
      </c>
      <c r="M130" s="1">
        <f t="shared" si="90"/>
        <v>0</v>
      </c>
      <c r="N130" s="1">
        <f t="shared" si="90"/>
        <v>0</v>
      </c>
      <c r="O130" s="1">
        <f t="shared" ca="1" si="90"/>
        <v>307.83980917780798</v>
      </c>
      <c r="P130" s="1">
        <f t="shared" ca="1" si="90"/>
        <v>313.99660536136412</v>
      </c>
      <c r="Q130" s="1">
        <f t="shared" ca="1" si="90"/>
        <v>320.27653746859141</v>
      </c>
      <c r="R130" s="1">
        <f t="shared" ca="1" si="90"/>
        <v>326.68206821796321</v>
      </c>
      <c r="S130" s="1">
        <f t="shared" ca="1" si="90"/>
        <v>333.21570958232252</v>
      </c>
      <c r="T130" s="1">
        <f t="shared" ca="1" si="90"/>
        <v>339.88002377396896</v>
      </c>
      <c r="U130" s="1">
        <f t="shared" ca="1" si="90"/>
        <v>346.6776242494484</v>
      </c>
      <c r="V130" s="1">
        <f t="shared" ca="1" si="90"/>
        <v>353.61117673443727</v>
      </c>
      <c r="W130" s="1">
        <f t="shared" ca="1" si="90"/>
        <v>360.68340026912608</v>
      </c>
      <c r="X130" s="1">
        <f t="shared" ca="1" si="90"/>
        <v>367.89706827450857</v>
      </c>
      <c r="Y130" s="1">
        <f t="shared" ca="1" si="90"/>
        <v>375.25500963999878</v>
      </c>
      <c r="Z130" s="1">
        <f t="shared" ca="1" si="90"/>
        <v>382.76010983279866</v>
      </c>
      <c r="AA130" s="1">
        <f t="shared" ca="1" si="90"/>
        <v>390.41531202945464</v>
      </c>
      <c r="AB130" s="1">
        <f t="shared" ca="1" si="90"/>
        <v>398.22361827004374</v>
      </c>
      <c r="AC130" s="1">
        <f t="shared" ca="1" si="90"/>
        <v>406.18809063544467</v>
      </c>
      <c r="AD130" s="1">
        <f t="shared" ca="1" si="90"/>
        <v>414.31185244815345</v>
      </c>
      <c r="AE130" s="1">
        <f t="shared" ca="1" si="90"/>
        <v>422.59808949711658</v>
      </c>
      <c r="AF130" s="1">
        <f t="shared" ca="1" si="90"/>
        <v>431.05005128705898</v>
      </c>
      <c r="AG130" s="1">
        <f t="shared" ca="1" si="90"/>
        <v>439.6710523128001</v>
      </c>
      <c r="AH130" s="1">
        <f t="shared" ca="1" si="90"/>
        <v>448.46447335905606</v>
      </c>
      <c r="AI130" s="1">
        <f t="shared" ca="1" si="90"/>
        <v>455.77724769535973</v>
      </c>
      <c r="AJ130" s="1">
        <f t="shared" ca="1" si="90"/>
        <v>464.89279264926688</v>
      </c>
      <c r="AK130" s="1">
        <f t="shared" ca="1" si="90"/>
        <v>474.19064850225226</v>
      </c>
      <c r="AL130" s="1">
        <f t="shared" ca="1" si="90"/>
        <v>483.67446147229725</v>
      </c>
      <c r="AM130" s="1">
        <f t="shared" ref="AM130:BR130" ca="1" si="91">SUM($E$18*AM64,$E$19*AM97)</f>
        <v>493.34795070174323</v>
      </c>
      <c r="AN130" s="1">
        <f t="shared" ca="1" si="91"/>
        <v>503.21490971577811</v>
      </c>
      <c r="AO130" s="1">
        <f t="shared" ca="1" si="91"/>
        <v>513.27920791009365</v>
      </c>
      <c r="AP130" s="1">
        <f t="shared" ca="1" si="91"/>
        <v>523.54479206829546</v>
      </c>
      <c r="AQ130" s="1">
        <f t="shared" ca="1" si="91"/>
        <v>534.01568790966144</v>
      </c>
      <c r="AR130" s="1">
        <f t="shared" ca="1" si="91"/>
        <v>544.6960016678546</v>
      </c>
      <c r="AS130" s="1">
        <f t="shared" ca="1" si="91"/>
        <v>452.21857153520722</v>
      </c>
      <c r="AT130" s="1">
        <f t="shared" ca="1" si="91"/>
        <v>461.26294296591129</v>
      </c>
      <c r="AU130" s="1">
        <f t="shared" ca="1" si="91"/>
        <v>470.48820182522957</v>
      </c>
      <c r="AV130" s="1">
        <f t="shared" ca="1" si="91"/>
        <v>479.89796586173418</v>
      </c>
      <c r="AW130" s="1">
        <f t="shared" ca="1" si="91"/>
        <v>489.49592517896883</v>
      </c>
      <c r="AX130" s="1">
        <f t="shared" ca="1" si="91"/>
        <v>499.28584368254815</v>
      </c>
      <c r="AY130" s="1">
        <f t="shared" ca="1" si="91"/>
        <v>509.27156055619923</v>
      </c>
      <c r="AZ130" s="1">
        <f t="shared" ca="1" si="91"/>
        <v>519.45699176732319</v>
      </c>
      <c r="BA130" s="1">
        <f t="shared" ca="1" si="91"/>
        <v>529.84613160266963</v>
      </c>
      <c r="BB130" s="1">
        <f t="shared" ca="1" si="91"/>
        <v>540.44305423472292</v>
      </c>
      <c r="BC130" s="1">
        <f t="shared" ca="1" si="91"/>
        <v>546.21823754611682</v>
      </c>
      <c r="BD130" s="1">
        <f t="shared" ca="1" si="91"/>
        <v>557.14260229703905</v>
      </c>
      <c r="BE130" s="1">
        <f t="shared" ca="1" si="91"/>
        <v>568.28545434297985</v>
      </c>
      <c r="BF130" s="1">
        <f t="shared" ca="1" si="91"/>
        <v>579.65116342983947</v>
      </c>
      <c r="BG130" s="1">
        <f t="shared" ca="1" si="91"/>
        <v>591.24418669843635</v>
      </c>
      <c r="BH130" s="1">
        <f t="shared" ca="1" si="91"/>
        <v>603.06907043240494</v>
      </c>
      <c r="BI130" s="1">
        <f t="shared" ca="1" si="91"/>
        <v>615.13045184105306</v>
      </c>
      <c r="BJ130" s="1">
        <f t="shared" ca="1" si="91"/>
        <v>627.43306087787414</v>
      </c>
      <c r="BK130" s="1">
        <f t="shared" ca="1" si="91"/>
        <v>639.98172209543156</v>
      </c>
      <c r="BL130" s="1">
        <f t="shared" ca="1" si="91"/>
        <v>652.78135653734023</v>
      </c>
      <c r="BM130" s="1">
        <f t="shared" ca="1" si="91"/>
        <v>665.8369836680871</v>
      </c>
      <c r="BN130" s="1">
        <f t="shared" ca="1" si="91"/>
        <v>679.15372334144877</v>
      </c>
      <c r="BO130" s="1">
        <f t="shared" ca="1" si="91"/>
        <v>692.73679780827774</v>
      </c>
      <c r="BP130" s="1">
        <f t="shared" ca="1" si="91"/>
        <v>706.59153376444328</v>
      </c>
      <c r="BQ130" s="1">
        <f t="shared" ca="1" si="91"/>
        <v>720.72336443973222</v>
      </c>
      <c r="BR130" s="1">
        <f t="shared" ca="1" si="91"/>
        <v>735.13783172852663</v>
      </c>
      <c r="BS130" s="1">
        <f t="shared" ref="BS130:CC130" ca="1" si="92">SUM($E$18*BS64,$E$19*BS97)</f>
        <v>749.84058836309737</v>
      </c>
      <c r="BT130" s="1">
        <f t="shared" ca="1" si="92"/>
        <v>764.83740013035936</v>
      </c>
      <c r="BU130" s="1">
        <f t="shared" ca="1" si="92"/>
        <v>780.1341481329664</v>
      </c>
      <c r="BV130" s="1">
        <f t="shared" ca="1" si="92"/>
        <v>795.7368310956258</v>
      </c>
      <c r="BW130" s="1">
        <f t="shared" ca="1" si="92"/>
        <v>811.6515677175388</v>
      </c>
      <c r="BX130" s="1">
        <f t="shared" ca="1" si="92"/>
        <v>827.88459907188962</v>
      </c>
      <c r="BY130" s="1">
        <f t="shared" ca="1" si="92"/>
        <v>844.44229105332738</v>
      </c>
      <c r="BZ130" s="1">
        <f t="shared" ca="1" si="92"/>
        <v>861.33113687439379</v>
      </c>
      <c r="CA130" s="1">
        <f t="shared" ca="1" si="92"/>
        <v>878.55775961188169</v>
      </c>
      <c r="CB130" s="1">
        <f t="shared" ca="1" si="92"/>
        <v>896.1289148041194</v>
      </c>
      <c r="CC130" s="1">
        <f t="shared" ca="1" si="92"/>
        <v>914.05149310020181</v>
      </c>
    </row>
    <row r="131" spans="2:81" x14ac:dyDescent="0.2">
      <c r="B131">
        <f t="shared" si="68"/>
        <v>2035</v>
      </c>
      <c r="D131" t="s">
        <v>43</v>
      </c>
      <c r="G131" s="1">
        <f t="shared" ref="G131:AL131" si="93">SUM($E$18*G65,$E$19*G98)</f>
        <v>0</v>
      </c>
      <c r="H131" s="1">
        <f t="shared" si="93"/>
        <v>0</v>
      </c>
      <c r="I131" s="1">
        <f t="shared" si="93"/>
        <v>0</v>
      </c>
      <c r="J131" s="1">
        <f t="shared" si="93"/>
        <v>0</v>
      </c>
      <c r="K131" s="1">
        <f t="shared" si="93"/>
        <v>0</v>
      </c>
      <c r="L131" s="1">
        <f t="shared" si="93"/>
        <v>0</v>
      </c>
      <c r="M131" s="1">
        <f t="shared" si="93"/>
        <v>0</v>
      </c>
      <c r="N131" s="1">
        <f t="shared" si="93"/>
        <v>0</v>
      </c>
      <c r="O131" s="1">
        <f t="shared" si="93"/>
        <v>0</v>
      </c>
      <c r="P131" s="1">
        <f t="shared" ca="1" si="93"/>
        <v>307.57255910360391</v>
      </c>
      <c r="Q131" s="1">
        <f t="shared" ca="1" si="93"/>
        <v>313.72401028567594</v>
      </c>
      <c r="R131" s="1">
        <f t="shared" ca="1" si="93"/>
        <v>319.99849049138948</v>
      </c>
      <c r="S131" s="1">
        <f t="shared" ca="1" si="93"/>
        <v>326.39846030121726</v>
      </c>
      <c r="T131" s="1">
        <f t="shared" ca="1" si="93"/>
        <v>332.92642950724161</v>
      </c>
      <c r="U131" s="1">
        <f t="shared" ca="1" si="93"/>
        <v>339.58495809738645</v>
      </c>
      <c r="V131" s="1">
        <f t="shared" ca="1" si="93"/>
        <v>346.37665725933419</v>
      </c>
      <c r="W131" s="1">
        <f t="shared" ca="1" si="93"/>
        <v>353.3041904045208</v>
      </c>
      <c r="X131" s="1">
        <f t="shared" ca="1" si="93"/>
        <v>360.37027421261126</v>
      </c>
      <c r="Y131" s="1">
        <f t="shared" ca="1" si="93"/>
        <v>367.57767969686347</v>
      </c>
      <c r="Z131" s="1">
        <f t="shared" ca="1" si="93"/>
        <v>374.92923329080077</v>
      </c>
      <c r="AA131" s="1">
        <f t="shared" ca="1" si="93"/>
        <v>382.42781795661671</v>
      </c>
      <c r="AB131" s="1">
        <f t="shared" ca="1" si="93"/>
        <v>390.07637431574915</v>
      </c>
      <c r="AC131" s="1">
        <f t="shared" ca="1" si="93"/>
        <v>397.87790180206406</v>
      </c>
      <c r="AD131" s="1">
        <f t="shared" ca="1" si="93"/>
        <v>405.83545983810541</v>
      </c>
      <c r="AE131" s="1">
        <f t="shared" ca="1" si="93"/>
        <v>413.95216903486738</v>
      </c>
      <c r="AF131" s="1">
        <f t="shared" ca="1" si="93"/>
        <v>422.23121241556476</v>
      </c>
      <c r="AG131" s="1">
        <f t="shared" ca="1" si="93"/>
        <v>430.67583666387611</v>
      </c>
      <c r="AH131" s="1">
        <f t="shared" ca="1" si="93"/>
        <v>439.2893533971536</v>
      </c>
      <c r="AI131" s="1">
        <f t="shared" ca="1" si="93"/>
        <v>448.07514046509664</v>
      </c>
      <c r="AJ131" s="1">
        <f t="shared" ca="1" si="93"/>
        <v>455.15276439386986</v>
      </c>
      <c r="AK131" s="1">
        <f t="shared" ca="1" si="93"/>
        <v>464.2558196817472</v>
      </c>
      <c r="AL131" s="1">
        <f t="shared" ca="1" si="93"/>
        <v>473.54093607538221</v>
      </c>
      <c r="AM131" s="1">
        <f t="shared" ref="AM131:BR131" ca="1" si="94">SUM($E$18*AM65,$E$19*AM98)</f>
        <v>483.01175479688982</v>
      </c>
      <c r="AN131" s="1">
        <f t="shared" ca="1" si="94"/>
        <v>492.67198989282758</v>
      </c>
      <c r="AO131" s="1">
        <f t="shared" ca="1" si="94"/>
        <v>502.52542969068418</v>
      </c>
      <c r="AP131" s="1">
        <f t="shared" ca="1" si="94"/>
        <v>512.57593828449785</v>
      </c>
      <c r="AQ131" s="1">
        <f t="shared" ca="1" si="94"/>
        <v>522.82745705018772</v>
      </c>
      <c r="AR131" s="1">
        <f t="shared" ca="1" si="94"/>
        <v>533.28400619119157</v>
      </c>
      <c r="AS131" s="1">
        <f t="shared" ca="1" si="94"/>
        <v>543.94968631501536</v>
      </c>
      <c r="AT131" s="1">
        <f t="shared" ca="1" si="94"/>
        <v>457.05098658239564</v>
      </c>
      <c r="AU131" s="1">
        <f t="shared" ca="1" si="94"/>
        <v>466.19200631404351</v>
      </c>
      <c r="AV131" s="1">
        <f t="shared" ca="1" si="94"/>
        <v>475.51584644032437</v>
      </c>
      <c r="AW131" s="1">
        <f t="shared" ca="1" si="94"/>
        <v>485.02616336913087</v>
      </c>
      <c r="AX131" s="1">
        <f t="shared" ca="1" si="94"/>
        <v>494.72668663651353</v>
      </c>
      <c r="AY131" s="1">
        <f t="shared" ca="1" si="94"/>
        <v>504.6212203692437</v>
      </c>
      <c r="AZ131" s="1">
        <f t="shared" ca="1" si="94"/>
        <v>514.7136447766286</v>
      </c>
      <c r="BA131" s="1">
        <f t="shared" ca="1" si="94"/>
        <v>525.00791767216117</v>
      </c>
      <c r="BB131" s="1">
        <f t="shared" ca="1" si="94"/>
        <v>535.5080760256044</v>
      </c>
      <c r="BC131" s="1">
        <f t="shared" ca="1" si="94"/>
        <v>546.21823754611648</v>
      </c>
      <c r="BD131" s="1">
        <f t="shared" ca="1" si="94"/>
        <v>557.14260229703905</v>
      </c>
      <c r="BE131" s="1">
        <f t="shared" ca="1" si="94"/>
        <v>568.28545434297985</v>
      </c>
      <c r="BF131" s="1">
        <f t="shared" ca="1" si="94"/>
        <v>579.65116342983947</v>
      </c>
      <c r="BG131" s="1">
        <f t="shared" ca="1" si="94"/>
        <v>591.24418669843624</v>
      </c>
      <c r="BH131" s="1">
        <f t="shared" ca="1" si="94"/>
        <v>603.06907043240494</v>
      </c>
      <c r="BI131" s="1">
        <f t="shared" ca="1" si="94"/>
        <v>615.13045184105306</v>
      </c>
      <c r="BJ131" s="1">
        <f t="shared" ca="1" si="94"/>
        <v>627.43306087787414</v>
      </c>
      <c r="BK131" s="1">
        <f t="shared" ca="1" si="94"/>
        <v>639.98172209543156</v>
      </c>
      <c r="BL131" s="1">
        <f t="shared" ca="1" si="94"/>
        <v>652.78135653734023</v>
      </c>
      <c r="BM131" s="1">
        <f t="shared" ca="1" si="94"/>
        <v>665.83698366808699</v>
      </c>
      <c r="BN131" s="1">
        <f t="shared" ca="1" si="94"/>
        <v>679.15372334144877</v>
      </c>
      <c r="BO131" s="1">
        <f t="shared" ca="1" si="94"/>
        <v>692.73679780827763</v>
      </c>
      <c r="BP131" s="1">
        <f t="shared" ca="1" si="94"/>
        <v>706.59153376444328</v>
      </c>
      <c r="BQ131" s="1">
        <f t="shared" ca="1" si="94"/>
        <v>720.72336443973199</v>
      </c>
      <c r="BR131" s="1">
        <f t="shared" ca="1" si="94"/>
        <v>735.13783172852675</v>
      </c>
      <c r="BS131" s="1">
        <f t="shared" ref="BS131:CC131" ca="1" si="95">SUM($E$18*BS65,$E$19*BS98)</f>
        <v>749.84058836309714</v>
      </c>
      <c r="BT131" s="1">
        <f t="shared" ca="1" si="95"/>
        <v>764.83740013035924</v>
      </c>
      <c r="BU131" s="1">
        <f t="shared" ca="1" si="95"/>
        <v>780.1341481329664</v>
      </c>
      <c r="BV131" s="1">
        <f t="shared" ca="1" si="95"/>
        <v>795.7368310956258</v>
      </c>
      <c r="BW131" s="1">
        <f t="shared" ca="1" si="95"/>
        <v>811.65156771753823</v>
      </c>
      <c r="BX131" s="1">
        <f t="shared" ca="1" si="95"/>
        <v>827.88459907188962</v>
      </c>
      <c r="BY131" s="1">
        <f t="shared" ca="1" si="95"/>
        <v>844.44229105332738</v>
      </c>
      <c r="BZ131" s="1">
        <f t="shared" ca="1" si="95"/>
        <v>861.33113687439391</v>
      </c>
      <c r="CA131" s="1">
        <f t="shared" ca="1" si="95"/>
        <v>878.55775961188169</v>
      </c>
      <c r="CB131" s="1">
        <f t="shared" ca="1" si="95"/>
        <v>896.12891480411952</v>
      </c>
      <c r="CC131" s="1">
        <f t="shared" ca="1" si="95"/>
        <v>914.05149310020181</v>
      </c>
    </row>
    <row r="132" spans="2:81" x14ac:dyDescent="0.2">
      <c r="B132">
        <f t="shared" si="68"/>
        <v>2036</v>
      </c>
      <c r="D132" t="s">
        <v>43</v>
      </c>
      <c r="G132" s="1">
        <f t="shared" ref="G132:AL132" si="96">SUM($E$18*G66,$E$19*G99)</f>
        <v>0</v>
      </c>
      <c r="H132" s="1">
        <f t="shared" si="96"/>
        <v>0</v>
      </c>
      <c r="I132" s="1">
        <f t="shared" si="96"/>
        <v>0</v>
      </c>
      <c r="J132" s="1">
        <f t="shared" si="96"/>
        <v>0</v>
      </c>
      <c r="K132" s="1">
        <f t="shared" si="96"/>
        <v>0</v>
      </c>
      <c r="L132" s="1">
        <f t="shared" si="96"/>
        <v>0</v>
      </c>
      <c r="M132" s="1">
        <f t="shared" si="96"/>
        <v>0</v>
      </c>
      <c r="N132" s="1">
        <f t="shared" si="96"/>
        <v>0</v>
      </c>
      <c r="O132" s="1">
        <f t="shared" si="96"/>
        <v>0</v>
      </c>
      <c r="P132" s="1">
        <f t="shared" si="96"/>
        <v>0</v>
      </c>
      <c r="Q132" s="1">
        <f t="shared" ca="1" si="96"/>
        <v>307.32035165839596</v>
      </c>
      <c r="R132" s="1">
        <f t="shared" ca="1" si="96"/>
        <v>313.46675869156388</v>
      </c>
      <c r="S132" s="1">
        <f t="shared" ca="1" si="96"/>
        <v>319.73609386539516</v>
      </c>
      <c r="T132" s="1">
        <f t="shared" ca="1" si="96"/>
        <v>326.13081574270302</v>
      </c>
      <c r="U132" s="1">
        <f t="shared" ca="1" si="96"/>
        <v>332.6534320575571</v>
      </c>
      <c r="V132" s="1">
        <f t="shared" ca="1" si="96"/>
        <v>339.30650069870831</v>
      </c>
      <c r="W132" s="1">
        <f t="shared" ca="1" si="96"/>
        <v>346.09263071268248</v>
      </c>
      <c r="X132" s="1">
        <f t="shared" ca="1" si="96"/>
        <v>353.01448332693604</v>
      </c>
      <c r="Y132" s="1">
        <f t="shared" ca="1" si="96"/>
        <v>360.07477299347477</v>
      </c>
      <c r="Z132" s="1">
        <f t="shared" ca="1" si="96"/>
        <v>367.2762684533443</v>
      </c>
      <c r="AA132" s="1">
        <f t="shared" ca="1" si="96"/>
        <v>374.62179382241118</v>
      </c>
      <c r="AB132" s="1">
        <f t="shared" ca="1" si="96"/>
        <v>382.11422969885933</v>
      </c>
      <c r="AC132" s="1">
        <f t="shared" ca="1" si="96"/>
        <v>389.75651429283658</v>
      </c>
      <c r="AD132" s="1">
        <f t="shared" ca="1" si="96"/>
        <v>397.5516445786933</v>
      </c>
      <c r="AE132" s="1">
        <f t="shared" ca="1" si="96"/>
        <v>405.5026774702672</v>
      </c>
      <c r="AF132" s="1">
        <f t="shared" ca="1" si="96"/>
        <v>413.61273101967242</v>
      </c>
      <c r="AG132" s="1">
        <f t="shared" ca="1" si="96"/>
        <v>421.88498564006596</v>
      </c>
      <c r="AH132" s="1">
        <f t="shared" ca="1" si="96"/>
        <v>430.32268535286732</v>
      </c>
      <c r="AI132" s="1">
        <f t="shared" ca="1" si="96"/>
        <v>438.92913905992464</v>
      </c>
      <c r="AJ132" s="1">
        <f t="shared" ca="1" si="96"/>
        <v>447.70772184112309</v>
      </c>
      <c r="AK132" s="1">
        <f t="shared" ca="1" si="96"/>
        <v>458.02079611045428</v>
      </c>
      <c r="AL132" s="1">
        <f t="shared" ca="1" si="96"/>
        <v>467.18121203266338</v>
      </c>
      <c r="AM132" s="1">
        <f t="shared" ref="AM132:BR132" ca="1" si="97">SUM($E$18*AM66,$E$19*AM99)</f>
        <v>476.52483627331662</v>
      </c>
      <c r="AN132" s="1">
        <f t="shared" ca="1" si="97"/>
        <v>486.05533299878289</v>
      </c>
      <c r="AO132" s="1">
        <f t="shared" ca="1" si="97"/>
        <v>495.77643965875859</v>
      </c>
      <c r="AP132" s="1">
        <f t="shared" ca="1" si="97"/>
        <v>505.6919684519338</v>
      </c>
      <c r="AQ132" s="1">
        <f t="shared" ca="1" si="97"/>
        <v>515.80580782097252</v>
      </c>
      <c r="AR132" s="1">
        <f t="shared" ca="1" si="97"/>
        <v>526.12192397739182</v>
      </c>
      <c r="AS132" s="1">
        <f t="shared" ca="1" si="97"/>
        <v>536.6443624569398</v>
      </c>
      <c r="AT132" s="1">
        <f t="shared" ca="1" si="97"/>
        <v>547.37724970607849</v>
      </c>
      <c r="AU132" s="1">
        <f t="shared" ca="1" si="97"/>
        <v>466.19200631404351</v>
      </c>
      <c r="AV132" s="1">
        <f t="shared" ca="1" si="97"/>
        <v>475.51584644032437</v>
      </c>
      <c r="AW132" s="1">
        <f t="shared" ca="1" si="97"/>
        <v>485.02616336913093</v>
      </c>
      <c r="AX132" s="1">
        <f t="shared" ca="1" si="97"/>
        <v>494.72668663651348</v>
      </c>
      <c r="AY132" s="1">
        <f t="shared" ca="1" si="97"/>
        <v>504.62122036924376</v>
      </c>
      <c r="AZ132" s="1">
        <f t="shared" ca="1" si="97"/>
        <v>514.7136447766286</v>
      </c>
      <c r="BA132" s="1">
        <f t="shared" ca="1" si="97"/>
        <v>525.00791767216117</v>
      </c>
      <c r="BB132" s="1">
        <f t="shared" ca="1" si="97"/>
        <v>535.5080760256044</v>
      </c>
      <c r="BC132" s="1">
        <f t="shared" ca="1" si="97"/>
        <v>546.21823754611648</v>
      </c>
      <c r="BD132" s="1">
        <f t="shared" ca="1" si="97"/>
        <v>557.14260229703882</v>
      </c>
      <c r="BE132" s="1">
        <f t="shared" ca="1" si="97"/>
        <v>568.28545434297985</v>
      </c>
      <c r="BF132" s="1">
        <f t="shared" ca="1" si="97"/>
        <v>579.65116342983947</v>
      </c>
      <c r="BG132" s="1">
        <f t="shared" ca="1" si="97"/>
        <v>591.24418669843635</v>
      </c>
      <c r="BH132" s="1">
        <f t="shared" ca="1" si="97"/>
        <v>603.06907043240494</v>
      </c>
      <c r="BI132" s="1">
        <f t="shared" ca="1" si="97"/>
        <v>615.13045184105317</v>
      </c>
      <c r="BJ132" s="1">
        <f t="shared" ca="1" si="97"/>
        <v>627.43306087787414</v>
      </c>
      <c r="BK132" s="1">
        <f t="shared" ca="1" si="97"/>
        <v>639.98172209543168</v>
      </c>
      <c r="BL132" s="1">
        <f t="shared" ca="1" si="97"/>
        <v>652.78135653734023</v>
      </c>
      <c r="BM132" s="1">
        <f t="shared" ca="1" si="97"/>
        <v>665.83698366808699</v>
      </c>
      <c r="BN132" s="1">
        <f t="shared" ca="1" si="97"/>
        <v>679.15372334144877</v>
      </c>
      <c r="BO132" s="1">
        <f t="shared" ca="1" si="97"/>
        <v>692.73679780827774</v>
      </c>
      <c r="BP132" s="1">
        <f t="shared" ca="1" si="97"/>
        <v>706.59153376444328</v>
      </c>
      <c r="BQ132" s="1">
        <f t="shared" ca="1" si="97"/>
        <v>720.72336443973222</v>
      </c>
      <c r="BR132" s="1">
        <f t="shared" ca="1" si="97"/>
        <v>735.13783172852675</v>
      </c>
      <c r="BS132" s="1">
        <f t="shared" ref="BS132:CC132" ca="1" si="98">SUM($E$18*BS66,$E$19*BS99)</f>
        <v>749.84058836309737</v>
      </c>
      <c r="BT132" s="1">
        <f t="shared" ca="1" si="98"/>
        <v>764.83740013035913</v>
      </c>
      <c r="BU132" s="1">
        <f t="shared" ca="1" si="98"/>
        <v>780.1341481329664</v>
      </c>
      <c r="BV132" s="1">
        <f t="shared" ca="1" si="98"/>
        <v>795.7368310956258</v>
      </c>
      <c r="BW132" s="1">
        <f t="shared" ca="1" si="98"/>
        <v>811.65156771753823</v>
      </c>
      <c r="BX132" s="1">
        <f t="shared" ca="1" si="98"/>
        <v>827.88459907188894</v>
      </c>
      <c r="BY132" s="1">
        <f t="shared" ca="1" si="98"/>
        <v>844.44229105332738</v>
      </c>
      <c r="BZ132" s="1">
        <f t="shared" ca="1" si="98"/>
        <v>861.33113687439402</v>
      </c>
      <c r="CA132" s="1">
        <f t="shared" ca="1" si="98"/>
        <v>878.55775961188192</v>
      </c>
      <c r="CB132" s="1">
        <f t="shared" ca="1" si="98"/>
        <v>896.1289148041194</v>
      </c>
      <c r="CC132" s="1">
        <f t="shared" ca="1" si="98"/>
        <v>914.05149310020181</v>
      </c>
    </row>
    <row r="133" spans="2:81" x14ac:dyDescent="0.2">
      <c r="B133">
        <f t="shared" si="68"/>
        <v>2037</v>
      </c>
      <c r="D133" t="s">
        <v>43</v>
      </c>
      <c r="G133" s="1">
        <f t="shared" ref="G133:AL133" si="99">SUM($E$18*G67,$E$19*G100)</f>
        <v>0</v>
      </c>
      <c r="H133" s="1">
        <f t="shared" si="99"/>
        <v>0</v>
      </c>
      <c r="I133" s="1">
        <f t="shared" si="99"/>
        <v>0</v>
      </c>
      <c r="J133" s="1">
        <f t="shared" si="99"/>
        <v>0</v>
      </c>
      <c r="K133" s="1">
        <f t="shared" si="99"/>
        <v>0</v>
      </c>
      <c r="L133" s="1">
        <f t="shared" si="99"/>
        <v>0</v>
      </c>
      <c r="M133" s="1">
        <f t="shared" si="99"/>
        <v>0</v>
      </c>
      <c r="N133" s="1">
        <f t="shared" si="99"/>
        <v>0</v>
      </c>
      <c r="O133" s="1">
        <f t="shared" si="99"/>
        <v>0</v>
      </c>
      <c r="P133" s="1">
        <f t="shared" si="99"/>
        <v>0</v>
      </c>
      <c r="Q133" s="1">
        <f t="shared" si="99"/>
        <v>0</v>
      </c>
      <c r="R133" s="1">
        <f t="shared" ca="1" si="99"/>
        <v>317.02377254085638</v>
      </c>
      <c r="S133" s="1">
        <f t="shared" ca="1" si="99"/>
        <v>323.36424799167355</v>
      </c>
      <c r="T133" s="1">
        <f t="shared" ca="1" si="99"/>
        <v>329.83153295150703</v>
      </c>
      <c r="U133" s="1">
        <f t="shared" ca="1" si="99"/>
        <v>336.42816361053713</v>
      </c>
      <c r="V133" s="1">
        <f t="shared" ca="1" si="99"/>
        <v>343.15672688274788</v>
      </c>
      <c r="W133" s="1">
        <f t="shared" ca="1" si="99"/>
        <v>350.01986142040283</v>
      </c>
      <c r="X133" s="1">
        <f t="shared" ca="1" si="99"/>
        <v>357.02025864881091</v>
      </c>
      <c r="Y133" s="1">
        <f t="shared" ca="1" si="99"/>
        <v>364.16066382178701</v>
      </c>
      <c r="Z133" s="1">
        <f t="shared" ca="1" si="99"/>
        <v>371.4438770982228</v>
      </c>
      <c r="AA133" s="1">
        <f t="shared" ca="1" si="99"/>
        <v>378.87275464018728</v>
      </c>
      <c r="AB133" s="1">
        <f t="shared" ca="1" si="99"/>
        <v>386.45020973299108</v>
      </c>
      <c r="AC133" s="1">
        <f t="shared" ca="1" si="99"/>
        <v>394.17921392765078</v>
      </c>
      <c r="AD133" s="1">
        <f t="shared" ca="1" si="99"/>
        <v>402.06279820620387</v>
      </c>
      <c r="AE133" s="1">
        <f t="shared" ca="1" si="99"/>
        <v>410.10405417032791</v>
      </c>
      <c r="AF133" s="1">
        <f t="shared" ca="1" si="99"/>
        <v>418.30613525373451</v>
      </c>
      <c r="AG133" s="1">
        <f t="shared" ca="1" si="99"/>
        <v>426.67225795880904</v>
      </c>
      <c r="AH133" s="1">
        <f t="shared" ca="1" si="99"/>
        <v>435.20570311798537</v>
      </c>
      <c r="AI133" s="1">
        <f t="shared" ca="1" si="99"/>
        <v>443.90981718034504</v>
      </c>
      <c r="AJ133" s="1">
        <f t="shared" ca="1" si="99"/>
        <v>452.78801352395192</v>
      </c>
      <c r="AK133" s="1">
        <f t="shared" ca="1" si="99"/>
        <v>461.84377379443094</v>
      </c>
      <c r="AL133" s="1">
        <f t="shared" ca="1" si="99"/>
        <v>462.14879623908104</v>
      </c>
      <c r="AM133" s="1">
        <f t="shared" ref="AM133:BR133" ca="1" si="100">SUM($E$18*AM67,$E$19*AM100)</f>
        <v>471.3917721638627</v>
      </c>
      <c r="AN133" s="1">
        <f t="shared" ca="1" si="100"/>
        <v>480.81960760713991</v>
      </c>
      <c r="AO133" s="1">
        <f t="shared" ca="1" si="100"/>
        <v>490.43599975928265</v>
      </c>
      <c r="AP133" s="1">
        <f t="shared" ca="1" si="100"/>
        <v>500.24471975446829</v>
      </c>
      <c r="AQ133" s="1">
        <f t="shared" ca="1" si="100"/>
        <v>510.24961414955771</v>
      </c>
      <c r="AR133" s="1">
        <f t="shared" ca="1" si="100"/>
        <v>520.45460643254887</v>
      </c>
      <c r="AS133" s="1">
        <f t="shared" ca="1" si="100"/>
        <v>530.86369856119973</v>
      </c>
      <c r="AT133" s="1">
        <f t="shared" ca="1" si="100"/>
        <v>541.48097253242383</v>
      </c>
      <c r="AU133" s="1">
        <f t="shared" ca="1" si="100"/>
        <v>552.3105919830723</v>
      </c>
      <c r="AV133" s="1">
        <f t="shared" ca="1" si="100"/>
        <v>475.51584644032437</v>
      </c>
      <c r="AW133" s="1">
        <f t="shared" ca="1" si="100"/>
        <v>485.02616336913081</v>
      </c>
      <c r="AX133" s="1">
        <f t="shared" ca="1" si="100"/>
        <v>494.72668663651353</v>
      </c>
      <c r="AY133" s="1">
        <f t="shared" ca="1" si="100"/>
        <v>504.62122036924376</v>
      </c>
      <c r="AZ133" s="1">
        <f t="shared" ca="1" si="100"/>
        <v>514.7136447766286</v>
      </c>
      <c r="BA133" s="1">
        <f t="shared" ca="1" si="100"/>
        <v>525.00791767216117</v>
      </c>
      <c r="BB133" s="1">
        <f t="shared" ca="1" si="100"/>
        <v>535.5080760256044</v>
      </c>
      <c r="BC133" s="1">
        <f t="shared" ca="1" si="100"/>
        <v>546.21823754611648</v>
      </c>
      <c r="BD133" s="1">
        <f t="shared" ca="1" si="100"/>
        <v>557.14260229703882</v>
      </c>
      <c r="BE133" s="1">
        <f t="shared" ca="1" si="100"/>
        <v>568.28545434297962</v>
      </c>
      <c r="BF133" s="1">
        <f t="shared" ca="1" si="100"/>
        <v>579.65116342983947</v>
      </c>
      <c r="BG133" s="1">
        <f t="shared" ca="1" si="100"/>
        <v>591.24418669843624</v>
      </c>
      <c r="BH133" s="1">
        <f t="shared" ca="1" si="100"/>
        <v>603.06907043240494</v>
      </c>
      <c r="BI133" s="1">
        <f t="shared" ca="1" si="100"/>
        <v>615.13045184105306</v>
      </c>
      <c r="BJ133" s="1">
        <f t="shared" ca="1" si="100"/>
        <v>627.43306087787414</v>
      </c>
      <c r="BK133" s="1">
        <f t="shared" ca="1" si="100"/>
        <v>639.98172209543168</v>
      </c>
      <c r="BL133" s="1">
        <f t="shared" ca="1" si="100"/>
        <v>652.78135653734023</v>
      </c>
      <c r="BM133" s="1">
        <f t="shared" ca="1" si="100"/>
        <v>665.83698366808699</v>
      </c>
      <c r="BN133" s="1">
        <f t="shared" ca="1" si="100"/>
        <v>679.15372334144877</v>
      </c>
      <c r="BO133" s="1">
        <f t="shared" ca="1" si="100"/>
        <v>692.73679780827774</v>
      </c>
      <c r="BP133" s="1">
        <f t="shared" ca="1" si="100"/>
        <v>706.59153376444328</v>
      </c>
      <c r="BQ133" s="1">
        <f t="shared" ca="1" si="100"/>
        <v>720.72336443973211</v>
      </c>
      <c r="BR133" s="1">
        <f t="shared" ca="1" si="100"/>
        <v>735.13783172852686</v>
      </c>
      <c r="BS133" s="1">
        <f t="shared" ref="BS133:CC133" ca="1" si="101">SUM($E$18*BS67,$E$19*BS100)</f>
        <v>749.84058836309725</v>
      </c>
      <c r="BT133" s="1">
        <f t="shared" ca="1" si="101"/>
        <v>764.83740013035936</v>
      </c>
      <c r="BU133" s="1">
        <f t="shared" ca="1" si="101"/>
        <v>780.1341481329664</v>
      </c>
      <c r="BV133" s="1">
        <f t="shared" ca="1" si="101"/>
        <v>795.7368310956258</v>
      </c>
      <c r="BW133" s="1">
        <f t="shared" ca="1" si="101"/>
        <v>811.65156771753823</v>
      </c>
      <c r="BX133" s="1">
        <f t="shared" ca="1" si="101"/>
        <v>827.88459907188906</v>
      </c>
      <c r="BY133" s="1">
        <f t="shared" ca="1" si="101"/>
        <v>844.44229105332681</v>
      </c>
      <c r="BZ133" s="1">
        <f t="shared" ca="1" si="101"/>
        <v>861.33113687439402</v>
      </c>
      <c r="CA133" s="1">
        <f t="shared" ca="1" si="101"/>
        <v>878.55775961188192</v>
      </c>
      <c r="CB133" s="1">
        <f t="shared" ca="1" si="101"/>
        <v>896.12891480411963</v>
      </c>
      <c r="CC133" s="1">
        <f t="shared" ca="1" si="101"/>
        <v>914.05149310020192</v>
      </c>
    </row>
    <row r="134" spans="2:81" x14ac:dyDescent="0.2">
      <c r="B134">
        <f t="shared" si="68"/>
        <v>2038</v>
      </c>
      <c r="D134" t="s">
        <v>43</v>
      </c>
      <c r="G134" s="1">
        <f t="shared" ref="G134:AL134" si="102">SUM($E$18*G68,$E$19*G101)</f>
        <v>0</v>
      </c>
      <c r="H134" s="1">
        <f t="shared" si="102"/>
        <v>0</v>
      </c>
      <c r="I134" s="1">
        <f t="shared" si="102"/>
        <v>0</v>
      </c>
      <c r="J134" s="1">
        <f t="shared" si="102"/>
        <v>0</v>
      </c>
      <c r="K134" s="1">
        <f t="shared" si="102"/>
        <v>0</v>
      </c>
      <c r="L134" s="1">
        <f t="shared" si="102"/>
        <v>0</v>
      </c>
      <c r="M134" s="1">
        <f t="shared" si="102"/>
        <v>0</v>
      </c>
      <c r="N134" s="1">
        <f t="shared" si="102"/>
        <v>0</v>
      </c>
      <c r="O134" s="1">
        <f t="shared" si="102"/>
        <v>0</v>
      </c>
      <c r="P134" s="1">
        <f t="shared" si="102"/>
        <v>0</v>
      </c>
      <c r="Q134" s="1">
        <f t="shared" si="102"/>
        <v>0</v>
      </c>
      <c r="R134" s="1">
        <f t="shared" si="102"/>
        <v>0</v>
      </c>
      <c r="S134" s="1">
        <f t="shared" ca="1" si="102"/>
        <v>327.3741049812968</v>
      </c>
      <c r="T134" s="1">
        <f t="shared" ca="1" si="102"/>
        <v>333.92158708092279</v>
      </c>
      <c r="U134" s="1">
        <f t="shared" ca="1" si="102"/>
        <v>340.60001882254119</v>
      </c>
      <c r="V134" s="1">
        <f t="shared" ca="1" si="102"/>
        <v>347.41201919899203</v>
      </c>
      <c r="W134" s="1">
        <f t="shared" ca="1" si="102"/>
        <v>354.36025958297188</v>
      </c>
      <c r="X134" s="1">
        <f t="shared" ca="1" si="102"/>
        <v>361.44746477463133</v>
      </c>
      <c r="Y134" s="1">
        <f t="shared" ca="1" si="102"/>
        <v>368.676414070124</v>
      </c>
      <c r="Z134" s="1">
        <f t="shared" ca="1" si="102"/>
        <v>376.0499423515264</v>
      </c>
      <c r="AA134" s="1">
        <f t="shared" ca="1" si="102"/>
        <v>383.57094119855691</v>
      </c>
      <c r="AB134" s="1">
        <f t="shared" ca="1" si="102"/>
        <v>391.24236002252803</v>
      </c>
      <c r="AC134" s="1">
        <f t="shared" ca="1" si="102"/>
        <v>399.06720722297865</v>
      </c>
      <c r="AD134" s="1">
        <f t="shared" ca="1" si="102"/>
        <v>407.04855136743811</v>
      </c>
      <c r="AE134" s="1">
        <f t="shared" ca="1" si="102"/>
        <v>415.18952239478699</v>
      </c>
      <c r="AF134" s="1">
        <f t="shared" ca="1" si="102"/>
        <v>423.49331284268271</v>
      </c>
      <c r="AG134" s="1">
        <f t="shared" ca="1" si="102"/>
        <v>431.96317909953638</v>
      </c>
      <c r="AH134" s="1">
        <f t="shared" ca="1" si="102"/>
        <v>440.60244268152701</v>
      </c>
      <c r="AI134" s="1">
        <f t="shared" ca="1" si="102"/>
        <v>449.41449153515759</v>
      </c>
      <c r="AJ134" s="1">
        <f t="shared" ca="1" si="102"/>
        <v>458.40278136586079</v>
      </c>
      <c r="AK134" s="1">
        <f t="shared" ca="1" si="102"/>
        <v>467.57083699317798</v>
      </c>
      <c r="AL134" s="1">
        <f t="shared" ca="1" si="102"/>
        <v>476.92225373304154</v>
      </c>
      <c r="AM134" s="1">
        <f t="shared" ref="AM134:BR134" ca="1" si="103">SUM($E$18*AM68,$E$19*AM101)</f>
        <v>466.37298987399458</v>
      </c>
      <c r="AN134" s="1">
        <f t="shared" ca="1" si="103"/>
        <v>475.70044967147442</v>
      </c>
      <c r="AO134" s="1">
        <f t="shared" ca="1" si="103"/>
        <v>485.21445866490393</v>
      </c>
      <c r="AP134" s="1">
        <f t="shared" ca="1" si="103"/>
        <v>494.91874783820197</v>
      </c>
      <c r="AQ134" s="1">
        <f t="shared" ca="1" si="103"/>
        <v>504.81712279496605</v>
      </c>
      <c r="AR134" s="1">
        <f t="shared" ca="1" si="103"/>
        <v>514.91346525086533</v>
      </c>
      <c r="AS134" s="1">
        <f t="shared" ca="1" si="103"/>
        <v>525.21173455588269</v>
      </c>
      <c r="AT134" s="1">
        <f t="shared" ca="1" si="103"/>
        <v>535.7159692470002</v>
      </c>
      <c r="AU134" s="1">
        <f t="shared" ca="1" si="103"/>
        <v>546.43028863194036</v>
      </c>
      <c r="AV134" s="1">
        <f t="shared" ca="1" si="103"/>
        <v>557.35889440457913</v>
      </c>
      <c r="AW134" s="1">
        <f t="shared" ca="1" si="103"/>
        <v>485.02616336913093</v>
      </c>
      <c r="AX134" s="1">
        <f t="shared" ca="1" si="103"/>
        <v>494.72668663651348</v>
      </c>
      <c r="AY134" s="1">
        <f t="shared" ca="1" si="103"/>
        <v>504.62122036924382</v>
      </c>
      <c r="AZ134" s="1">
        <f t="shared" ca="1" si="103"/>
        <v>514.71364477662871</v>
      </c>
      <c r="BA134" s="1">
        <f t="shared" ca="1" si="103"/>
        <v>525.00791767216128</v>
      </c>
      <c r="BB134" s="1">
        <f t="shared" ca="1" si="103"/>
        <v>535.5080760256044</v>
      </c>
      <c r="BC134" s="1">
        <f t="shared" ca="1" si="103"/>
        <v>546.2182375461166</v>
      </c>
      <c r="BD134" s="1">
        <f t="shared" ca="1" si="103"/>
        <v>557.14260229703893</v>
      </c>
      <c r="BE134" s="1">
        <f t="shared" ca="1" si="103"/>
        <v>568.28545434297962</v>
      </c>
      <c r="BF134" s="1">
        <f t="shared" ca="1" si="103"/>
        <v>579.65116342983924</v>
      </c>
      <c r="BG134" s="1">
        <f t="shared" ca="1" si="103"/>
        <v>591.24418669843635</v>
      </c>
      <c r="BH134" s="1">
        <f t="shared" ca="1" si="103"/>
        <v>603.06907043240494</v>
      </c>
      <c r="BI134" s="1">
        <f t="shared" ca="1" si="103"/>
        <v>615.13045184105317</v>
      </c>
      <c r="BJ134" s="1">
        <f t="shared" ca="1" si="103"/>
        <v>627.43306087787414</v>
      </c>
      <c r="BK134" s="1">
        <f t="shared" ca="1" si="103"/>
        <v>639.98172209543168</v>
      </c>
      <c r="BL134" s="1">
        <f t="shared" ca="1" si="103"/>
        <v>652.78135653734023</v>
      </c>
      <c r="BM134" s="1">
        <f t="shared" ca="1" si="103"/>
        <v>665.8369836680871</v>
      </c>
      <c r="BN134" s="1">
        <f t="shared" ca="1" si="103"/>
        <v>679.15372334144877</v>
      </c>
      <c r="BO134" s="1">
        <f t="shared" ca="1" si="103"/>
        <v>692.73679780827774</v>
      </c>
      <c r="BP134" s="1">
        <f t="shared" ca="1" si="103"/>
        <v>706.59153376444328</v>
      </c>
      <c r="BQ134" s="1">
        <f t="shared" ca="1" si="103"/>
        <v>720.72336443973222</v>
      </c>
      <c r="BR134" s="1">
        <f t="shared" ca="1" si="103"/>
        <v>735.13783172852675</v>
      </c>
      <c r="BS134" s="1">
        <f t="shared" ref="BS134:CC134" ca="1" si="104">SUM($E$18*BS68,$E$19*BS101)</f>
        <v>749.84058836309737</v>
      </c>
      <c r="BT134" s="1">
        <f t="shared" ca="1" si="104"/>
        <v>764.83740013035924</v>
      </c>
      <c r="BU134" s="1">
        <f t="shared" ca="1" si="104"/>
        <v>780.13414813296652</v>
      </c>
      <c r="BV134" s="1">
        <f t="shared" ca="1" si="104"/>
        <v>795.73683109562569</v>
      </c>
      <c r="BW134" s="1">
        <f t="shared" ca="1" si="104"/>
        <v>811.65156771753834</v>
      </c>
      <c r="BX134" s="1">
        <f t="shared" ca="1" si="104"/>
        <v>827.88459907188917</v>
      </c>
      <c r="BY134" s="1">
        <f t="shared" ca="1" si="104"/>
        <v>844.44229105332693</v>
      </c>
      <c r="BZ134" s="1">
        <f t="shared" ca="1" si="104"/>
        <v>861.33113687439334</v>
      </c>
      <c r="CA134" s="1">
        <f t="shared" ca="1" si="104"/>
        <v>878.55775961188192</v>
      </c>
      <c r="CB134" s="1">
        <f t="shared" ca="1" si="104"/>
        <v>896.12891480411963</v>
      </c>
      <c r="CC134" s="1">
        <f t="shared" ca="1" si="104"/>
        <v>914.05149310020192</v>
      </c>
    </row>
    <row r="135" spans="2:81" x14ac:dyDescent="0.2">
      <c r="B135">
        <f t="shared" si="68"/>
        <v>2039</v>
      </c>
      <c r="D135" t="s">
        <v>43</v>
      </c>
      <c r="G135" s="1">
        <f t="shared" ref="G135:AL135" si="105">SUM($E$18*G69,$E$19*G102)</f>
        <v>0</v>
      </c>
      <c r="H135" s="1">
        <f t="shared" si="105"/>
        <v>0</v>
      </c>
      <c r="I135" s="1">
        <f t="shared" si="105"/>
        <v>0</v>
      </c>
      <c r="J135" s="1">
        <f t="shared" si="105"/>
        <v>0</v>
      </c>
      <c r="K135" s="1">
        <f t="shared" si="105"/>
        <v>0</v>
      </c>
      <c r="L135" s="1">
        <f t="shared" si="105"/>
        <v>0</v>
      </c>
      <c r="M135" s="1">
        <f t="shared" si="105"/>
        <v>0</v>
      </c>
      <c r="N135" s="1">
        <f t="shared" si="105"/>
        <v>0</v>
      </c>
      <c r="O135" s="1">
        <f t="shared" si="105"/>
        <v>0</v>
      </c>
      <c r="P135" s="1">
        <f t="shared" si="105"/>
        <v>0</v>
      </c>
      <c r="Q135" s="1">
        <f t="shared" si="105"/>
        <v>0</v>
      </c>
      <c r="R135" s="1">
        <f t="shared" si="105"/>
        <v>0</v>
      </c>
      <c r="S135" s="1">
        <f t="shared" si="105"/>
        <v>0</v>
      </c>
      <c r="T135" s="1">
        <f t="shared" ca="1" si="105"/>
        <v>338.41261062290704</v>
      </c>
      <c r="U135" s="1">
        <f t="shared" ca="1" si="105"/>
        <v>345.18086283536519</v>
      </c>
      <c r="V135" s="1">
        <f t="shared" ca="1" si="105"/>
        <v>352.08448009207245</v>
      </c>
      <c r="W135" s="1">
        <f t="shared" ca="1" si="105"/>
        <v>359.12616969391388</v>
      </c>
      <c r="X135" s="1">
        <f t="shared" ca="1" si="105"/>
        <v>366.30869308779222</v>
      </c>
      <c r="Y135" s="1">
        <f t="shared" ca="1" si="105"/>
        <v>373.63486694954804</v>
      </c>
      <c r="Z135" s="1">
        <f t="shared" ca="1" si="105"/>
        <v>381.10756428853904</v>
      </c>
      <c r="AA135" s="1">
        <f t="shared" ca="1" si="105"/>
        <v>388.72971557430975</v>
      </c>
      <c r="AB135" s="1">
        <f t="shared" ca="1" si="105"/>
        <v>396.50430988579598</v>
      </c>
      <c r="AC135" s="1">
        <f t="shared" ca="1" si="105"/>
        <v>404.4343960835119</v>
      </c>
      <c r="AD135" s="1">
        <f t="shared" ca="1" si="105"/>
        <v>412.52308400518211</v>
      </c>
      <c r="AE135" s="1">
        <f t="shared" ca="1" si="105"/>
        <v>420.77354568528574</v>
      </c>
      <c r="AF135" s="1">
        <f t="shared" ca="1" si="105"/>
        <v>429.18901659899154</v>
      </c>
      <c r="AG135" s="1">
        <f t="shared" ca="1" si="105"/>
        <v>437.77279693097131</v>
      </c>
      <c r="AH135" s="1">
        <f t="shared" ca="1" si="105"/>
        <v>446.52825286959074</v>
      </c>
      <c r="AI135" s="1">
        <f t="shared" ca="1" si="105"/>
        <v>455.45881792698242</v>
      </c>
      <c r="AJ135" s="1">
        <f t="shared" ca="1" si="105"/>
        <v>464.56799428552222</v>
      </c>
      <c r="AK135" s="1">
        <f t="shared" ca="1" si="105"/>
        <v>473.85935417123267</v>
      </c>
      <c r="AL135" s="1">
        <f t="shared" ca="1" si="105"/>
        <v>483.33654125465728</v>
      </c>
      <c r="AM135" s="1">
        <f t="shared" ref="AM135:BR135" ca="1" si="106">SUM($E$18*AM69,$E$19*AM102)</f>
        <v>493.00327207975039</v>
      </c>
      <c r="AN135" s="1">
        <f t="shared" ca="1" si="106"/>
        <v>470.69526395029158</v>
      </c>
      <c r="AO135" s="1">
        <f t="shared" ca="1" si="106"/>
        <v>480.10916922929744</v>
      </c>
      <c r="AP135" s="1">
        <f t="shared" ca="1" si="106"/>
        <v>489.71135261388332</v>
      </c>
      <c r="AQ135" s="1">
        <f t="shared" ca="1" si="106"/>
        <v>499.50557966616094</v>
      </c>
      <c r="AR135" s="1">
        <f t="shared" ca="1" si="106"/>
        <v>509.49569125948415</v>
      </c>
      <c r="AS135" s="1">
        <f t="shared" ca="1" si="106"/>
        <v>519.68560508467385</v>
      </c>
      <c r="AT135" s="1">
        <f t="shared" ca="1" si="106"/>
        <v>530.07931718636746</v>
      </c>
      <c r="AU135" s="1">
        <f t="shared" ca="1" si="106"/>
        <v>540.68090353009461</v>
      </c>
      <c r="AV135" s="1">
        <f t="shared" ca="1" si="106"/>
        <v>551.49452160069654</v>
      </c>
      <c r="AW135" s="1">
        <f t="shared" ca="1" si="106"/>
        <v>562.52441203271042</v>
      </c>
      <c r="AX135" s="1">
        <f t="shared" ca="1" si="106"/>
        <v>494.72668663651359</v>
      </c>
      <c r="AY135" s="1">
        <f t="shared" ca="1" si="106"/>
        <v>504.62122036924382</v>
      </c>
      <c r="AZ135" s="1">
        <f t="shared" ca="1" si="106"/>
        <v>514.71364477662871</v>
      </c>
      <c r="BA135" s="1">
        <f t="shared" ca="1" si="106"/>
        <v>525.00791767216128</v>
      </c>
      <c r="BB135" s="1">
        <f t="shared" ca="1" si="106"/>
        <v>535.50807602560451</v>
      </c>
      <c r="BC135" s="1">
        <f t="shared" ca="1" si="106"/>
        <v>546.21823754611648</v>
      </c>
      <c r="BD135" s="1">
        <f t="shared" ca="1" si="106"/>
        <v>557.14260229703893</v>
      </c>
      <c r="BE135" s="1">
        <f t="shared" ca="1" si="106"/>
        <v>568.28545434297973</v>
      </c>
      <c r="BF135" s="1">
        <f t="shared" ca="1" si="106"/>
        <v>579.65116342983924</v>
      </c>
      <c r="BG135" s="1">
        <f t="shared" ca="1" si="106"/>
        <v>591.24418669843601</v>
      </c>
      <c r="BH135" s="1">
        <f t="shared" ca="1" si="106"/>
        <v>603.06907043240506</v>
      </c>
      <c r="BI135" s="1">
        <f t="shared" ca="1" si="106"/>
        <v>615.13045184105306</v>
      </c>
      <c r="BJ135" s="1">
        <f t="shared" ca="1" si="106"/>
        <v>627.43306087787425</v>
      </c>
      <c r="BK135" s="1">
        <f t="shared" ca="1" si="106"/>
        <v>639.98172209543168</v>
      </c>
      <c r="BL135" s="1">
        <f t="shared" ca="1" si="106"/>
        <v>652.78135653734034</v>
      </c>
      <c r="BM135" s="1">
        <f t="shared" ca="1" si="106"/>
        <v>665.8369836680871</v>
      </c>
      <c r="BN135" s="1">
        <f t="shared" ca="1" si="106"/>
        <v>679.15372334144888</v>
      </c>
      <c r="BO135" s="1">
        <f t="shared" ca="1" si="106"/>
        <v>692.73679780827774</v>
      </c>
      <c r="BP135" s="1">
        <f t="shared" ca="1" si="106"/>
        <v>706.59153376444328</v>
      </c>
      <c r="BQ135" s="1">
        <f t="shared" ca="1" si="106"/>
        <v>720.72336443973222</v>
      </c>
      <c r="BR135" s="1">
        <f t="shared" ca="1" si="106"/>
        <v>735.13783172852686</v>
      </c>
      <c r="BS135" s="1">
        <f t="shared" ref="BS135:CC135" ca="1" si="107">SUM($E$18*BS69,$E$19*BS102)</f>
        <v>749.84058836309737</v>
      </c>
      <c r="BT135" s="1">
        <f t="shared" ca="1" si="107"/>
        <v>764.83740013035936</v>
      </c>
      <c r="BU135" s="1">
        <f t="shared" ca="1" si="107"/>
        <v>780.13414813296652</v>
      </c>
      <c r="BV135" s="1">
        <f t="shared" ca="1" si="107"/>
        <v>795.7368310956258</v>
      </c>
      <c r="BW135" s="1">
        <f t="shared" ca="1" si="107"/>
        <v>811.65156771753823</v>
      </c>
      <c r="BX135" s="1">
        <f t="shared" ca="1" si="107"/>
        <v>827.88459907188917</v>
      </c>
      <c r="BY135" s="1">
        <f t="shared" ca="1" si="107"/>
        <v>844.44229105332693</v>
      </c>
      <c r="BZ135" s="1">
        <f t="shared" ca="1" si="107"/>
        <v>861.33113687439345</v>
      </c>
      <c r="CA135" s="1">
        <f t="shared" ca="1" si="107"/>
        <v>878.55775961188124</v>
      </c>
      <c r="CB135" s="1">
        <f t="shared" ca="1" si="107"/>
        <v>896.12891480411963</v>
      </c>
      <c r="CC135" s="1">
        <f t="shared" ca="1" si="107"/>
        <v>914.05149310020204</v>
      </c>
    </row>
    <row r="136" spans="2:81" x14ac:dyDescent="0.2">
      <c r="B136">
        <f t="shared" si="68"/>
        <v>2040</v>
      </c>
      <c r="D136" t="s">
        <v>43</v>
      </c>
      <c r="G136" s="1">
        <f t="shared" ref="G136:AL136" si="108">SUM($E$18*G70,$E$19*G103)</f>
        <v>0</v>
      </c>
      <c r="H136" s="1">
        <f t="shared" si="108"/>
        <v>0</v>
      </c>
      <c r="I136" s="1">
        <f t="shared" si="108"/>
        <v>0</v>
      </c>
      <c r="J136" s="1">
        <f t="shared" si="108"/>
        <v>0</v>
      </c>
      <c r="K136" s="1">
        <f t="shared" si="108"/>
        <v>0</v>
      </c>
      <c r="L136" s="1">
        <f t="shared" si="108"/>
        <v>0</v>
      </c>
      <c r="M136" s="1">
        <f t="shared" si="108"/>
        <v>0</v>
      </c>
      <c r="N136" s="1">
        <f t="shared" si="108"/>
        <v>0</v>
      </c>
      <c r="O136" s="1">
        <f t="shared" si="108"/>
        <v>0</v>
      </c>
      <c r="P136" s="1">
        <f t="shared" si="108"/>
        <v>0</v>
      </c>
      <c r="Q136" s="1">
        <f t="shared" si="108"/>
        <v>0</v>
      </c>
      <c r="R136" s="1">
        <f t="shared" si="108"/>
        <v>0</v>
      </c>
      <c r="S136" s="1">
        <f t="shared" si="108"/>
        <v>0</v>
      </c>
      <c r="T136" s="1">
        <f t="shared" si="108"/>
        <v>0</v>
      </c>
      <c r="U136" s="1">
        <f t="shared" ca="1" si="108"/>
        <v>350.18318772740929</v>
      </c>
      <c r="V136" s="1">
        <f t="shared" ca="1" si="108"/>
        <v>357.18685148195755</v>
      </c>
      <c r="W136" s="1">
        <f t="shared" ca="1" si="108"/>
        <v>364.33058851159666</v>
      </c>
      <c r="X136" s="1">
        <f t="shared" ca="1" si="108"/>
        <v>371.61720028182856</v>
      </c>
      <c r="Y136" s="1">
        <f t="shared" ca="1" si="108"/>
        <v>379.04954428746515</v>
      </c>
      <c r="Z136" s="1">
        <f t="shared" ca="1" si="108"/>
        <v>386.63053517321447</v>
      </c>
      <c r="AA136" s="1">
        <f t="shared" ca="1" si="108"/>
        <v>394.3631458766788</v>
      </c>
      <c r="AB136" s="1">
        <f t="shared" ca="1" si="108"/>
        <v>402.25040879421226</v>
      </c>
      <c r="AC136" s="1">
        <f t="shared" ca="1" si="108"/>
        <v>410.29541697009654</v>
      </c>
      <c r="AD136" s="1">
        <f t="shared" ca="1" si="108"/>
        <v>418.5013253094985</v>
      </c>
      <c r="AE136" s="1">
        <f t="shared" ca="1" si="108"/>
        <v>426.87135181568846</v>
      </c>
      <c r="AF136" s="1">
        <f t="shared" ca="1" si="108"/>
        <v>435.40877885200217</v>
      </c>
      <c r="AG136" s="1">
        <f t="shared" ca="1" si="108"/>
        <v>444.11695442904227</v>
      </c>
      <c r="AH136" s="1">
        <f t="shared" ca="1" si="108"/>
        <v>452.99929351762307</v>
      </c>
      <c r="AI136" s="1">
        <f t="shared" ca="1" si="108"/>
        <v>462.05927938797561</v>
      </c>
      <c r="AJ136" s="1">
        <f t="shared" ca="1" si="108"/>
        <v>471.300464975735</v>
      </c>
      <c r="AK136" s="1">
        <f t="shared" ca="1" si="108"/>
        <v>480.72647427524976</v>
      </c>
      <c r="AL136" s="1">
        <f t="shared" ca="1" si="108"/>
        <v>490.3410037607548</v>
      </c>
      <c r="AM136" s="1">
        <f t="shared" ref="AM136:BR136" ca="1" si="109">SUM($E$18*AM70,$E$19*AM103)</f>
        <v>500.1478238359698</v>
      </c>
      <c r="AN136" s="1">
        <f t="shared" ca="1" si="109"/>
        <v>510.15078031268922</v>
      </c>
      <c r="AO136" s="1">
        <f t="shared" ca="1" si="109"/>
        <v>475.11754324183266</v>
      </c>
      <c r="AP136" s="1">
        <f t="shared" ca="1" si="109"/>
        <v>484.61989410666934</v>
      </c>
      <c r="AQ136" s="1">
        <f t="shared" ca="1" si="109"/>
        <v>494.31229198880271</v>
      </c>
      <c r="AR136" s="1">
        <f t="shared" ca="1" si="109"/>
        <v>504.19853782857871</v>
      </c>
      <c r="AS136" s="1">
        <f t="shared" ca="1" si="109"/>
        <v>514.28250858515037</v>
      </c>
      <c r="AT136" s="1">
        <f t="shared" ca="1" si="109"/>
        <v>524.56815875685334</v>
      </c>
      <c r="AU136" s="1">
        <f t="shared" ca="1" si="109"/>
        <v>535.0595219319905</v>
      </c>
      <c r="AV136" s="1">
        <f t="shared" ca="1" si="109"/>
        <v>545.76071237063013</v>
      </c>
      <c r="AW136" s="1">
        <f t="shared" ca="1" si="109"/>
        <v>556.67592661804292</v>
      </c>
      <c r="AX136" s="1">
        <f t="shared" ca="1" si="109"/>
        <v>567.80944515040369</v>
      </c>
      <c r="AY136" s="1">
        <f t="shared" ca="1" si="109"/>
        <v>504.62122036924382</v>
      </c>
      <c r="AZ136" s="1">
        <f t="shared" ca="1" si="109"/>
        <v>514.7136447766286</v>
      </c>
      <c r="BA136" s="1">
        <f t="shared" ca="1" si="109"/>
        <v>525.00791767216128</v>
      </c>
      <c r="BB136" s="1">
        <f t="shared" ca="1" si="109"/>
        <v>535.50807602560451</v>
      </c>
      <c r="BC136" s="1">
        <f t="shared" ca="1" si="109"/>
        <v>546.2182375461166</v>
      </c>
      <c r="BD136" s="1">
        <f t="shared" ca="1" si="109"/>
        <v>557.14260229703882</v>
      </c>
      <c r="BE136" s="1">
        <f t="shared" ca="1" si="109"/>
        <v>568.28545434297973</v>
      </c>
      <c r="BF136" s="1">
        <f t="shared" ca="1" si="109"/>
        <v>579.65116342983924</v>
      </c>
      <c r="BG136" s="1">
        <f t="shared" ca="1" si="109"/>
        <v>591.24418669843612</v>
      </c>
      <c r="BH136" s="1">
        <f t="shared" ca="1" si="109"/>
        <v>603.06907043240471</v>
      </c>
      <c r="BI136" s="1">
        <f t="shared" ca="1" si="109"/>
        <v>615.13045184105317</v>
      </c>
      <c r="BJ136" s="1">
        <f t="shared" ca="1" si="109"/>
        <v>627.43306087787414</v>
      </c>
      <c r="BK136" s="1">
        <f t="shared" ca="1" si="109"/>
        <v>639.98172209543168</v>
      </c>
      <c r="BL136" s="1">
        <f t="shared" ca="1" si="109"/>
        <v>652.78135653734023</v>
      </c>
      <c r="BM136" s="1">
        <f t="shared" ca="1" si="109"/>
        <v>665.8369836680871</v>
      </c>
      <c r="BN136" s="1">
        <f t="shared" ca="1" si="109"/>
        <v>679.15372334144877</v>
      </c>
      <c r="BO136" s="1">
        <f t="shared" ca="1" si="109"/>
        <v>692.73679780827774</v>
      </c>
      <c r="BP136" s="1">
        <f t="shared" ca="1" si="109"/>
        <v>706.59153376444328</v>
      </c>
      <c r="BQ136" s="1">
        <f t="shared" ca="1" si="109"/>
        <v>720.72336443973222</v>
      </c>
      <c r="BR136" s="1">
        <f t="shared" ca="1" si="109"/>
        <v>735.13783172852686</v>
      </c>
      <c r="BS136" s="1">
        <f t="shared" ref="BS136:CC136" ca="1" si="110">SUM($E$18*BS70,$E$19*BS103)</f>
        <v>749.84058836309737</v>
      </c>
      <c r="BT136" s="1">
        <f t="shared" ca="1" si="110"/>
        <v>764.83740013035924</v>
      </c>
      <c r="BU136" s="1">
        <f t="shared" ca="1" si="110"/>
        <v>780.13414813296663</v>
      </c>
      <c r="BV136" s="1">
        <f t="shared" ca="1" si="110"/>
        <v>795.7368310956258</v>
      </c>
      <c r="BW136" s="1">
        <f t="shared" ca="1" si="110"/>
        <v>811.65156771753834</v>
      </c>
      <c r="BX136" s="1">
        <f t="shared" ca="1" si="110"/>
        <v>827.88459907188894</v>
      </c>
      <c r="BY136" s="1">
        <f t="shared" ca="1" si="110"/>
        <v>844.44229105332693</v>
      </c>
      <c r="BZ136" s="1">
        <f t="shared" ca="1" si="110"/>
        <v>861.33113687439334</v>
      </c>
      <c r="CA136" s="1">
        <f t="shared" ca="1" si="110"/>
        <v>878.55775961188135</v>
      </c>
      <c r="CB136" s="1">
        <f t="shared" ca="1" si="110"/>
        <v>896.12891480411872</v>
      </c>
      <c r="CC136" s="1">
        <f t="shared" ca="1" si="110"/>
        <v>914.05149310020204</v>
      </c>
    </row>
    <row r="137" spans="2:81" x14ac:dyDescent="0.2">
      <c r="B137">
        <f t="shared" si="68"/>
        <v>2041</v>
      </c>
      <c r="D137" t="s">
        <v>43</v>
      </c>
      <c r="G137" s="1">
        <f t="shared" ref="G137:AL137" si="111">SUM($E$18*G71,$E$19*G104)</f>
        <v>0</v>
      </c>
      <c r="H137" s="1">
        <f t="shared" si="111"/>
        <v>0</v>
      </c>
      <c r="I137" s="1">
        <f t="shared" si="111"/>
        <v>0</v>
      </c>
      <c r="J137" s="1">
        <f t="shared" si="111"/>
        <v>0</v>
      </c>
      <c r="K137" s="1">
        <f t="shared" si="111"/>
        <v>0</v>
      </c>
      <c r="L137" s="1">
        <f t="shared" si="111"/>
        <v>0</v>
      </c>
      <c r="M137" s="1">
        <f t="shared" si="111"/>
        <v>0</v>
      </c>
      <c r="N137" s="1">
        <f t="shared" si="111"/>
        <v>0</v>
      </c>
      <c r="O137" s="1">
        <f t="shared" si="111"/>
        <v>0</v>
      </c>
      <c r="P137" s="1">
        <f t="shared" si="111"/>
        <v>0</v>
      </c>
      <c r="Q137" s="1">
        <f t="shared" si="111"/>
        <v>0</v>
      </c>
      <c r="R137" s="1">
        <f t="shared" si="111"/>
        <v>0</v>
      </c>
      <c r="S137" s="1">
        <f t="shared" si="111"/>
        <v>0</v>
      </c>
      <c r="T137" s="1">
        <f t="shared" si="111"/>
        <v>0</v>
      </c>
      <c r="U137" s="1">
        <f t="shared" si="111"/>
        <v>0</v>
      </c>
      <c r="V137" s="1">
        <f t="shared" ca="1" si="111"/>
        <v>362.73253964179753</v>
      </c>
      <c r="W137" s="1">
        <f t="shared" ca="1" si="111"/>
        <v>369.98719043463348</v>
      </c>
      <c r="X137" s="1">
        <f t="shared" ca="1" si="111"/>
        <v>377.3869342433261</v>
      </c>
      <c r="Y137" s="1">
        <f t="shared" ca="1" si="111"/>
        <v>384.93467292819264</v>
      </c>
      <c r="Z137" s="1">
        <f t="shared" ca="1" si="111"/>
        <v>392.63336638675651</v>
      </c>
      <c r="AA137" s="1">
        <f t="shared" ca="1" si="111"/>
        <v>400.48603371449167</v>
      </c>
      <c r="AB137" s="1">
        <f t="shared" ca="1" si="111"/>
        <v>408.49575438878151</v>
      </c>
      <c r="AC137" s="1">
        <f t="shared" ca="1" si="111"/>
        <v>416.66566947655701</v>
      </c>
      <c r="AD137" s="1">
        <f t="shared" ca="1" si="111"/>
        <v>424.99898286608823</v>
      </c>
      <c r="AE137" s="1">
        <f t="shared" ca="1" si="111"/>
        <v>433.49896252341</v>
      </c>
      <c r="AF137" s="1">
        <f t="shared" ca="1" si="111"/>
        <v>442.16894177387815</v>
      </c>
      <c r="AG137" s="1">
        <f t="shared" ca="1" si="111"/>
        <v>451.01232060935564</v>
      </c>
      <c r="AH137" s="1">
        <f t="shared" ca="1" si="111"/>
        <v>460.03256702154289</v>
      </c>
      <c r="AI137" s="1">
        <f t="shared" ca="1" si="111"/>
        <v>469.23321836197368</v>
      </c>
      <c r="AJ137" s="1">
        <f t="shared" ca="1" si="111"/>
        <v>478.61788272921319</v>
      </c>
      <c r="AK137" s="1">
        <f t="shared" ca="1" si="111"/>
        <v>488.19024038379735</v>
      </c>
      <c r="AL137" s="1">
        <f t="shared" ca="1" si="111"/>
        <v>497.95404519147337</v>
      </c>
      <c r="AM137" s="1">
        <f t="shared" ref="AM137:BR137" ca="1" si="112">SUM($E$18*AM71,$E$19*AM104)</f>
        <v>507.91312609530286</v>
      </c>
      <c r="AN137" s="1">
        <f t="shared" ca="1" si="112"/>
        <v>518.07138861720887</v>
      </c>
      <c r="AO137" s="1">
        <f t="shared" ca="1" si="112"/>
        <v>528.43281638955295</v>
      </c>
      <c r="AP137" s="1">
        <f t="shared" ca="1" si="112"/>
        <v>479.64179111774683</v>
      </c>
      <c r="AQ137" s="1">
        <f t="shared" ca="1" si="112"/>
        <v>489.23462694010175</v>
      </c>
      <c r="AR137" s="1">
        <f t="shared" ca="1" si="112"/>
        <v>499.01931947890381</v>
      </c>
      <c r="AS137" s="1">
        <f t="shared" ca="1" si="112"/>
        <v>508.99970586848178</v>
      </c>
      <c r="AT137" s="1">
        <f t="shared" ca="1" si="112"/>
        <v>519.17969998585147</v>
      </c>
      <c r="AU137" s="1">
        <f t="shared" ca="1" si="112"/>
        <v>529.56329398556852</v>
      </c>
      <c r="AV137" s="1">
        <f t="shared" ca="1" si="112"/>
        <v>540.15455986527991</v>
      </c>
      <c r="AW137" s="1">
        <f t="shared" ca="1" si="112"/>
        <v>550.95765106258546</v>
      </c>
      <c r="AX137" s="1">
        <f t="shared" ca="1" si="112"/>
        <v>561.97680408383724</v>
      </c>
      <c r="AY137" s="1">
        <f t="shared" ca="1" si="112"/>
        <v>573.21634016551388</v>
      </c>
      <c r="AZ137" s="1">
        <f t="shared" ca="1" si="112"/>
        <v>514.71364477662883</v>
      </c>
      <c r="BA137" s="1">
        <f t="shared" ca="1" si="112"/>
        <v>525.00791767216128</v>
      </c>
      <c r="BB137" s="1">
        <f t="shared" ca="1" si="112"/>
        <v>535.50807602560462</v>
      </c>
      <c r="BC137" s="1">
        <f t="shared" ca="1" si="112"/>
        <v>546.2182375461166</v>
      </c>
      <c r="BD137" s="1">
        <f t="shared" ca="1" si="112"/>
        <v>557.14260229703905</v>
      </c>
      <c r="BE137" s="1">
        <f t="shared" ca="1" si="112"/>
        <v>568.28545434297973</v>
      </c>
      <c r="BF137" s="1">
        <f t="shared" ca="1" si="112"/>
        <v>579.65116342983936</v>
      </c>
      <c r="BG137" s="1">
        <f t="shared" ca="1" si="112"/>
        <v>591.24418669843612</v>
      </c>
      <c r="BH137" s="1">
        <f t="shared" ca="1" si="112"/>
        <v>603.06907043240483</v>
      </c>
      <c r="BI137" s="1">
        <f t="shared" ca="1" si="112"/>
        <v>615.13045184105295</v>
      </c>
      <c r="BJ137" s="1">
        <f t="shared" ca="1" si="112"/>
        <v>627.43306087787425</v>
      </c>
      <c r="BK137" s="1">
        <f t="shared" ca="1" si="112"/>
        <v>639.98172209543168</v>
      </c>
      <c r="BL137" s="1">
        <f t="shared" ca="1" si="112"/>
        <v>652.78135653734034</v>
      </c>
      <c r="BM137" s="1">
        <f t="shared" ca="1" si="112"/>
        <v>665.8369836680871</v>
      </c>
      <c r="BN137" s="1">
        <f t="shared" ca="1" si="112"/>
        <v>679.15372334144888</v>
      </c>
      <c r="BO137" s="1">
        <f t="shared" ca="1" si="112"/>
        <v>692.73679780827786</v>
      </c>
      <c r="BP137" s="1">
        <f t="shared" ca="1" si="112"/>
        <v>706.59153376444351</v>
      </c>
      <c r="BQ137" s="1">
        <f t="shared" ca="1" si="112"/>
        <v>720.72336443973222</v>
      </c>
      <c r="BR137" s="1">
        <f t="shared" ca="1" si="112"/>
        <v>735.13783172852686</v>
      </c>
      <c r="BS137" s="1">
        <f t="shared" ref="BS137:CC137" ca="1" si="113">SUM($E$18*BS71,$E$19*BS104)</f>
        <v>749.84058836309737</v>
      </c>
      <c r="BT137" s="1">
        <f t="shared" ca="1" si="113"/>
        <v>764.83740013035936</v>
      </c>
      <c r="BU137" s="1">
        <f t="shared" ca="1" si="113"/>
        <v>780.13414813296652</v>
      </c>
      <c r="BV137" s="1">
        <f t="shared" ca="1" si="113"/>
        <v>795.73683109562592</v>
      </c>
      <c r="BW137" s="1">
        <f t="shared" ca="1" si="113"/>
        <v>811.65156771753834</v>
      </c>
      <c r="BX137" s="1">
        <f t="shared" ca="1" si="113"/>
        <v>827.88459907188917</v>
      </c>
      <c r="BY137" s="1">
        <f t="shared" ca="1" si="113"/>
        <v>844.44229105332693</v>
      </c>
      <c r="BZ137" s="1">
        <f t="shared" ca="1" si="113"/>
        <v>861.33113687439345</v>
      </c>
      <c r="CA137" s="1">
        <f t="shared" ca="1" si="113"/>
        <v>878.55775961188147</v>
      </c>
      <c r="CB137" s="1">
        <f t="shared" ca="1" si="113"/>
        <v>896.12891480411895</v>
      </c>
      <c r="CC137" s="1">
        <f t="shared" ca="1" si="113"/>
        <v>914.05149310020124</v>
      </c>
    </row>
    <row r="138" spans="2:81" x14ac:dyDescent="0.2">
      <c r="B138">
        <f t="shared" si="68"/>
        <v>2042</v>
      </c>
      <c r="D138" t="s">
        <v>43</v>
      </c>
      <c r="G138" s="1">
        <f t="shared" ref="G138:AL138" si="114">SUM($E$18*G72,$E$19*G105)</f>
        <v>0</v>
      </c>
      <c r="H138" s="1">
        <f t="shared" si="114"/>
        <v>0</v>
      </c>
      <c r="I138" s="1">
        <f t="shared" si="114"/>
        <v>0</v>
      </c>
      <c r="J138" s="1">
        <f t="shared" si="114"/>
        <v>0</v>
      </c>
      <c r="K138" s="1">
        <f t="shared" si="114"/>
        <v>0</v>
      </c>
      <c r="L138" s="1">
        <f t="shared" si="114"/>
        <v>0</v>
      </c>
      <c r="M138" s="1">
        <f t="shared" si="114"/>
        <v>0</v>
      </c>
      <c r="N138" s="1">
        <f t="shared" si="114"/>
        <v>0</v>
      </c>
      <c r="O138" s="1">
        <f t="shared" si="114"/>
        <v>0</v>
      </c>
      <c r="P138" s="1">
        <f t="shared" si="114"/>
        <v>0</v>
      </c>
      <c r="Q138" s="1">
        <f t="shared" si="114"/>
        <v>0</v>
      </c>
      <c r="R138" s="1">
        <f t="shared" si="114"/>
        <v>0</v>
      </c>
      <c r="S138" s="1">
        <f t="shared" si="114"/>
        <v>0</v>
      </c>
      <c r="T138" s="1">
        <f t="shared" si="114"/>
        <v>0</v>
      </c>
      <c r="U138" s="1">
        <f t="shared" si="114"/>
        <v>0</v>
      </c>
      <c r="V138" s="1">
        <f t="shared" si="114"/>
        <v>0</v>
      </c>
      <c r="W138" s="1">
        <f t="shared" ca="1" si="114"/>
        <v>363.58952173221445</v>
      </c>
      <c r="X138" s="1">
        <f t="shared" ca="1" si="114"/>
        <v>370.86131216685874</v>
      </c>
      <c r="Y138" s="1">
        <f t="shared" ca="1" si="114"/>
        <v>378.27853841019589</v>
      </c>
      <c r="Z138" s="1">
        <f t="shared" ca="1" si="114"/>
        <v>385.84410917839978</v>
      </c>
      <c r="AA138" s="1">
        <f t="shared" ca="1" si="114"/>
        <v>393.56099136196781</v>
      </c>
      <c r="AB138" s="1">
        <f t="shared" ca="1" si="114"/>
        <v>401.43221118920718</v>
      </c>
      <c r="AC138" s="1">
        <f t="shared" ca="1" si="114"/>
        <v>409.46085541299135</v>
      </c>
      <c r="AD138" s="1">
        <f t="shared" ca="1" si="114"/>
        <v>417.6500725212511</v>
      </c>
      <c r="AE138" s="1">
        <f t="shared" ca="1" si="114"/>
        <v>426.00307397167614</v>
      </c>
      <c r="AF138" s="1">
        <f t="shared" ca="1" si="114"/>
        <v>434.52313545110974</v>
      </c>
      <c r="AG138" s="1">
        <f t="shared" ca="1" si="114"/>
        <v>443.21359816013188</v>
      </c>
      <c r="AH138" s="1">
        <f t="shared" ca="1" si="114"/>
        <v>452.07787012333449</v>
      </c>
      <c r="AI138" s="1">
        <f t="shared" ca="1" si="114"/>
        <v>461.11942752580126</v>
      </c>
      <c r="AJ138" s="1">
        <f t="shared" ca="1" si="114"/>
        <v>470.34181607631723</v>
      </c>
      <c r="AK138" s="1">
        <f t="shared" ca="1" si="114"/>
        <v>479.74865239784361</v>
      </c>
      <c r="AL138" s="1">
        <f t="shared" ca="1" si="114"/>
        <v>489.34362544580034</v>
      </c>
      <c r="AM138" s="1">
        <f t="shared" ref="AM138:BR138" ca="1" si="115">SUM($E$18*AM72,$E$19*AM105)</f>
        <v>499.13049795471647</v>
      </c>
      <c r="AN138" s="1">
        <f t="shared" ca="1" si="115"/>
        <v>509.11310791381084</v>
      </c>
      <c r="AO138" s="1">
        <f t="shared" ca="1" si="115"/>
        <v>519.29537007208694</v>
      </c>
      <c r="AP138" s="1">
        <f t="shared" ca="1" si="115"/>
        <v>529.68127747352867</v>
      </c>
      <c r="AQ138" s="1">
        <f t="shared" ca="1" si="115"/>
        <v>484.43964270112588</v>
      </c>
      <c r="AR138" s="1">
        <f t="shared" ca="1" si="115"/>
        <v>494.12843555514837</v>
      </c>
      <c r="AS138" s="1">
        <f t="shared" ca="1" si="115"/>
        <v>504.01100426625135</v>
      </c>
      <c r="AT138" s="1">
        <f t="shared" ca="1" si="115"/>
        <v>514.09122435157633</v>
      </c>
      <c r="AU138" s="1">
        <f t="shared" ca="1" si="115"/>
        <v>524.37304883860793</v>
      </c>
      <c r="AV138" s="1">
        <f t="shared" ca="1" si="115"/>
        <v>534.86050981538006</v>
      </c>
      <c r="AW138" s="1">
        <f t="shared" ca="1" si="115"/>
        <v>545.55772001168771</v>
      </c>
      <c r="AX138" s="1">
        <f t="shared" ca="1" si="115"/>
        <v>556.46887441192132</v>
      </c>
      <c r="AY138" s="1">
        <f t="shared" ca="1" si="115"/>
        <v>567.59825190015977</v>
      </c>
      <c r="AZ138" s="1">
        <f t="shared" ca="1" si="115"/>
        <v>578.95021693816307</v>
      </c>
      <c r="BA138" s="1">
        <f t="shared" ca="1" si="115"/>
        <v>525.00791767216128</v>
      </c>
      <c r="BB138" s="1">
        <f t="shared" ca="1" si="115"/>
        <v>535.50807602560451</v>
      </c>
      <c r="BC138" s="1">
        <f t="shared" ca="1" si="115"/>
        <v>546.2182375461166</v>
      </c>
      <c r="BD138" s="1">
        <f t="shared" ca="1" si="115"/>
        <v>557.14260229703893</v>
      </c>
      <c r="BE138" s="1">
        <f t="shared" ca="1" si="115"/>
        <v>568.28545434297973</v>
      </c>
      <c r="BF138" s="1">
        <f t="shared" ca="1" si="115"/>
        <v>579.65116342983936</v>
      </c>
      <c r="BG138" s="1">
        <f t="shared" ca="1" si="115"/>
        <v>591.24418669843612</v>
      </c>
      <c r="BH138" s="1">
        <f t="shared" ca="1" si="115"/>
        <v>603.06907043240483</v>
      </c>
      <c r="BI138" s="1">
        <f t="shared" ca="1" si="115"/>
        <v>615.13045184105295</v>
      </c>
      <c r="BJ138" s="1">
        <f t="shared" ca="1" si="115"/>
        <v>627.43306087787391</v>
      </c>
      <c r="BK138" s="1">
        <f t="shared" ca="1" si="115"/>
        <v>639.98172209543168</v>
      </c>
      <c r="BL138" s="1">
        <f t="shared" ca="1" si="115"/>
        <v>652.78135653734034</v>
      </c>
      <c r="BM138" s="1">
        <f t="shared" ca="1" si="115"/>
        <v>665.83698366808721</v>
      </c>
      <c r="BN138" s="1">
        <f t="shared" ca="1" si="115"/>
        <v>679.15372334144888</v>
      </c>
      <c r="BO138" s="1">
        <f t="shared" ca="1" si="115"/>
        <v>692.73679780827786</v>
      </c>
      <c r="BP138" s="1">
        <f t="shared" ca="1" si="115"/>
        <v>706.5915337644434</v>
      </c>
      <c r="BQ138" s="1">
        <f t="shared" ca="1" si="115"/>
        <v>720.72336443973234</v>
      </c>
      <c r="BR138" s="1">
        <f t="shared" ca="1" si="115"/>
        <v>735.13783172852686</v>
      </c>
      <c r="BS138" s="1">
        <f t="shared" ref="BS138:CC138" ca="1" si="116">SUM($E$18*BS72,$E$19*BS105)</f>
        <v>749.84058836309737</v>
      </c>
      <c r="BT138" s="1">
        <f t="shared" ca="1" si="116"/>
        <v>764.83740013035936</v>
      </c>
      <c r="BU138" s="1">
        <f t="shared" ca="1" si="116"/>
        <v>780.13414813296663</v>
      </c>
      <c r="BV138" s="1">
        <f t="shared" ca="1" si="116"/>
        <v>795.7368310956258</v>
      </c>
      <c r="BW138" s="1">
        <f t="shared" ca="1" si="116"/>
        <v>811.65156771753846</v>
      </c>
      <c r="BX138" s="1">
        <f t="shared" ca="1" si="116"/>
        <v>827.88459907188917</v>
      </c>
      <c r="BY138" s="1">
        <f t="shared" ca="1" si="116"/>
        <v>844.44229105332693</v>
      </c>
      <c r="BZ138" s="1">
        <f t="shared" ca="1" si="116"/>
        <v>861.33113687439345</v>
      </c>
      <c r="CA138" s="1">
        <f t="shared" ca="1" si="116"/>
        <v>878.55775961188135</v>
      </c>
      <c r="CB138" s="1">
        <f t="shared" ca="1" si="116"/>
        <v>896.12891480411906</v>
      </c>
      <c r="CC138" s="1">
        <f t="shared" ca="1" si="116"/>
        <v>914.05149310020147</v>
      </c>
    </row>
    <row r="139" spans="2:81" x14ac:dyDescent="0.2">
      <c r="B139">
        <f t="shared" si="68"/>
        <v>2043</v>
      </c>
      <c r="D139" t="s">
        <v>43</v>
      </c>
      <c r="G139" s="1">
        <f t="shared" ref="G139:AL139" si="117">SUM($E$18*G73,$E$19*G106)</f>
        <v>0</v>
      </c>
      <c r="H139" s="1">
        <f t="shared" si="117"/>
        <v>0</v>
      </c>
      <c r="I139" s="1">
        <f t="shared" si="117"/>
        <v>0</v>
      </c>
      <c r="J139" s="1">
        <f t="shared" si="117"/>
        <v>0</v>
      </c>
      <c r="K139" s="1">
        <f t="shared" si="117"/>
        <v>0</v>
      </c>
      <c r="L139" s="1">
        <f t="shared" si="117"/>
        <v>0</v>
      </c>
      <c r="M139" s="1">
        <f t="shared" si="117"/>
        <v>0</v>
      </c>
      <c r="N139" s="1">
        <f t="shared" si="117"/>
        <v>0</v>
      </c>
      <c r="O139" s="1">
        <f t="shared" si="117"/>
        <v>0</v>
      </c>
      <c r="P139" s="1">
        <f t="shared" si="117"/>
        <v>0</v>
      </c>
      <c r="Q139" s="1">
        <f t="shared" si="117"/>
        <v>0</v>
      </c>
      <c r="R139" s="1">
        <f t="shared" si="117"/>
        <v>0</v>
      </c>
      <c r="S139" s="1">
        <f t="shared" si="117"/>
        <v>0</v>
      </c>
      <c r="T139" s="1">
        <f t="shared" si="117"/>
        <v>0</v>
      </c>
      <c r="U139" s="1">
        <f t="shared" si="117"/>
        <v>0</v>
      </c>
      <c r="V139" s="1">
        <f t="shared" si="117"/>
        <v>0</v>
      </c>
      <c r="W139" s="1">
        <f t="shared" si="117"/>
        <v>0</v>
      </c>
      <c r="X139" s="1">
        <f t="shared" ca="1" si="117"/>
        <v>364.45309606861679</v>
      </c>
      <c r="Y139" s="1">
        <f t="shared" ca="1" si="117"/>
        <v>371.74215798998921</v>
      </c>
      <c r="Z139" s="1">
        <f t="shared" ca="1" si="117"/>
        <v>379.17700114978891</v>
      </c>
      <c r="AA139" s="1">
        <f t="shared" ca="1" si="117"/>
        <v>386.76054117278466</v>
      </c>
      <c r="AB139" s="1">
        <f t="shared" ca="1" si="117"/>
        <v>394.49575199624041</v>
      </c>
      <c r="AC139" s="1">
        <f t="shared" ca="1" si="117"/>
        <v>402.38566703616527</v>
      </c>
      <c r="AD139" s="1">
        <f t="shared" ca="1" si="117"/>
        <v>410.43338037688852</v>
      </c>
      <c r="AE139" s="1">
        <f t="shared" ca="1" si="117"/>
        <v>418.6420479844262</v>
      </c>
      <c r="AF139" s="1">
        <f t="shared" ca="1" si="117"/>
        <v>427.01488894411477</v>
      </c>
      <c r="AG139" s="1">
        <f t="shared" ca="1" si="117"/>
        <v>435.55518672299706</v>
      </c>
      <c r="AH139" s="1">
        <f t="shared" ca="1" si="117"/>
        <v>444.2662904574571</v>
      </c>
      <c r="AI139" s="1">
        <f t="shared" ca="1" si="117"/>
        <v>453.15161626660608</v>
      </c>
      <c r="AJ139" s="1">
        <f t="shared" ca="1" si="117"/>
        <v>462.21464859193827</v>
      </c>
      <c r="AK139" s="1">
        <f t="shared" ca="1" si="117"/>
        <v>471.45894156377705</v>
      </c>
      <c r="AL139" s="1">
        <f t="shared" ca="1" si="117"/>
        <v>480.88812039505262</v>
      </c>
      <c r="AM139" s="1">
        <f t="shared" ref="AM139:BR139" ca="1" si="118">SUM($E$18*AM73,$E$19*AM106)</f>
        <v>490.50588280295358</v>
      </c>
      <c r="AN139" s="1">
        <f t="shared" ca="1" si="118"/>
        <v>500.31600045901268</v>
      </c>
      <c r="AO139" s="1">
        <f t="shared" ca="1" si="118"/>
        <v>510.32232046819297</v>
      </c>
      <c r="AP139" s="1">
        <f t="shared" ca="1" si="118"/>
        <v>520.52876687755679</v>
      </c>
      <c r="AQ139" s="1">
        <f t="shared" ca="1" si="118"/>
        <v>530.9393422151079</v>
      </c>
      <c r="AR139" s="1">
        <f t="shared" ca="1" si="118"/>
        <v>489.34272100337324</v>
      </c>
      <c r="AS139" s="1">
        <f t="shared" ca="1" si="118"/>
        <v>499.12957542344066</v>
      </c>
      <c r="AT139" s="1">
        <f t="shared" ca="1" si="118"/>
        <v>509.11216693190954</v>
      </c>
      <c r="AU139" s="1">
        <f t="shared" ca="1" si="118"/>
        <v>519.29441027054759</v>
      </c>
      <c r="AV139" s="1">
        <f t="shared" ca="1" si="118"/>
        <v>529.68029847595858</v>
      </c>
      <c r="AW139" s="1">
        <f t="shared" ca="1" si="118"/>
        <v>540.2739044454778</v>
      </c>
      <c r="AX139" s="1">
        <f t="shared" ca="1" si="118"/>
        <v>551.07938253438738</v>
      </c>
      <c r="AY139" s="1">
        <f t="shared" ca="1" si="118"/>
        <v>562.10097018507508</v>
      </c>
      <c r="AZ139" s="1">
        <f t="shared" ca="1" si="118"/>
        <v>573.34298958877662</v>
      </c>
      <c r="BA139" s="1">
        <f t="shared" ca="1" si="118"/>
        <v>584.80984938055212</v>
      </c>
      <c r="BB139" s="1">
        <f t="shared" ca="1" si="118"/>
        <v>535.50807602560462</v>
      </c>
      <c r="BC139" s="1">
        <f t="shared" ca="1" si="118"/>
        <v>546.2182375461166</v>
      </c>
      <c r="BD139" s="1">
        <f t="shared" ca="1" si="118"/>
        <v>557.14260229703893</v>
      </c>
      <c r="BE139" s="1">
        <f t="shared" ca="1" si="118"/>
        <v>568.28545434297973</v>
      </c>
      <c r="BF139" s="1">
        <f t="shared" ca="1" si="118"/>
        <v>579.65116342983936</v>
      </c>
      <c r="BG139" s="1">
        <f t="shared" ca="1" si="118"/>
        <v>591.24418669843612</v>
      </c>
      <c r="BH139" s="1">
        <f t="shared" ca="1" si="118"/>
        <v>603.06907043240483</v>
      </c>
      <c r="BI139" s="1">
        <f t="shared" ca="1" si="118"/>
        <v>615.13045184105295</v>
      </c>
      <c r="BJ139" s="1">
        <f t="shared" ca="1" si="118"/>
        <v>627.43306087787403</v>
      </c>
      <c r="BK139" s="1">
        <f t="shared" ca="1" si="118"/>
        <v>639.98172209543145</v>
      </c>
      <c r="BL139" s="1">
        <f t="shared" ca="1" si="118"/>
        <v>652.78135653734034</v>
      </c>
      <c r="BM139" s="1">
        <f t="shared" ca="1" si="118"/>
        <v>665.83698366808721</v>
      </c>
      <c r="BN139" s="1">
        <f t="shared" ca="1" si="118"/>
        <v>679.15372334144888</v>
      </c>
      <c r="BO139" s="1">
        <f t="shared" ca="1" si="118"/>
        <v>692.73679780827786</v>
      </c>
      <c r="BP139" s="1">
        <f t="shared" ca="1" si="118"/>
        <v>706.5915337644434</v>
      </c>
      <c r="BQ139" s="1">
        <f t="shared" ca="1" si="118"/>
        <v>720.72336443973222</v>
      </c>
      <c r="BR139" s="1">
        <f t="shared" ca="1" si="118"/>
        <v>735.13783172852698</v>
      </c>
      <c r="BS139" s="1">
        <f t="shared" ref="BS139:CC139" ca="1" si="119">SUM($E$18*BS73,$E$19*BS106)</f>
        <v>749.84058836309737</v>
      </c>
      <c r="BT139" s="1">
        <f t="shared" ca="1" si="119"/>
        <v>764.83740013035936</v>
      </c>
      <c r="BU139" s="1">
        <f t="shared" ca="1" si="119"/>
        <v>780.13414813296663</v>
      </c>
      <c r="BV139" s="1">
        <f t="shared" ca="1" si="119"/>
        <v>795.73683109562603</v>
      </c>
      <c r="BW139" s="1">
        <f t="shared" ca="1" si="119"/>
        <v>811.65156771753834</v>
      </c>
      <c r="BX139" s="1">
        <f t="shared" ca="1" si="119"/>
        <v>827.88459907188917</v>
      </c>
      <c r="BY139" s="1">
        <f t="shared" ca="1" si="119"/>
        <v>844.44229105332693</v>
      </c>
      <c r="BZ139" s="1">
        <f t="shared" ca="1" si="119"/>
        <v>861.33113687439345</v>
      </c>
      <c r="CA139" s="1">
        <f t="shared" ca="1" si="119"/>
        <v>878.55775961188124</v>
      </c>
      <c r="CB139" s="1">
        <f t="shared" ca="1" si="119"/>
        <v>896.12891480411895</v>
      </c>
      <c r="CC139" s="1">
        <f t="shared" ca="1" si="119"/>
        <v>914.05149310020136</v>
      </c>
    </row>
    <row r="140" spans="2:81" x14ac:dyDescent="0.2">
      <c r="B140">
        <f t="shared" si="68"/>
        <v>2044</v>
      </c>
      <c r="D140" t="s">
        <v>43</v>
      </c>
      <c r="G140" s="1">
        <f t="shared" ref="G140:AL140" si="120">SUM($E$18*G74,$E$19*G107)</f>
        <v>0</v>
      </c>
      <c r="H140" s="1">
        <f t="shared" si="120"/>
        <v>0</v>
      </c>
      <c r="I140" s="1">
        <f t="shared" si="120"/>
        <v>0</v>
      </c>
      <c r="J140" s="1">
        <f t="shared" si="120"/>
        <v>0</v>
      </c>
      <c r="K140" s="1">
        <f t="shared" si="120"/>
        <v>0</v>
      </c>
      <c r="L140" s="1">
        <f t="shared" si="120"/>
        <v>0</v>
      </c>
      <c r="M140" s="1">
        <f t="shared" si="120"/>
        <v>0</v>
      </c>
      <c r="N140" s="1">
        <f t="shared" si="120"/>
        <v>0</v>
      </c>
      <c r="O140" s="1">
        <f t="shared" si="120"/>
        <v>0</v>
      </c>
      <c r="P140" s="1">
        <f t="shared" si="120"/>
        <v>0</v>
      </c>
      <c r="Q140" s="1">
        <f t="shared" si="120"/>
        <v>0</v>
      </c>
      <c r="R140" s="1">
        <f t="shared" si="120"/>
        <v>0</v>
      </c>
      <c r="S140" s="1">
        <f t="shared" si="120"/>
        <v>0</v>
      </c>
      <c r="T140" s="1">
        <f t="shared" si="120"/>
        <v>0</v>
      </c>
      <c r="U140" s="1">
        <f t="shared" si="120"/>
        <v>0</v>
      </c>
      <c r="V140" s="1">
        <f t="shared" si="120"/>
        <v>0</v>
      </c>
      <c r="W140" s="1">
        <f t="shared" si="120"/>
        <v>0</v>
      </c>
      <c r="X140" s="1">
        <f t="shared" si="120"/>
        <v>0</v>
      </c>
      <c r="Y140" s="1">
        <f t="shared" ca="1" si="120"/>
        <v>365.32329357560627</v>
      </c>
      <c r="Z140" s="1">
        <f t="shared" ca="1" si="120"/>
        <v>372.62975944711843</v>
      </c>
      <c r="AA140" s="1">
        <f t="shared" ca="1" si="120"/>
        <v>380.08235463606081</v>
      </c>
      <c r="AB140" s="1">
        <f t="shared" ca="1" si="120"/>
        <v>387.68400172878199</v>
      </c>
      <c r="AC140" s="1">
        <f t="shared" ca="1" si="120"/>
        <v>395.43768176335766</v>
      </c>
      <c r="AD140" s="1">
        <f t="shared" ca="1" si="120"/>
        <v>403.34643539862481</v>
      </c>
      <c r="AE140" s="1">
        <f t="shared" ca="1" si="120"/>
        <v>411.41336410659733</v>
      </c>
      <c r="AF140" s="1">
        <f t="shared" ca="1" si="120"/>
        <v>419.64163138872914</v>
      </c>
      <c r="AG140" s="1">
        <f t="shared" ca="1" si="120"/>
        <v>428.03446401650376</v>
      </c>
      <c r="AH140" s="1">
        <f t="shared" ca="1" si="120"/>
        <v>436.59515329683387</v>
      </c>
      <c r="AI140" s="1">
        <f t="shared" ca="1" si="120"/>
        <v>445.32705636277058</v>
      </c>
      <c r="AJ140" s="1">
        <f t="shared" ca="1" si="120"/>
        <v>454.23359749002589</v>
      </c>
      <c r="AK140" s="1">
        <f t="shared" ca="1" si="120"/>
        <v>463.31826943982651</v>
      </c>
      <c r="AL140" s="1">
        <f t="shared" ca="1" si="120"/>
        <v>472.584634828623</v>
      </c>
      <c r="AM140" s="1">
        <f t="shared" ref="AM140:BR140" ca="1" si="121">SUM($E$18*AM74,$E$19*AM107)</f>
        <v>482.03632752519547</v>
      </c>
      <c r="AN140" s="1">
        <f t="shared" ca="1" si="121"/>
        <v>491.67705407569929</v>
      </c>
      <c r="AO140" s="1">
        <f t="shared" ca="1" si="121"/>
        <v>501.51059515721334</v>
      </c>
      <c r="AP140" s="1">
        <f t="shared" ca="1" si="121"/>
        <v>511.54080706035768</v>
      </c>
      <c r="AQ140" s="1">
        <f t="shared" ca="1" si="121"/>
        <v>521.77162320156481</v>
      </c>
      <c r="AR140" s="1">
        <f t="shared" ca="1" si="121"/>
        <v>532.20705566559604</v>
      </c>
      <c r="AS140" s="1">
        <f t="shared" ca="1" si="121"/>
        <v>494.35311263866117</v>
      </c>
      <c r="AT140" s="1">
        <f t="shared" ca="1" si="121"/>
        <v>504.24017489143444</v>
      </c>
      <c r="AU140" s="1">
        <f t="shared" ca="1" si="121"/>
        <v>514.32497838926315</v>
      </c>
      <c r="AV140" s="1">
        <f t="shared" ca="1" si="121"/>
        <v>524.61147795704835</v>
      </c>
      <c r="AW140" s="1">
        <f t="shared" ca="1" si="121"/>
        <v>535.10370751618927</v>
      </c>
      <c r="AX140" s="1">
        <f t="shared" ca="1" si="121"/>
        <v>545.8057816665131</v>
      </c>
      <c r="AY140" s="1">
        <f t="shared" ca="1" si="121"/>
        <v>556.72189729984348</v>
      </c>
      <c r="AZ140" s="1">
        <f t="shared" ca="1" si="121"/>
        <v>567.85633524584011</v>
      </c>
      <c r="BA140" s="1">
        <f t="shared" ca="1" si="121"/>
        <v>579.21346195075694</v>
      </c>
      <c r="BB140" s="1">
        <f t="shared" ca="1" si="121"/>
        <v>590.79773118977209</v>
      </c>
      <c r="BC140" s="1">
        <f t="shared" ca="1" si="121"/>
        <v>546.2182375461166</v>
      </c>
      <c r="BD140" s="1">
        <f t="shared" ca="1" si="121"/>
        <v>557.14260229703893</v>
      </c>
      <c r="BE140" s="1">
        <f t="shared" ca="1" si="121"/>
        <v>568.28545434297973</v>
      </c>
      <c r="BF140" s="1">
        <f t="shared" ca="1" si="121"/>
        <v>579.65116342983924</v>
      </c>
      <c r="BG140" s="1">
        <f t="shared" ca="1" si="121"/>
        <v>591.24418669843612</v>
      </c>
      <c r="BH140" s="1">
        <f t="shared" ca="1" si="121"/>
        <v>603.06907043240471</v>
      </c>
      <c r="BI140" s="1">
        <f t="shared" ca="1" si="121"/>
        <v>615.13045184105295</v>
      </c>
      <c r="BJ140" s="1">
        <f t="shared" ca="1" si="121"/>
        <v>627.43306087787403</v>
      </c>
      <c r="BK140" s="1">
        <f t="shared" ca="1" si="121"/>
        <v>639.98172209543145</v>
      </c>
      <c r="BL140" s="1">
        <f t="shared" ca="1" si="121"/>
        <v>652.78135653734012</v>
      </c>
      <c r="BM140" s="1">
        <f t="shared" ca="1" si="121"/>
        <v>665.83698366808721</v>
      </c>
      <c r="BN140" s="1">
        <f t="shared" ca="1" si="121"/>
        <v>679.15372334144899</v>
      </c>
      <c r="BO140" s="1">
        <f t="shared" ca="1" si="121"/>
        <v>692.73679780827797</v>
      </c>
      <c r="BP140" s="1">
        <f t="shared" ca="1" si="121"/>
        <v>706.5915337644434</v>
      </c>
      <c r="BQ140" s="1">
        <f t="shared" ca="1" si="121"/>
        <v>720.72336443973234</v>
      </c>
      <c r="BR140" s="1">
        <f t="shared" ca="1" si="121"/>
        <v>735.13783172852686</v>
      </c>
      <c r="BS140" s="1">
        <f t="shared" ref="BS140:CC140" ca="1" si="122">SUM($E$18*BS74,$E$19*BS107)</f>
        <v>749.84058836309759</v>
      </c>
      <c r="BT140" s="1">
        <f t="shared" ca="1" si="122"/>
        <v>764.83740013035936</v>
      </c>
      <c r="BU140" s="1">
        <f t="shared" ca="1" si="122"/>
        <v>780.13414813296663</v>
      </c>
      <c r="BV140" s="1">
        <f t="shared" ca="1" si="122"/>
        <v>795.73683109562592</v>
      </c>
      <c r="BW140" s="1">
        <f t="shared" ca="1" si="122"/>
        <v>811.65156771753846</v>
      </c>
      <c r="BX140" s="1">
        <f t="shared" ca="1" si="122"/>
        <v>827.88459907188917</v>
      </c>
      <c r="BY140" s="1">
        <f t="shared" ca="1" si="122"/>
        <v>844.44229105332704</v>
      </c>
      <c r="BZ140" s="1">
        <f t="shared" ca="1" si="122"/>
        <v>861.33113687439345</v>
      </c>
      <c r="CA140" s="1">
        <f t="shared" ca="1" si="122"/>
        <v>878.55775961188147</v>
      </c>
      <c r="CB140" s="1">
        <f t="shared" ca="1" si="122"/>
        <v>896.12891480411895</v>
      </c>
      <c r="CC140" s="1">
        <f t="shared" ca="1" si="122"/>
        <v>914.05149310020147</v>
      </c>
    </row>
    <row r="141" spans="2:81" x14ac:dyDescent="0.2">
      <c r="B141">
        <f t="shared" si="68"/>
        <v>2045</v>
      </c>
      <c r="D141" t="s">
        <v>43</v>
      </c>
      <c r="G141" s="1">
        <f t="shared" ref="G141:AL141" si="123">SUM($E$18*G75,$E$19*G108)</f>
        <v>0</v>
      </c>
      <c r="H141" s="1">
        <f t="shared" si="123"/>
        <v>0</v>
      </c>
      <c r="I141" s="1">
        <f t="shared" si="123"/>
        <v>0</v>
      </c>
      <c r="J141" s="1">
        <f t="shared" si="123"/>
        <v>0</v>
      </c>
      <c r="K141" s="1">
        <f t="shared" si="123"/>
        <v>0</v>
      </c>
      <c r="L141" s="1">
        <f t="shared" si="123"/>
        <v>0</v>
      </c>
      <c r="M141" s="1">
        <f t="shared" si="123"/>
        <v>0</v>
      </c>
      <c r="N141" s="1">
        <f t="shared" si="123"/>
        <v>0</v>
      </c>
      <c r="O141" s="1">
        <f t="shared" si="123"/>
        <v>0</v>
      </c>
      <c r="P141" s="1">
        <f t="shared" si="123"/>
        <v>0</v>
      </c>
      <c r="Q141" s="1">
        <f t="shared" si="123"/>
        <v>0</v>
      </c>
      <c r="R141" s="1">
        <f t="shared" si="123"/>
        <v>0</v>
      </c>
      <c r="S141" s="1">
        <f t="shared" si="123"/>
        <v>0</v>
      </c>
      <c r="T141" s="1">
        <f t="shared" si="123"/>
        <v>0</v>
      </c>
      <c r="U141" s="1">
        <f t="shared" si="123"/>
        <v>0</v>
      </c>
      <c r="V141" s="1">
        <f t="shared" si="123"/>
        <v>0</v>
      </c>
      <c r="W141" s="1">
        <f t="shared" si="123"/>
        <v>0</v>
      </c>
      <c r="X141" s="1">
        <f t="shared" si="123"/>
        <v>0</v>
      </c>
      <c r="Y141" s="1">
        <f t="shared" si="123"/>
        <v>0</v>
      </c>
      <c r="Z141" s="1">
        <f t="shared" ca="1" si="123"/>
        <v>366.20014534917675</v>
      </c>
      <c r="AA141" s="1">
        <f t="shared" ca="1" si="123"/>
        <v>373.52414825616029</v>
      </c>
      <c r="AB141" s="1">
        <f t="shared" ca="1" si="123"/>
        <v>380.9946312212835</v>
      </c>
      <c r="AC141" s="1">
        <f t="shared" ca="1" si="123"/>
        <v>388.61452384570907</v>
      </c>
      <c r="AD141" s="1">
        <f t="shared" ca="1" si="123"/>
        <v>396.38681432262331</v>
      </c>
      <c r="AE141" s="1">
        <f t="shared" ca="1" si="123"/>
        <v>404.31455060907581</v>
      </c>
      <c r="AF141" s="1">
        <f t="shared" ca="1" si="123"/>
        <v>412.40084162125731</v>
      </c>
      <c r="AG141" s="1">
        <f t="shared" ca="1" si="123"/>
        <v>420.64885845368235</v>
      </c>
      <c r="AH141" s="1">
        <f t="shared" ca="1" si="123"/>
        <v>429.06183562275612</v>
      </c>
      <c r="AI141" s="1">
        <f t="shared" ca="1" si="123"/>
        <v>437.64307233521117</v>
      </c>
      <c r="AJ141" s="1">
        <f t="shared" ca="1" si="123"/>
        <v>446.39593378191546</v>
      </c>
      <c r="AK141" s="1">
        <f t="shared" ca="1" si="123"/>
        <v>455.32385245755364</v>
      </c>
      <c r="AL141" s="1">
        <f t="shared" ca="1" si="123"/>
        <v>464.43032950670477</v>
      </c>
      <c r="AM141" s="1">
        <f t="shared" ref="AM141:BR141" ca="1" si="124">SUM($E$18*AM75,$E$19*AM108)</f>
        <v>473.71893609683889</v>
      </c>
      <c r="AN141" s="1">
        <f t="shared" ca="1" si="124"/>
        <v>483.19331481877572</v>
      </c>
      <c r="AO141" s="1">
        <f t="shared" ca="1" si="124"/>
        <v>492.85718111515109</v>
      </c>
      <c r="AP141" s="1">
        <f t="shared" ca="1" si="124"/>
        <v>502.71432473745421</v>
      </c>
      <c r="AQ141" s="1">
        <f t="shared" ca="1" si="124"/>
        <v>512.76861123220328</v>
      </c>
      <c r="AR141" s="1">
        <f t="shared" ca="1" si="124"/>
        <v>523.0239834568473</v>
      </c>
      <c r="AS141" s="1">
        <f t="shared" ca="1" si="124"/>
        <v>533.48446312598423</v>
      </c>
      <c r="AT141" s="1">
        <f t="shared" ca="1" si="124"/>
        <v>499.47294598808895</v>
      </c>
      <c r="AU141" s="1">
        <f t="shared" ca="1" si="124"/>
        <v>509.46240490785078</v>
      </c>
      <c r="AV141" s="1">
        <f t="shared" ca="1" si="124"/>
        <v>519.65165300600779</v>
      </c>
      <c r="AW141" s="1">
        <f t="shared" ca="1" si="124"/>
        <v>530.04468606612784</v>
      </c>
      <c r="AX141" s="1">
        <f t="shared" ca="1" si="124"/>
        <v>540.6455797874504</v>
      </c>
      <c r="AY141" s="1">
        <f t="shared" ca="1" si="124"/>
        <v>551.45849138319943</v>
      </c>
      <c r="AZ141" s="1">
        <f t="shared" ca="1" si="124"/>
        <v>562.48766121086351</v>
      </c>
      <c r="BA141" s="1">
        <f t="shared" ca="1" si="124"/>
        <v>573.73741443508061</v>
      </c>
      <c r="BB141" s="1">
        <f t="shared" ca="1" si="124"/>
        <v>585.21216272378228</v>
      </c>
      <c r="BC141" s="1">
        <f t="shared" ca="1" si="124"/>
        <v>596.9164059782579</v>
      </c>
      <c r="BD141" s="1">
        <f t="shared" ca="1" si="124"/>
        <v>557.14260229703905</v>
      </c>
      <c r="BE141" s="1">
        <f t="shared" ca="1" si="124"/>
        <v>568.28545434297973</v>
      </c>
      <c r="BF141" s="1">
        <f t="shared" ca="1" si="124"/>
        <v>579.65116342983936</v>
      </c>
      <c r="BG141" s="1">
        <f t="shared" ca="1" si="124"/>
        <v>591.24418669843612</v>
      </c>
      <c r="BH141" s="1">
        <f t="shared" ca="1" si="124"/>
        <v>603.06907043240494</v>
      </c>
      <c r="BI141" s="1">
        <f t="shared" ca="1" si="124"/>
        <v>615.13045184105295</v>
      </c>
      <c r="BJ141" s="1">
        <f t="shared" ca="1" si="124"/>
        <v>627.43306087787403</v>
      </c>
      <c r="BK141" s="1">
        <f t="shared" ca="1" si="124"/>
        <v>639.98172209543145</v>
      </c>
      <c r="BL141" s="1">
        <f t="shared" ca="1" si="124"/>
        <v>652.78135653734012</v>
      </c>
      <c r="BM141" s="1">
        <f t="shared" ca="1" si="124"/>
        <v>665.83698366808699</v>
      </c>
      <c r="BN141" s="1">
        <f t="shared" ca="1" si="124"/>
        <v>679.15372334144899</v>
      </c>
      <c r="BO141" s="1">
        <f t="shared" ca="1" si="124"/>
        <v>692.73679780827797</v>
      </c>
      <c r="BP141" s="1">
        <f t="shared" ca="1" si="124"/>
        <v>706.59153376444351</v>
      </c>
      <c r="BQ141" s="1">
        <f t="shared" ca="1" si="124"/>
        <v>720.72336443973245</v>
      </c>
      <c r="BR141" s="1">
        <f t="shared" ca="1" si="124"/>
        <v>735.13783172852709</v>
      </c>
      <c r="BS141" s="1">
        <f t="shared" ref="BS141:CC141" ca="1" si="125">SUM($E$18*BS75,$E$19*BS108)</f>
        <v>749.84058836309759</v>
      </c>
      <c r="BT141" s="1">
        <f t="shared" ca="1" si="125"/>
        <v>764.83740013035958</v>
      </c>
      <c r="BU141" s="1">
        <f t="shared" ca="1" si="125"/>
        <v>780.13414813296663</v>
      </c>
      <c r="BV141" s="1">
        <f t="shared" ca="1" si="125"/>
        <v>795.73683109562603</v>
      </c>
      <c r="BW141" s="1">
        <f t="shared" ca="1" si="125"/>
        <v>811.65156771753846</v>
      </c>
      <c r="BX141" s="1">
        <f t="shared" ca="1" si="125"/>
        <v>827.8845990718894</v>
      </c>
      <c r="BY141" s="1">
        <f t="shared" ca="1" si="125"/>
        <v>844.44229105332704</v>
      </c>
      <c r="BZ141" s="1">
        <f t="shared" ca="1" si="125"/>
        <v>861.33113687439368</v>
      </c>
      <c r="CA141" s="1">
        <f t="shared" ca="1" si="125"/>
        <v>878.55775961188147</v>
      </c>
      <c r="CB141" s="1">
        <f t="shared" ca="1" si="125"/>
        <v>896.12891480411918</v>
      </c>
      <c r="CC141" s="1">
        <f t="shared" ca="1" si="125"/>
        <v>914.05149310020124</v>
      </c>
    </row>
    <row r="142" spans="2:81" x14ac:dyDescent="0.2">
      <c r="B142">
        <f t="shared" si="68"/>
        <v>2046</v>
      </c>
      <c r="D142" t="s">
        <v>43</v>
      </c>
      <c r="G142" s="1">
        <f t="shared" ref="G142:AL142" si="126">SUM($E$18*G76,$E$19*G109)</f>
        <v>0</v>
      </c>
      <c r="H142" s="1">
        <f t="shared" si="126"/>
        <v>0</v>
      </c>
      <c r="I142" s="1">
        <f t="shared" si="126"/>
        <v>0</v>
      </c>
      <c r="J142" s="1">
        <f t="shared" si="126"/>
        <v>0</v>
      </c>
      <c r="K142" s="1">
        <f t="shared" si="126"/>
        <v>0</v>
      </c>
      <c r="L142" s="1">
        <f t="shared" si="126"/>
        <v>0</v>
      </c>
      <c r="M142" s="1">
        <f t="shared" si="126"/>
        <v>0</v>
      </c>
      <c r="N142" s="1">
        <f t="shared" si="126"/>
        <v>0</v>
      </c>
      <c r="O142" s="1">
        <f t="shared" si="126"/>
        <v>0</v>
      </c>
      <c r="P142" s="1">
        <f t="shared" si="126"/>
        <v>0</v>
      </c>
      <c r="Q142" s="1">
        <f t="shared" si="126"/>
        <v>0</v>
      </c>
      <c r="R142" s="1">
        <f t="shared" si="126"/>
        <v>0</v>
      </c>
      <c r="S142" s="1">
        <f t="shared" si="126"/>
        <v>0</v>
      </c>
      <c r="T142" s="1">
        <f t="shared" si="126"/>
        <v>0</v>
      </c>
      <c r="U142" s="1">
        <f t="shared" si="126"/>
        <v>0</v>
      </c>
      <c r="V142" s="1">
        <f t="shared" si="126"/>
        <v>0</v>
      </c>
      <c r="W142" s="1">
        <f t="shared" si="126"/>
        <v>0</v>
      </c>
      <c r="X142" s="1">
        <f t="shared" si="126"/>
        <v>0</v>
      </c>
      <c r="Y142" s="1">
        <f t="shared" si="126"/>
        <v>0</v>
      </c>
      <c r="Z142" s="1">
        <f t="shared" si="126"/>
        <v>0</v>
      </c>
      <c r="AA142" s="1">
        <f t="shared" ca="1" si="126"/>
        <v>367.072560945026</v>
      </c>
      <c r="AB142" s="1">
        <f t="shared" ca="1" si="126"/>
        <v>374.41401216392649</v>
      </c>
      <c r="AC142" s="1">
        <f t="shared" ca="1" si="126"/>
        <v>381.90229240720504</v>
      </c>
      <c r="AD142" s="1">
        <f t="shared" ca="1" si="126"/>
        <v>389.54033825534913</v>
      </c>
      <c r="AE142" s="1">
        <f t="shared" ca="1" si="126"/>
        <v>397.33114502045612</v>
      </c>
      <c r="AF142" s="1">
        <f t="shared" ca="1" si="126"/>
        <v>405.27776792086524</v>
      </c>
      <c r="AG142" s="1">
        <f t="shared" ca="1" si="126"/>
        <v>413.38332327928259</v>
      </c>
      <c r="AH142" s="1">
        <f t="shared" ca="1" si="126"/>
        <v>421.65098974486818</v>
      </c>
      <c r="AI142" s="1">
        <f t="shared" ca="1" si="126"/>
        <v>430.08400953976553</v>
      </c>
      <c r="AJ142" s="1">
        <f t="shared" ca="1" si="126"/>
        <v>438.68568973056085</v>
      </c>
      <c r="AK142" s="1">
        <f t="shared" ca="1" si="126"/>
        <v>447.45940352517209</v>
      </c>
      <c r="AL142" s="1">
        <f t="shared" ca="1" si="126"/>
        <v>456.40859159567543</v>
      </c>
      <c r="AM142" s="1">
        <f t="shared" ref="AM142:BR142" ca="1" si="127">SUM($E$18*AM76,$E$19*AM109)</f>
        <v>465.53676342758899</v>
      </c>
      <c r="AN142" s="1">
        <f t="shared" ca="1" si="127"/>
        <v>474.84749869614075</v>
      </c>
      <c r="AO142" s="1">
        <f t="shared" ca="1" si="127"/>
        <v>484.34444867006368</v>
      </c>
      <c r="AP142" s="1">
        <f t="shared" ca="1" si="127"/>
        <v>494.03133764346478</v>
      </c>
      <c r="AQ142" s="1">
        <f t="shared" ca="1" si="127"/>
        <v>503.91196439633416</v>
      </c>
      <c r="AR142" s="1">
        <f t="shared" ca="1" si="127"/>
        <v>513.9902036842609</v>
      </c>
      <c r="AS142" s="1">
        <f t="shared" ca="1" si="127"/>
        <v>524.27000775794602</v>
      </c>
      <c r="AT142" s="1">
        <f t="shared" ca="1" si="127"/>
        <v>534.75540791310493</v>
      </c>
      <c r="AU142" s="1">
        <f t="shared" ca="1" si="127"/>
        <v>504.70303714256954</v>
      </c>
      <c r="AV142" s="1">
        <f t="shared" ca="1" si="127"/>
        <v>514.79709788542095</v>
      </c>
      <c r="AW142" s="1">
        <f t="shared" ca="1" si="127"/>
        <v>525.0930398431293</v>
      </c>
      <c r="AX142" s="1">
        <f t="shared" ca="1" si="127"/>
        <v>535.59490063999192</v>
      </c>
      <c r="AY142" s="1">
        <f t="shared" ca="1" si="127"/>
        <v>546.30679865279171</v>
      </c>
      <c r="AZ142" s="1">
        <f t="shared" ca="1" si="127"/>
        <v>557.23293462584752</v>
      </c>
      <c r="BA142" s="1">
        <f t="shared" ca="1" si="127"/>
        <v>568.37759331836457</v>
      </c>
      <c r="BB142" s="1">
        <f t="shared" ca="1" si="127"/>
        <v>579.74514518473177</v>
      </c>
      <c r="BC142" s="1">
        <f t="shared" ca="1" si="127"/>
        <v>591.34004808842644</v>
      </c>
      <c r="BD142" s="1">
        <f t="shared" ca="1" si="127"/>
        <v>603.16684905019497</v>
      </c>
      <c r="BE142" s="1">
        <f t="shared" ca="1" si="127"/>
        <v>568.28545434297985</v>
      </c>
      <c r="BF142" s="1">
        <f t="shared" ca="1" si="127"/>
        <v>579.65116342983936</v>
      </c>
      <c r="BG142" s="1">
        <f t="shared" ca="1" si="127"/>
        <v>591.24418669843624</v>
      </c>
      <c r="BH142" s="1">
        <f t="shared" ca="1" si="127"/>
        <v>603.06907043240494</v>
      </c>
      <c r="BI142" s="1">
        <f t="shared" ca="1" si="127"/>
        <v>615.13045184105306</v>
      </c>
      <c r="BJ142" s="1">
        <f t="shared" ca="1" si="127"/>
        <v>627.43306087787403</v>
      </c>
      <c r="BK142" s="1">
        <f t="shared" ca="1" si="127"/>
        <v>639.98172209543168</v>
      </c>
      <c r="BL142" s="1">
        <f t="shared" ca="1" si="127"/>
        <v>652.78135653734012</v>
      </c>
      <c r="BM142" s="1">
        <f t="shared" ca="1" si="127"/>
        <v>665.83698366808699</v>
      </c>
      <c r="BN142" s="1">
        <f t="shared" ca="1" si="127"/>
        <v>679.15372334144877</v>
      </c>
      <c r="BO142" s="1">
        <f t="shared" ca="1" si="127"/>
        <v>692.73679780827797</v>
      </c>
      <c r="BP142" s="1">
        <f t="shared" ca="1" si="127"/>
        <v>706.59153376444351</v>
      </c>
      <c r="BQ142" s="1">
        <f t="shared" ca="1" si="127"/>
        <v>720.72336443973245</v>
      </c>
      <c r="BR142" s="1">
        <f t="shared" ca="1" si="127"/>
        <v>735.13783172852709</v>
      </c>
      <c r="BS142" s="1">
        <f t="shared" ref="BS142:CC142" ca="1" si="128">SUM($E$18*BS76,$E$19*BS109)</f>
        <v>749.84058836309759</v>
      </c>
      <c r="BT142" s="1">
        <f t="shared" ca="1" si="128"/>
        <v>764.83740013035958</v>
      </c>
      <c r="BU142" s="1">
        <f t="shared" ca="1" si="128"/>
        <v>780.13414813296686</v>
      </c>
      <c r="BV142" s="1">
        <f t="shared" ca="1" si="128"/>
        <v>795.73683109562603</v>
      </c>
      <c r="BW142" s="1">
        <f t="shared" ca="1" si="128"/>
        <v>811.65156771753857</v>
      </c>
      <c r="BX142" s="1">
        <f t="shared" ca="1" si="128"/>
        <v>827.88459907188928</v>
      </c>
      <c r="BY142" s="1">
        <f t="shared" ca="1" si="128"/>
        <v>844.44229105332715</v>
      </c>
      <c r="BZ142" s="1">
        <f t="shared" ca="1" si="128"/>
        <v>861.33113687439368</v>
      </c>
      <c r="CA142" s="1">
        <f t="shared" ca="1" si="128"/>
        <v>878.55775961188147</v>
      </c>
      <c r="CB142" s="1">
        <f t="shared" ca="1" si="128"/>
        <v>896.12891480411918</v>
      </c>
      <c r="CC142" s="1">
        <f t="shared" ca="1" si="128"/>
        <v>914.05149310020147</v>
      </c>
    </row>
    <row r="143" spans="2:81" x14ac:dyDescent="0.2">
      <c r="B143">
        <f t="shared" si="68"/>
        <v>2047</v>
      </c>
      <c r="D143" t="s">
        <v>43</v>
      </c>
      <c r="G143" s="1">
        <f t="shared" ref="G143:AL143" si="129">SUM($E$18*G77,$E$19*G110)</f>
        <v>0</v>
      </c>
      <c r="H143" s="1">
        <f t="shared" si="129"/>
        <v>0</v>
      </c>
      <c r="I143" s="1">
        <f t="shared" si="129"/>
        <v>0</v>
      </c>
      <c r="J143" s="1">
        <f t="shared" si="129"/>
        <v>0</v>
      </c>
      <c r="K143" s="1">
        <f t="shared" si="129"/>
        <v>0</v>
      </c>
      <c r="L143" s="1">
        <f t="shared" si="129"/>
        <v>0</v>
      </c>
      <c r="M143" s="1">
        <f t="shared" si="129"/>
        <v>0</v>
      </c>
      <c r="N143" s="1">
        <f t="shared" si="129"/>
        <v>0</v>
      </c>
      <c r="O143" s="1">
        <f t="shared" si="129"/>
        <v>0</v>
      </c>
      <c r="P143" s="1">
        <f t="shared" si="129"/>
        <v>0</v>
      </c>
      <c r="Q143" s="1">
        <f t="shared" si="129"/>
        <v>0</v>
      </c>
      <c r="R143" s="1">
        <f t="shared" si="129"/>
        <v>0</v>
      </c>
      <c r="S143" s="1">
        <f t="shared" si="129"/>
        <v>0</v>
      </c>
      <c r="T143" s="1">
        <f t="shared" si="129"/>
        <v>0</v>
      </c>
      <c r="U143" s="1">
        <f t="shared" si="129"/>
        <v>0</v>
      </c>
      <c r="V143" s="1">
        <f t="shared" si="129"/>
        <v>0</v>
      </c>
      <c r="W143" s="1">
        <f t="shared" si="129"/>
        <v>0</v>
      </c>
      <c r="X143" s="1">
        <f t="shared" si="129"/>
        <v>0</v>
      </c>
      <c r="Y143" s="1">
        <f t="shared" si="129"/>
        <v>0</v>
      </c>
      <c r="Z143" s="1">
        <f t="shared" si="129"/>
        <v>0</v>
      </c>
      <c r="AA143" s="1">
        <f t="shared" si="129"/>
        <v>0</v>
      </c>
      <c r="AB143" s="1">
        <f t="shared" ca="1" si="129"/>
        <v>367.94793399268974</v>
      </c>
      <c r="AC143" s="1">
        <f t="shared" ca="1" si="129"/>
        <v>375.30689267254354</v>
      </c>
      <c r="AD143" s="1">
        <f t="shared" ca="1" si="129"/>
        <v>382.81303052599441</v>
      </c>
      <c r="AE143" s="1">
        <f t="shared" ca="1" si="129"/>
        <v>390.46929113651424</v>
      </c>
      <c r="AF143" s="1">
        <f t="shared" ca="1" si="129"/>
        <v>398.27867695924454</v>
      </c>
      <c r="AG143" s="1">
        <f t="shared" ca="1" si="129"/>
        <v>406.24425049842944</v>
      </c>
      <c r="AH143" s="1">
        <f t="shared" ca="1" si="129"/>
        <v>414.36913550839813</v>
      </c>
      <c r="AI143" s="1">
        <f t="shared" ca="1" si="129"/>
        <v>422.65651821856596</v>
      </c>
      <c r="AJ143" s="1">
        <f t="shared" ca="1" si="129"/>
        <v>431.10964858293733</v>
      </c>
      <c r="AK143" s="1">
        <f t="shared" ca="1" si="129"/>
        <v>439.73184155459609</v>
      </c>
      <c r="AL143" s="1">
        <f t="shared" ca="1" si="129"/>
        <v>448.52647838568799</v>
      </c>
      <c r="AM143" s="1">
        <f t="shared" ref="AM143:BR143" ca="1" si="130">SUM($E$18*AM77,$E$19*AM110)</f>
        <v>457.49700795340169</v>
      </c>
      <c r="AN143" s="1">
        <f t="shared" ca="1" si="130"/>
        <v>466.64694811246977</v>
      </c>
      <c r="AO143" s="1">
        <f t="shared" ca="1" si="130"/>
        <v>475.97988707471916</v>
      </c>
      <c r="AP143" s="1">
        <f t="shared" ca="1" si="130"/>
        <v>485.49948481621362</v>
      </c>
      <c r="AQ143" s="1">
        <f t="shared" ca="1" si="130"/>
        <v>495.20947451253772</v>
      </c>
      <c r="AR143" s="1">
        <f t="shared" ca="1" si="130"/>
        <v>505.1136640027886</v>
      </c>
      <c r="AS143" s="1">
        <f t="shared" ca="1" si="130"/>
        <v>515.21593728284438</v>
      </c>
      <c r="AT143" s="1">
        <f t="shared" ca="1" si="130"/>
        <v>525.52025602850119</v>
      </c>
      <c r="AU143" s="1">
        <f t="shared" ca="1" si="130"/>
        <v>536.03066114907119</v>
      </c>
      <c r="AV143" s="1">
        <f t="shared" ca="1" si="130"/>
        <v>510.04650642045056</v>
      </c>
      <c r="AW143" s="1">
        <f t="shared" ca="1" si="130"/>
        <v>520.24743654885958</v>
      </c>
      <c r="AX143" s="1">
        <f t="shared" ca="1" si="130"/>
        <v>530.65238527983672</v>
      </c>
      <c r="AY143" s="1">
        <f t="shared" ca="1" si="130"/>
        <v>541.26543298543345</v>
      </c>
      <c r="AZ143" s="1">
        <f t="shared" ca="1" si="130"/>
        <v>552.0907416451422</v>
      </c>
      <c r="BA143" s="1">
        <f t="shared" ca="1" si="130"/>
        <v>563.13255647804499</v>
      </c>
      <c r="BB143" s="1">
        <f t="shared" ca="1" si="130"/>
        <v>574.39520760760593</v>
      </c>
      <c r="BC143" s="1">
        <f t="shared" ca="1" si="130"/>
        <v>585.88311175975787</v>
      </c>
      <c r="BD143" s="1">
        <f t="shared" ca="1" si="130"/>
        <v>597.60077399495322</v>
      </c>
      <c r="BE143" s="1">
        <f t="shared" ca="1" si="130"/>
        <v>609.55278947485226</v>
      </c>
      <c r="BF143" s="1">
        <f t="shared" ca="1" si="130"/>
        <v>579.65116342983947</v>
      </c>
      <c r="BG143" s="1">
        <f t="shared" ca="1" si="130"/>
        <v>591.24418669843612</v>
      </c>
      <c r="BH143" s="1">
        <f t="shared" ca="1" si="130"/>
        <v>603.06907043240494</v>
      </c>
      <c r="BI143" s="1">
        <f t="shared" ca="1" si="130"/>
        <v>615.13045184105295</v>
      </c>
      <c r="BJ143" s="1">
        <f t="shared" ca="1" si="130"/>
        <v>627.43306087787414</v>
      </c>
      <c r="BK143" s="1">
        <f t="shared" ca="1" si="130"/>
        <v>639.98172209543145</v>
      </c>
      <c r="BL143" s="1">
        <f t="shared" ca="1" si="130"/>
        <v>652.78135653734023</v>
      </c>
      <c r="BM143" s="1">
        <f t="shared" ca="1" si="130"/>
        <v>665.83698366808699</v>
      </c>
      <c r="BN143" s="1">
        <f t="shared" ca="1" si="130"/>
        <v>679.15372334144877</v>
      </c>
      <c r="BO143" s="1">
        <f t="shared" ca="1" si="130"/>
        <v>692.73679780827763</v>
      </c>
      <c r="BP143" s="1">
        <f t="shared" ca="1" si="130"/>
        <v>706.59153376444351</v>
      </c>
      <c r="BQ143" s="1">
        <f t="shared" ca="1" si="130"/>
        <v>720.72336443973245</v>
      </c>
      <c r="BR143" s="1">
        <f t="shared" ca="1" si="130"/>
        <v>735.13783172852709</v>
      </c>
      <c r="BS143" s="1">
        <f t="shared" ref="BS143:CC143" ca="1" si="131">SUM($E$18*BS77,$E$19*BS110)</f>
        <v>749.84058836309759</v>
      </c>
      <c r="BT143" s="1">
        <f t="shared" ca="1" si="131"/>
        <v>764.83740013035958</v>
      </c>
      <c r="BU143" s="1">
        <f t="shared" ca="1" si="131"/>
        <v>780.13414813296663</v>
      </c>
      <c r="BV143" s="1">
        <f t="shared" ca="1" si="131"/>
        <v>795.73683109562603</v>
      </c>
      <c r="BW143" s="1">
        <f t="shared" ca="1" si="131"/>
        <v>811.65156771753846</v>
      </c>
      <c r="BX143" s="1">
        <f t="shared" ca="1" si="131"/>
        <v>827.88459907188928</v>
      </c>
      <c r="BY143" s="1">
        <f t="shared" ca="1" si="131"/>
        <v>844.44229105332715</v>
      </c>
      <c r="BZ143" s="1">
        <f t="shared" ca="1" si="131"/>
        <v>861.33113687439368</v>
      </c>
      <c r="CA143" s="1">
        <f t="shared" ca="1" si="131"/>
        <v>878.55775961188147</v>
      </c>
      <c r="CB143" s="1">
        <f t="shared" ca="1" si="131"/>
        <v>896.12891480411918</v>
      </c>
      <c r="CC143" s="1">
        <f t="shared" ca="1" si="131"/>
        <v>914.05149310020147</v>
      </c>
    </row>
    <row r="144" spans="2:81" x14ac:dyDescent="0.2">
      <c r="B144">
        <f t="shared" si="68"/>
        <v>2048</v>
      </c>
      <c r="D144" t="s">
        <v>43</v>
      </c>
      <c r="G144" s="1">
        <f t="shared" ref="G144:AL144" si="132">SUM($E$18*G78,$E$19*G111)</f>
        <v>0</v>
      </c>
      <c r="H144" s="1">
        <f t="shared" si="132"/>
        <v>0</v>
      </c>
      <c r="I144" s="1">
        <f t="shared" si="132"/>
        <v>0</v>
      </c>
      <c r="J144" s="1">
        <f t="shared" si="132"/>
        <v>0</v>
      </c>
      <c r="K144" s="1">
        <f t="shared" si="132"/>
        <v>0</v>
      </c>
      <c r="L144" s="1">
        <f t="shared" si="132"/>
        <v>0</v>
      </c>
      <c r="M144" s="1">
        <f t="shared" si="132"/>
        <v>0</v>
      </c>
      <c r="N144" s="1">
        <f t="shared" si="132"/>
        <v>0</v>
      </c>
      <c r="O144" s="1">
        <f t="shared" si="132"/>
        <v>0</v>
      </c>
      <c r="P144" s="1">
        <f t="shared" si="132"/>
        <v>0</v>
      </c>
      <c r="Q144" s="1">
        <f t="shared" si="132"/>
        <v>0</v>
      </c>
      <c r="R144" s="1">
        <f t="shared" si="132"/>
        <v>0</v>
      </c>
      <c r="S144" s="1">
        <f t="shared" si="132"/>
        <v>0</v>
      </c>
      <c r="T144" s="1">
        <f t="shared" si="132"/>
        <v>0</v>
      </c>
      <c r="U144" s="1">
        <f t="shared" si="132"/>
        <v>0</v>
      </c>
      <c r="V144" s="1">
        <f t="shared" si="132"/>
        <v>0</v>
      </c>
      <c r="W144" s="1">
        <f t="shared" si="132"/>
        <v>0</v>
      </c>
      <c r="X144" s="1">
        <f t="shared" si="132"/>
        <v>0</v>
      </c>
      <c r="Y144" s="1">
        <f t="shared" si="132"/>
        <v>0</v>
      </c>
      <c r="Z144" s="1">
        <f t="shared" si="132"/>
        <v>0</v>
      </c>
      <c r="AA144" s="1">
        <f t="shared" si="132"/>
        <v>0</v>
      </c>
      <c r="AB144" s="1">
        <f t="shared" si="132"/>
        <v>0</v>
      </c>
      <c r="AC144" s="1">
        <f t="shared" ca="1" si="132"/>
        <v>368.8213354058106</v>
      </c>
      <c r="AD144" s="1">
        <f t="shared" ca="1" si="132"/>
        <v>376.19776211392684</v>
      </c>
      <c r="AE144" s="1">
        <f t="shared" ca="1" si="132"/>
        <v>383.72171735620532</v>
      </c>
      <c r="AF144" s="1">
        <f t="shared" ca="1" si="132"/>
        <v>391.39615170332945</v>
      </c>
      <c r="AG144" s="1">
        <f t="shared" ca="1" si="132"/>
        <v>399.22407473739605</v>
      </c>
      <c r="AH144" s="1">
        <f t="shared" ca="1" si="132"/>
        <v>407.20855623214396</v>
      </c>
      <c r="AI144" s="1">
        <f t="shared" ca="1" si="132"/>
        <v>415.35272735678689</v>
      </c>
      <c r="AJ144" s="1">
        <f t="shared" ca="1" si="132"/>
        <v>423.65978190392252</v>
      </c>
      <c r="AK144" s="1">
        <f t="shared" ca="1" si="132"/>
        <v>432.13297754200102</v>
      </c>
      <c r="AL144" s="1">
        <f t="shared" ca="1" si="132"/>
        <v>440.77563709284107</v>
      </c>
      <c r="AM144" s="1">
        <f t="shared" ref="AM144:BR144" ca="1" si="133">SUM($E$18*AM78,$E$19*AM111)</f>
        <v>449.59114983469783</v>
      </c>
      <c r="AN144" s="1">
        <f t="shared" ca="1" si="133"/>
        <v>458.58297283139177</v>
      </c>
      <c r="AO144" s="1">
        <f t="shared" ca="1" si="133"/>
        <v>467.75463228801965</v>
      </c>
      <c r="AP144" s="1">
        <f t="shared" ca="1" si="133"/>
        <v>477.10972493378</v>
      </c>
      <c r="AQ144" s="1">
        <f t="shared" ca="1" si="133"/>
        <v>486.65191943245566</v>
      </c>
      <c r="AR144" s="1">
        <f t="shared" ca="1" si="133"/>
        <v>496.38495782110465</v>
      </c>
      <c r="AS144" s="1">
        <f t="shared" ca="1" si="133"/>
        <v>506.31265697752684</v>
      </c>
      <c r="AT144" s="1">
        <f t="shared" ca="1" si="133"/>
        <v>516.4389101170774</v>
      </c>
      <c r="AU144" s="1">
        <f t="shared" ca="1" si="133"/>
        <v>526.76768831941888</v>
      </c>
      <c r="AV144" s="1">
        <f t="shared" ca="1" si="133"/>
        <v>537.30304208580719</v>
      </c>
      <c r="AW144" s="1">
        <f t="shared" ca="1" si="133"/>
        <v>515.50501127603559</v>
      </c>
      <c r="AX144" s="1">
        <f t="shared" ca="1" si="133"/>
        <v>525.81511150155632</v>
      </c>
      <c r="AY144" s="1">
        <f t="shared" ca="1" si="133"/>
        <v>536.33141373158742</v>
      </c>
      <c r="AZ144" s="1">
        <f t="shared" ca="1" si="133"/>
        <v>547.05804200621901</v>
      </c>
      <c r="BA144" s="1">
        <f t="shared" ca="1" si="133"/>
        <v>557.99920284634345</v>
      </c>
      <c r="BB144" s="1">
        <f t="shared" ca="1" si="133"/>
        <v>569.15918690327044</v>
      </c>
      <c r="BC144" s="1">
        <f t="shared" ca="1" si="133"/>
        <v>580.54237064133576</v>
      </c>
      <c r="BD144" s="1">
        <f t="shared" ca="1" si="133"/>
        <v>592.15321805416238</v>
      </c>
      <c r="BE144" s="1">
        <f t="shared" ca="1" si="133"/>
        <v>603.99628241524579</v>
      </c>
      <c r="BF144" s="1">
        <f t="shared" ca="1" si="133"/>
        <v>616.07620806355067</v>
      </c>
      <c r="BG144" s="1">
        <f t="shared" ca="1" si="133"/>
        <v>591.24418669843624</v>
      </c>
      <c r="BH144" s="1">
        <f t="shared" ca="1" si="133"/>
        <v>603.06907043240483</v>
      </c>
      <c r="BI144" s="1">
        <f t="shared" ca="1" si="133"/>
        <v>615.13045184105306</v>
      </c>
      <c r="BJ144" s="1">
        <f t="shared" ca="1" si="133"/>
        <v>627.43306087787414</v>
      </c>
      <c r="BK144" s="1">
        <f t="shared" ca="1" si="133"/>
        <v>639.98172209543156</v>
      </c>
      <c r="BL144" s="1">
        <f t="shared" ca="1" si="133"/>
        <v>652.78135653734012</v>
      </c>
      <c r="BM144" s="1">
        <f t="shared" ca="1" si="133"/>
        <v>665.83698366808699</v>
      </c>
      <c r="BN144" s="1">
        <f t="shared" ca="1" si="133"/>
        <v>679.15372334144877</v>
      </c>
      <c r="BO144" s="1">
        <f t="shared" ca="1" si="133"/>
        <v>692.73679780827774</v>
      </c>
      <c r="BP144" s="1">
        <f t="shared" ca="1" si="133"/>
        <v>706.59153376444317</v>
      </c>
      <c r="BQ144" s="1">
        <f t="shared" ca="1" si="133"/>
        <v>720.72336443973245</v>
      </c>
      <c r="BR144" s="1">
        <f t="shared" ca="1" si="133"/>
        <v>735.13783172852709</v>
      </c>
      <c r="BS144" s="1">
        <f t="shared" ref="BS144:CC144" ca="1" si="134">SUM($E$18*BS78,$E$19*BS111)</f>
        <v>749.84058836309759</v>
      </c>
      <c r="BT144" s="1">
        <f t="shared" ca="1" si="134"/>
        <v>764.83740013035958</v>
      </c>
      <c r="BU144" s="1">
        <f t="shared" ca="1" si="134"/>
        <v>780.13414813296686</v>
      </c>
      <c r="BV144" s="1">
        <f t="shared" ca="1" si="134"/>
        <v>795.73683109562603</v>
      </c>
      <c r="BW144" s="1">
        <f t="shared" ca="1" si="134"/>
        <v>811.65156771753868</v>
      </c>
      <c r="BX144" s="1">
        <f t="shared" ca="1" si="134"/>
        <v>827.8845990718894</v>
      </c>
      <c r="BY144" s="1">
        <f t="shared" ca="1" si="134"/>
        <v>844.44229105332715</v>
      </c>
      <c r="BZ144" s="1">
        <f t="shared" ca="1" si="134"/>
        <v>861.33113687439368</v>
      </c>
      <c r="CA144" s="1">
        <f t="shared" ca="1" si="134"/>
        <v>878.55775961188169</v>
      </c>
      <c r="CB144" s="1">
        <f t="shared" ca="1" si="134"/>
        <v>896.12891480411918</v>
      </c>
      <c r="CC144" s="1">
        <f t="shared" ca="1" si="134"/>
        <v>914.05149310020158</v>
      </c>
    </row>
    <row r="145" spans="2:81" x14ac:dyDescent="0.2">
      <c r="B145">
        <f t="shared" si="68"/>
        <v>2049</v>
      </c>
      <c r="D145" t="s">
        <v>43</v>
      </c>
      <c r="G145" s="1">
        <f t="shared" ref="G145:AL145" si="135">SUM($E$18*G79,$E$19*G112)</f>
        <v>0</v>
      </c>
      <c r="H145" s="1">
        <f t="shared" si="135"/>
        <v>0</v>
      </c>
      <c r="I145" s="1">
        <f t="shared" si="135"/>
        <v>0</v>
      </c>
      <c r="J145" s="1">
        <f t="shared" si="135"/>
        <v>0</v>
      </c>
      <c r="K145" s="1">
        <f t="shared" si="135"/>
        <v>0</v>
      </c>
      <c r="L145" s="1">
        <f t="shared" si="135"/>
        <v>0</v>
      </c>
      <c r="M145" s="1">
        <f t="shared" si="135"/>
        <v>0</v>
      </c>
      <c r="N145" s="1">
        <f t="shared" si="135"/>
        <v>0</v>
      </c>
      <c r="O145" s="1">
        <f t="shared" si="135"/>
        <v>0</v>
      </c>
      <c r="P145" s="1">
        <f t="shared" si="135"/>
        <v>0</v>
      </c>
      <c r="Q145" s="1">
        <f t="shared" si="135"/>
        <v>0</v>
      </c>
      <c r="R145" s="1">
        <f t="shared" si="135"/>
        <v>0</v>
      </c>
      <c r="S145" s="1">
        <f t="shared" si="135"/>
        <v>0</v>
      </c>
      <c r="T145" s="1">
        <f t="shared" si="135"/>
        <v>0</v>
      </c>
      <c r="U145" s="1">
        <f t="shared" si="135"/>
        <v>0</v>
      </c>
      <c r="V145" s="1">
        <f t="shared" si="135"/>
        <v>0</v>
      </c>
      <c r="W145" s="1">
        <f t="shared" si="135"/>
        <v>0</v>
      </c>
      <c r="X145" s="1">
        <f t="shared" si="135"/>
        <v>0</v>
      </c>
      <c r="Y145" s="1">
        <f t="shared" si="135"/>
        <v>0</v>
      </c>
      <c r="Z145" s="1">
        <f t="shared" si="135"/>
        <v>0</v>
      </c>
      <c r="AA145" s="1">
        <f t="shared" si="135"/>
        <v>0</v>
      </c>
      <c r="AB145" s="1">
        <f t="shared" si="135"/>
        <v>0</v>
      </c>
      <c r="AC145" s="1">
        <f t="shared" si="135"/>
        <v>0</v>
      </c>
      <c r="AD145" s="1">
        <f t="shared" ca="1" si="135"/>
        <v>369.69605124196016</v>
      </c>
      <c r="AE145" s="1">
        <f t="shared" ca="1" si="135"/>
        <v>377.08997226679935</v>
      </c>
      <c r="AF145" s="1">
        <f t="shared" ca="1" si="135"/>
        <v>384.63177171213533</v>
      </c>
      <c r="AG145" s="1">
        <f t="shared" ca="1" si="135"/>
        <v>392.32440714637801</v>
      </c>
      <c r="AH145" s="1">
        <f t="shared" ca="1" si="135"/>
        <v>400.17089528930558</v>
      </c>
      <c r="AI145" s="1">
        <f t="shared" ca="1" si="135"/>
        <v>408.17431319509171</v>
      </c>
      <c r="AJ145" s="1">
        <f t="shared" ca="1" si="135"/>
        <v>416.33779945899357</v>
      </c>
      <c r="AK145" s="1">
        <f t="shared" ca="1" si="135"/>
        <v>424.66455544817336</v>
      </c>
      <c r="AL145" s="1">
        <f t="shared" ca="1" si="135"/>
        <v>433.15784655713685</v>
      </c>
      <c r="AM145" s="1">
        <f t="shared" ref="AM145:BR145" ca="1" si="136">SUM($E$18*AM79,$E$19*AM112)</f>
        <v>441.82100348827964</v>
      </c>
      <c r="AN145" s="1">
        <f t="shared" ca="1" si="136"/>
        <v>450.65742355804525</v>
      </c>
      <c r="AO145" s="1">
        <f t="shared" ca="1" si="136"/>
        <v>459.67057202920603</v>
      </c>
      <c r="AP145" s="1">
        <f t="shared" ca="1" si="136"/>
        <v>468.86398346979024</v>
      </c>
      <c r="AQ145" s="1">
        <f t="shared" ca="1" si="136"/>
        <v>478.241263139186</v>
      </c>
      <c r="AR145" s="1">
        <f t="shared" ca="1" si="136"/>
        <v>487.80608840196976</v>
      </c>
      <c r="AS145" s="1">
        <f t="shared" ca="1" si="136"/>
        <v>497.56221017000905</v>
      </c>
      <c r="AT145" s="1">
        <f t="shared" ca="1" si="136"/>
        <v>507.51345437340933</v>
      </c>
      <c r="AU145" s="1">
        <f t="shared" ca="1" si="136"/>
        <v>517.66372346087746</v>
      </c>
      <c r="AV145" s="1">
        <f t="shared" ca="1" si="136"/>
        <v>528.01699793009504</v>
      </c>
      <c r="AW145" s="1">
        <f t="shared" ca="1" si="136"/>
        <v>538.577337888697</v>
      </c>
      <c r="AX145" s="1">
        <f t="shared" ca="1" si="136"/>
        <v>521.08125915965525</v>
      </c>
      <c r="AY145" s="1">
        <f t="shared" ca="1" si="136"/>
        <v>531.50288434284835</v>
      </c>
      <c r="AZ145" s="1">
        <f t="shared" ca="1" si="136"/>
        <v>542.1329420297053</v>
      </c>
      <c r="BA145" s="1">
        <f t="shared" ca="1" si="136"/>
        <v>552.97560087029933</v>
      </c>
      <c r="BB145" s="1">
        <f t="shared" ca="1" si="136"/>
        <v>564.03511288770528</v>
      </c>
      <c r="BC145" s="1">
        <f t="shared" ca="1" si="136"/>
        <v>575.31581514545951</v>
      </c>
      <c r="BD145" s="1">
        <f t="shared" ca="1" si="136"/>
        <v>586.82213144836874</v>
      </c>
      <c r="BE145" s="1">
        <f t="shared" ca="1" si="136"/>
        <v>598.55857407733595</v>
      </c>
      <c r="BF145" s="1">
        <f t="shared" ca="1" si="136"/>
        <v>610.52974555888272</v>
      </c>
      <c r="BG145" s="1">
        <f t="shared" ca="1" si="136"/>
        <v>622.74034047006035</v>
      </c>
      <c r="BH145" s="1">
        <f t="shared" ca="1" si="136"/>
        <v>603.06907043240494</v>
      </c>
      <c r="BI145" s="1">
        <f t="shared" ca="1" si="136"/>
        <v>615.13045184105295</v>
      </c>
      <c r="BJ145" s="1">
        <f t="shared" ca="1" si="136"/>
        <v>627.43306087787414</v>
      </c>
      <c r="BK145" s="1">
        <f t="shared" ca="1" si="136"/>
        <v>639.98172209543156</v>
      </c>
      <c r="BL145" s="1">
        <f t="shared" ca="1" si="136"/>
        <v>652.78135653734023</v>
      </c>
      <c r="BM145" s="1">
        <f t="shared" ca="1" si="136"/>
        <v>665.83698366808699</v>
      </c>
      <c r="BN145" s="1">
        <f t="shared" ca="1" si="136"/>
        <v>679.15372334144877</v>
      </c>
      <c r="BO145" s="1">
        <f t="shared" ca="1" si="136"/>
        <v>692.73679780827774</v>
      </c>
      <c r="BP145" s="1">
        <f t="shared" ca="1" si="136"/>
        <v>706.59153376444328</v>
      </c>
      <c r="BQ145" s="1">
        <f t="shared" ca="1" si="136"/>
        <v>720.72336443973211</v>
      </c>
      <c r="BR145" s="1">
        <f t="shared" ca="1" si="136"/>
        <v>735.13783172852709</v>
      </c>
      <c r="BS145" s="1">
        <f t="shared" ref="BS145:CC145" ca="1" si="137">SUM($E$18*BS79,$E$19*BS112)</f>
        <v>749.84058836309759</v>
      </c>
      <c r="BT145" s="1">
        <f t="shared" ca="1" si="137"/>
        <v>764.83740013035958</v>
      </c>
      <c r="BU145" s="1">
        <f t="shared" ca="1" si="137"/>
        <v>780.13414813296674</v>
      </c>
      <c r="BV145" s="1">
        <f t="shared" ca="1" si="137"/>
        <v>795.73683109562614</v>
      </c>
      <c r="BW145" s="1">
        <f t="shared" ca="1" si="137"/>
        <v>811.65156771753868</v>
      </c>
      <c r="BX145" s="1">
        <f t="shared" ca="1" si="137"/>
        <v>827.8845990718894</v>
      </c>
      <c r="BY145" s="1">
        <f t="shared" ca="1" si="137"/>
        <v>844.44229105332715</v>
      </c>
      <c r="BZ145" s="1">
        <f t="shared" ca="1" si="137"/>
        <v>861.33113687439368</v>
      </c>
      <c r="CA145" s="1">
        <f t="shared" ca="1" si="137"/>
        <v>878.55775961188158</v>
      </c>
      <c r="CB145" s="1">
        <f t="shared" ca="1" si="137"/>
        <v>896.12891480411918</v>
      </c>
      <c r="CC145" s="1">
        <f t="shared" ca="1" si="137"/>
        <v>914.05149310020147</v>
      </c>
    </row>
    <row r="146" spans="2:81" x14ac:dyDescent="0.2">
      <c r="B146">
        <f t="shared" si="68"/>
        <v>2050</v>
      </c>
      <c r="D146" t="s">
        <v>43</v>
      </c>
      <c r="G146" s="1">
        <f t="shared" ref="G146:AL146" si="138">SUM($E$18*G80,$E$19*G113)</f>
        <v>0</v>
      </c>
      <c r="H146" s="1">
        <f t="shared" si="138"/>
        <v>0</v>
      </c>
      <c r="I146" s="1">
        <f t="shared" si="138"/>
        <v>0</v>
      </c>
      <c r="J146" s="1">
        <f t="shared" si="138"/>
        <v>0</v>
      </c>
      <c r="K146" s="1">
        <f t="shared" si="138"/>
        <v>0</v>
      </c>
      <c r="L146" s="1">
        <f t="shared" si="138"/>
        <v>0</v>
      </c>
      <c r="M146" s="1">
        <f t="shared" si="138"/>
        <v>0</v>
      </c>
      <c r="N146" s="1">
        <f t="shared" si="138"/>
        <v>0</v>
      </c>
      <c r="O146" s="1">
        <f t="shared" si="138"/>
        <v>0</v>
      </c>
      <c r="P146" s="1">
        <f t="shared" si="138"/>
        <v>0</v>
      </c>
      <c r="Q146" s="1">
        <f t="shared" si="138"/>
        <v>0</v>
      </c>
      <c r="R146" s="1">
        <f t="shared" si="138"/>
        <v>0</v>
      </c>
      <c r="S146" s="1">
        <f t="shared" si="138"/>
        <v>0</v>
      </c>
      <c r="T146" s="1">
        <f t="shared" si="138"/>
        <v>0</v>
      </c>
      <c r="U146" s="1">
        <f t="shared" si="138"/>
        <v>0</v>
      </c>
      <c r="V146" s="1">
        <f t="shared" si="138"/>
        <v>0</v>
      </c>
      <c r="W146" s="1">
        <f t="shared" si="138"/>
        <v>0</v>
      </c>
      <c r="X146" s="1">
        <f t="shared" si="138"/>
        <v>0</v>
      </c>
      <c r="Y146" s="1">
        <f t="shared" si="138"/>
        <v>0</v>
      </c>
      <c r="Z146" s="1">
        <f t="shared" si="138"/>
        <v>0</v>
      </c>
      <c r="AA146" s="1">
        <f t="shared" si="138"/>
        <v>0</v>
      </c>
      <c r="AB146" s="1">
        <f t="shared" si="138"/>
        <v>0</v>
      </c>
      <c r="AC146" s="1">
        <f t="shared" si="138"/>
        <v>0</v>
      </c>
      <c r="AD146" s="1">
        <f t="shared" si="138"/>
        <v>0</v>
      </c>
      <c r="AE146" s="1">
        <f t="shared" ca="1" si="138"/>
        <v>370.5698907960907</v>
      </c>
      <c r="AF146" s="1">
        <f t="shared" ca="1" si="138"/>
        <v>377.98128861201252</v>
      </c>
      <c r="AG146" s="1">
        <f t="shared" ca="1" si="138"/>
        <v>385.5409143842528</v>
      </c>
      <c r="AH146" s="1">
        <f t="shared" ca="1" si="138"/>
        <v>393.25173267193782</v>
      </c>
      <c r="AI146" s="1">
        <f t="shared" ca="1" si="138"/>
        <v>401.1167673253766</v>
      </c>
      <c r="AJ146" s="1">
        <f t="shared" ca="1" si="138"/>
        <v>409.13910267188413</v>
      </c>
      <c r="AK146" s="1">
        <f t="shared" ca="1" si="138"/>
        <v>417.32188472532181</v>
      </c>
      <c r="AL146" s="1">
        <f t="shared" ca="1" si="138"/>
        <v>425.66832241982814</v>
      </c>
      <c r="AM146" s="1">
        <f t="shared" ref="AM146:BR146" ca="1" si="139">SUM($E$18*AM80,$E$19*AM113)</f>
        <v>434.1816888682248</v>
      </c>
      <c r="AN146" s="1">
        <f t="shared" ca="1" si="139"/>
        <v>442.86532264558923</v>
      </c>
      <c r="AO146" s="1">
        <f t="shared" ca="1" si="139"/>
        <v>451.7226290985011</v>
      </c>
      <c r="AP146" s="1">
        <f t="shared" ca="1" si="139"/>
        <v>460.757081680471</v>
      </c>
      <c r="AQ146" s="1">
        <f t="shared" ca="1" si="139"/>
        <v>469.97222331408051</v>
      </c>
      <c r="AR146" s="1">
        <f t="shared" ca="1" si="139"/>
        <v>479.37166778036203</v>
      </c>
      <c r="AS146" s="1">
        <f t="shared" ca="1" si="139"/>
        <v>488.95910113596938</v>
      </c>
      <c r="AT146" s="1">
        <f t="shared" ca="1" si="139"/>
        <v>498.73828315868866</v>
      </c>
      <c r="AU146" s="1">
        <f t="shared" ca="1" si="139"/>
        <v>508.71304882186246</v>
      </c>
      <c r="AV146" s="1">
        <f t="shared" ca="1" si="139"/>
        <v>518.88730979829984</v>
      </c>
      <c r="AW146" s="1">
        <f t="shared" ca="1" si="139"/>
        <v>529.26505599426571</v>
      </c>
      <c r="AX146" s="1">
        <f t="shared" ca="1" si="139"/>
        <v>539.85035711415105</v>
      </c>
      <c r="AY146" s="1">
        <f t="shared" ca="1" si="139"/>
        <v>526.77733377268555</v>
      </c>
      <c r="AZ146" s="1">
        <f t="shared" ca="1" si="139"/>
        <v>537.31288044813925</v>
      </c>
      <c r="BA146" s="1">
        <f t="shared" ca="1" si="139"/>
        <v>548.05913805710202</v>
      </c>
      <c r="BB146" s="1">
        <f t="shared" ca="1" si="139"/>
        <v>559.02032081824404</v>
      </c>
      <c r="BC146" s="1">
        <f t="shared" ca="1" si="139"/>
        <v>570.20072723460896</v>
      </c>
      <c r="BD146" s="1">
        <f t="shared" ca="1" si="139"/>
        <v>581.60474177930109</v>
      </c>
      <c r="BE146" s="1">
        <f t="shared" ca="1" si="139"/>
        <v>593.23683661488712</v>
      </c>
      <c r="BF146" s="1">
        <f t="shared" ca="1" si="139"/>
        <v>605.10157334718474</v>
      </c>
      <c r="BG146" s="1">
        <f t="shared" ca="1" si="139"/>
        <v>617.20360481412854</v>
      </c>
      <c r="BH146" s="1">
        <f t="shared" ca="1" si="139"/>
        <v>629.54767691041116</v>
      </c>
      <c r="BI146" s="1">
        <f t="shared" ca="1" si="139"/>
        <v>615.13045184105317</v>
      </c>
      <c r="BJ146" s="1">
        <f t="shared" ca="1" si="139"/>
        <v>627.43306087787414</v>
      </c>
      <c r="BK146" s="1">
        <f t="shared" ca="1" si="139"/>
        <v>639.98172209543168</v>
      </c>
      <c r="BL146" s="1">
        <f t="shared" ca="1" si="139"/>
        <v>652.78135653734023</v>
      </c>
      <c r="BM146" s="1">
        <f t="shared" ca="1" si="139"/>
        <v>665.8369836680871</v>
      </c>
      <c r="BN146" s="1">
        <f t="shared" ca="1" si="139"/>
        <v>679.15372334144877</v>
      </c>
      <c r="BO146" s="1">
        <f t="shared" ca="1" si="139"/>
        <v>692.73679780827774</v>
      </c>
      <c r="BP146" s="1">
        <f t="shared" ca="1" si="139"/>
        <v>706.59153376444328</v>
      </c>
      <c r="BQ146" s="1">
        <f t="shared" ca="1" si="139"/>
        <v>720.72336443973222</v>
      </c>
      <c r="BR146" s="1">
        <f t="shared" ca="1" si="139"/>
        <v>735.13783172852675</v>
      </c>
      <c r="BS146" s="1">
        <f t="shared" ref="BS146:CC146" ca="1" si="140">SUM($E$18*BS80,$E$19*BS113)</f>
        <v>749.84058836309771</v>
      </c>
      <c r="BT146" s="1">
        <f t="shared" ca="1" si="140"/>
        <v>764.83740013035958</v>
      </c>
      <c r="BU146" s="1">
        <f t="shared" ca="1" si="140"/>
        <v>780.13414813296686</v>
      </c>
      <c r="BV146" s="1">
        <f t="shared" ca="1" si="140"/>
        <v>795.73683109562614</v>
      </c>
      <c r="BW146" s="1">
        <f t="shared" ca="1" si="140"/>
        <v>811.65156771753868</v>
      </c>
      <c r="BX146" s="1">
        <f t="shared" ca="1" si="140"/>
        <v>827.8845990718894</v>
      </c>
      <c r="BY146" s="1">
        <f t="shared" ca="1" si="140"/>
        <v>844.44229105332727</v>
      </c>
      <c r="BZ146" s="1">
        <f t="shared" ca="1" si="140"/>
        <v>861.33113687439368</v>
      </c>
      <c r="CA146" s="1">
        <f t="shared" ca="1" si="140"/>
        <v>878.55775961188158</v>
      </c>
      <c r="CB146" s="1">
        <f t="shared" ca="1" si="140"/>
        <v>896.12891480411918</v>
      </c>
      <c r="CC146" s="1">
        <f t="shared" ca="1" si="140"/>
        <v>914.0514931002017</v>
      </c>
    </row>
    <row r="147" spans="2:81" x14ac:dyDescent="0.2">
      <c r="B147">
        <f t="shared" si="68"/>
        <v>2051</v>
      </c>
      <c r="D147" t="s">
        <v>43</v>
      </c>
      <c r="G147" s="1">
        <f t="shared" ref="G147:AL147" si="141">SUM($E$18*G81,$E$19*G114)</f>
        <v>0</v>
      </c>
      <c r="H147" s="1">
        <f t="shared" si="141"/>
        <v>0</v>
      </c>
      <c r="I147" s="1">
        <f t="shared" si="141"/>
        <v>0</v>
      </c>
      <c r="J147" s="1">
        <f t="shared" si="141"/>
        <v>0</v>
      </c>
      <c r="K147" s="1">
        <f t="shared" si="141"/>
        <v>0</v>
      </c>
      <c r="L147" s="1">
        <f t="shared" si="141"/>
        <v>0</v>
      </c>
      <c r="M147" s="1">
        <f t="shared" si="141"/>
        <v>0</v>
      </c>
      <c r="N147" s="1">
        <f t="shared" si="141"/>
        <v>0</v>
      </c>
      <c r="O147" s="1">
        <f t="shared" si="141"/>
        <v>0</v>
      </c>
      <c r="P147" s="1">
        <f t="shared" si="141"/>
        <v>0</v>
      </c>
      <c r="Q147" s="1">
        <f t="shared" si="141"/>
        <v>0</v>
      </c>
      <c r="R147" s="1">
        <f t="shared" si="141"/>
        <v>0</v>
      </c>
      <c r="S147" s="1">
        <f t="shared" si="141"/>
        <v>0</v>
      </c>
      <c r="T147" s="1">
        <f t="shared" si="141"/>
        <v>0</v>
      </c>
      <c r="U147" s="1">
        <f t="shared" si="141"/>
        <v>0</v>
      </c>
      <c r="V147" s="1">
        <f t="shared" si="141"/>
        <v>0</v>
      </c>
      <c r="W147" s="1">
        <f t="shared" si="141"/>
        <v>0</v>
      </c>
      <c r="X147" s="1">
        <f t="shared" si="141"/>
        <v>0</v>
      </c>
      <c r="Y147" s="1">
        <f t="shared" si="141"/>
        <v>0</v>
      </c>
      <c r="Z147" s="1">
        <f t="shared" si="141"/>
        <v>0</v>
      </c>
      <c r="AA147" s="1">
        <f t="shared" si="141"/>
        <v>0</v>
      </c>
      <c r="AB147" s="1">
        <f t="shared" si="141"/>
        <v>0</v>
      </c>
      <c r="AC147" s="1">
        <f t="shared" si="141"/>
        <v>0</v>
      </c>
      <c r="AD147" s="1">
        <f t="shared" si="141"/>
        <v>0</v>
      </c>
      <c r="AE147" s="1">
        <f t="shared" si="141"/>
        <v>0</v>
      </c>
      <c r="AF147" s="1">
        <f t="shared" ca="1" si="141"/>
        <v>371.44431453823393</v>
      </c>
      <c r="AG147" s="1">
        <f t="shared" ca="1" si="141"/>
        <v>378.87320082899862</v>
      </c>
      <c r="AH147" s="1">
        <f t="shared" ca="1" si="141"/>
        <v>386.45066484557856</v>
      </c>
      <c r="AI147" s="1">
        <f t="shared" ca="1" si="141"/>
        <v>394.1796781424901</v>
      </c>
      <c r="AJ147" s="1">
        <f t="shared" ca="1" si="141"/>
        <v>402.06327170533996</v>
      </c>
      <c r="AK147" s="1">
        <f t="shared" ca="1" si="141"/>
        <v>410.10453713944673</v>
      </c>
      <c r="AL147" s="1">
        <f t="shared" ca="1" si="141"/>
        <v>418.30662788223572</v>
      </c>
      <c r="AM147" s="1">
        <f t="shared" ref="AM147:BR147" ca="1" si="142">SUM($E$18*AM81,$E$19*AM114)</f>
        <v>426.67276043988034</v>
      </c>
      <c r="AN147" s="1">
        <f t="shared" ca="1" si="142"/>
        <v>435.20621564867798</v>
      </c>
      <c r="AO147" s="1">
        <f t="shared" ca="1" si="142"/>
        <v>443.91033996165152</v>
      </c>
      <c r="AP147" s="1">
        <f t="shared" ca="1" si="142"/>
        <v>452.78854676088457</v>
      </c>
      <c r="AQ147" s="1">
        <f t="shared" ca="1" si="142"/>
        <v>461.84431769610217</v>
      </c>
      <c r="AR147" s="1">
        <f t="shared" ca="1" si="142"/>
        <v>471.08120405002433</v>
      </c>
      <c r="AS147" s="1">
        <f t="shared" ca="1" si="142"/>
        <v>480.50282813102478</v>
      </c>
      <c r="AT147" s="1">
        <f t="shared" ca="1" si="142"/>
        <v>490.1128846936453</v>
      </c>
      <c r="AU147" s="1">
        <f t="shared" ca="1" si="142"/>
        <v>499.91514238751807</v>
      </c>
      <c r="AV147" s="1">
        <f t="shared" ca="1" si="142"/>
        <v>509.91344523526857</v>
      </c>
      <c r="AW147" s="1">
        <f t="shared" ca="1" si="142"/>
        <v>520.11171413997397</v>
      </c>
      <c r="AX147" s="1">
        <f t="shared" ca="1" si="142"/>
        <v>530.51394842277341</v>
      </c>
      <c r="AY147" s="1">
        <f t="shared" ca="1" si="142"/>
        <v>541.12422739122883</v>
      </c>
      <c r="AZ147" s="1">
        <f t="shared" ca="1" si="142"/>
        <v>532.59581242250454</v>
      </c>
      <c r="BA147" s="1">
        <f t="shared" ca="1" si="142"/>
        <v>543.24772867095464</v>
      </c>
      <c r="BB147" s="1">
        <f t="shared" ca="1" si="142"/>
        <v>554.11268324437378</v>
      </c>
      <c r="BC147" s="1">
        <f t="shared" ca="1" si="142"/>
        <v>565.19493690926117</v>
      </c>
      <c r="BD147" s="1">
        <f t="shared" ca="1" si="142"/>
        <v>576.49883564744641</v>
      </c>
      <c r="BE147" s="1">
        <f t="shared" ca="1" si="142"/>
        <v>588.02881236039536</v>
      </c>
      <c r="BF147" s="1">
        <f t="shared" ca="1" si="142"/>
        <v>599.78938860760331</v>
      </c>
      <c r="BG147" s="1">
        <f t="shared" ca="1" si="142"/>
        <v>611.78517637975528</v>
      </c>
      <c r="BH147" s="1">
        <f t="shared" ca="1" si="142"/>
        <v>624.02087990735049</v>
      </c>
      <c r="BI147" s="1">
        <f t="shared" ca="1" si="142"/>
        <v>636.5012975054974</v>
      </c>
      <c r="BJ147" s="1">
        <f t="shared" ca="1" si="142"/>
        <v>627.43306087787425</v>
      </c>
      <c r="BK147" s="1">
        <f t="shared" ca="1" si="142"/>
        <v>639.98172209543156</v>
      </c>
      <c r="BL147" s="1">
        <f t="shared" ca="1" si="142"/>
        <v>652.78135653734034</v>
      </c>
      <c r="BM147" s="1">
        <f t="shared" ca="1" si="142"/>
        <v>665.8369836680871</v>
      </c>
      <c r="BN147" s="1">
        <f t="shared" ca="1" si="142"/>
        <v>679.15372334144888</v>
      </c>
      <c r="BO147" s="1">
        <f t="shared" ca="1" si="142"/>
        <v>692.73679780827774</v>
      </c>
      <c r="BP147" s="1">
        <f t="shared" ca="1" si="142"/>
        <v>706.59153376444328</v>
      </c>
      <c r="BQ147" s="1">
        <f t="shared" ca="1" si="142"/>
        <v>720.72336443973222</v>
      </c>
      <c r="BR147" s="1">
        <f t="shared" ca="1" si="142"/>
        <v>735.13783172852686</v>
      </c>
      <c r="BS147" s="1">
        <f t="shared" ref="BS147:CC147" ca="1" si="143">SUM($E$18*BS81,$E$19*BS114)</f>
        <v>749.84058836309737</v>
      </c>
      <c r="BT147" s="1">
        <f t="shared" ca="1" si="143"/>
        <v>764.8374001303597</v>
      </c>
      <c r="BU147" s="1">
        <f t="shared" ca="1" si="143"/>
        <v>780.13414813296686</v>
      </c>
      <c r="BV147" s="1">
        <f t="shared" ca="1" si="143"/>
        <v>795.73683109562626</v>
      </c>
      <c r="BW147" s="1">
        <f t="shared" ca="1" si="143"/>
        <v>811.65156771753868</v>
      </c>
      <c r="BX147" s="1">
        <f t="shared" ca="1" si="143"/>
        <v>827.88459907188951</v>
      </c>
      <c r="BY147" s="1">
        <f t="shared" ca="1" si="143"/>
        <v>844.44229105332715</v>
      </c>
      <c r="BZ147" s="1">
        <f t="shared" ca="1" si="143"/>
        <v>861.33113687439391</v>
      </c>
      <c r="CA147" s="1">
        <f t="shared" ca="1" si="143"/>
        <v>878.55775961188169</v>
      </c>
      <c r="CB147" s="1">
        <f t="shared" ca="1" si="143"/>
        <v>896.12891480411918</v>
      </c>
      <c r="CC147" s="1">
        <f t="shared" ca="1" si="143"/>
        <v>914.0514931002017</v>
      </c>
    </row>
    <row r="148" spans="2:81" x14ac:dyDescent="0.2">
      <c r="B148">
        <f t="shared" si="68"/>
        <v>2052</v>
      </c>
      <c r="D148" t="s">
        <v>43</v>
      </c>
      <c r="G148" s="1">
        <f t="shared" ref="G148:AL148" si="144">SUM($E$18*G82,$E$19*G115)</f>
        <v>0</v>
      </c>
      <c r="H148" s="1">
        <f t="shared" si="144"/>
        <v>0</v>
      </c>
      <c r="I148" s="1">
        <f t="shared" si="144"/>
        <v>0</v>
      </c>
      <c r="J148" s="1">
        <f t="shared" si="144"/>
        <v>0</v>
      </c>
      <c r="K148" s="1">
        <f t="shared" si="144"/>
        <v>0</v>
      </c>
      <c r="L148" s="1">
        <f t="shared" si="144"/>
        <v>0</v>
      </c>
      <c r="M148" s="1">
        <f t="shared" si="144"/>
        <v>0</v>
      </c>
      <c r="N148" s="1">
        <f t="shared" si="144"/>
        <v>0</v>
      </c>
      <c r="O148" s="1">
        <f t="shared" si="144"/>
        <v>0</v>
      </c>
      <c r="P148" s="1">
        <f t="shared" si="144"/>
        <v>0</v>
      </c>
      <c r="Q148" s="1">
        <f t="shared" si="144"/>
        <v>0</v>
      </c>
      <c r="R148" s="1">
        <f t="shared" si="144"/>
        <v>0</v>
      </c>
      <c r="S148" s="1">
        <f t="shared" si="144"/>
        <v>0</v>
      </c>
      <c r="T148" s="1">
        <f t="shared" si="144"/>
        <v>0</v>
      </c>
      <c r="U148" s="1">
        <f t="shared" si="144"/>
        <v>0</v>
      </c>
      <c r="V148" s="1">
        <f t="shared" si="144"/>
        <v>0</v>
      </c>
      <c r="W148" s="1">
        <f t="shared" si="144"/>
        <v>0</v>
      </c>
      <c r="X148" s="1">
        <f t="shared" si="144"/>
        <v>0</v>
      </c>
      <c r="Y148" s="1">
        <f t="shared" si="144"/>
        <v>0</v>
      </c>
      <c r="Z148" s="1">
        <f t="shared" si="144"/>
        <v>0</v>
      </c>
      <c r="AA148" s="1">
        <f t="shared" si="144"/>
        <v>0</v>
      </c>
      <c r="AB148" s="1">
        <f t="shared" si="144"/>
        <v>0</v>
      </c>
      <c r="AC148" s="1">
        <f t="shared" si="144"/>
        <v>0</v>
      </c>
      <c r="AD148" s="1">
        <f t="shared" si="144"/>
        <v>0</v>
      </c>
      <c r="AE148" s="1">
        <f t="shared" si="144"/>
        <v>0</v>
      </c>
      <c r="AF148" s="1">
        <f t="shared" si="144"/>
        <v>0</v>
      </c>
      <c r="AG148" s="1">
        <f t="shared" ca="1" si="144"/>
        <v>372.31834882170199</v>
      </c>
      <c r="AH148" s="1">
        <f t="shared" ca="1" si="144"/>
        <v>379.76471579813608</v>
      </c>
      <c r="AI148" s="1">
        <f t="shared" ca="1" si="144"/>
        <v>387.36001011409871</v>
      </c>
      <c r="AJ148" s="1">
        <f t="shared" ca="1" si="144"/>
        <v>395.1072103163807</v>
      </c>
      <c r="AK148" s="1">
        <f t="shared" ca="1" si="144"/>
        <v>403.00935452270835</v>
      </c>
      <c r="AL148" s="1">
        <f t="shared" ca="1" si="144"/>
        <v>411.06954161316253</v>
      </c>
      <c r="AM148" s="1">
        <f t="shared" ref="AM148:BR148" ca="1" si="145">SUM($E$18*AM82,$E$19*AM115)</f>
        <v>419.29093244542577</v>
      </c>
      <c r="AN148" s="1">
        <f t="shared" ca="1" si="145"/>
        <v>427.67675109433424</v>
      </c>
      <c r="AO148" s="1">
        <f t="shared" ca="1" si="145"/>
        <v>436.23028611622095</v>
      </c>
      <c r="AP148" s="1">
        <f t="shared" ca="1" si="145"/>
        <v>444.95489183854534</v>
      </c>
      <c r="AQ148" s="1">
        <f t="shared" ca="1" si="145"/>
        <v>453.85398967531626</v>
      </c>
      <c r="AR148" s="1">
        <f t="shared" ca="1" si="145"/>
        <v>462.9310694688225</v>
      </c>
      <c r="AS148" s="1">
        <f t="shared" ca="1" si="145"/>
        <v>472.18969085819901</v>
      </c>
      <c r="AT148" s="1">
        <f t="shared" ca="1" si="145"/>
        <v>481.63348467536298</v>
      </c>
      <c r="AU148" s="1">
        <f t="shared" ca="1" si="145"/>
        <v>491.26615436887027</v>
      </c>
      <c r="AV148" s="1">
        <f t="shared" ca="1" si="145"/>
        <v>501.09147745624762</v>
      </c>
      <c r="AW148" s="1">
        <f t="shared" ca="1" si="145"/>
        <v>511.11330700537263</v>
      </c>
      <c r="AX148" s="1">
        <f t="shared" ca="1" si="145"/>
        <v>521.33557314548011</v>
      </c>
      <c r="AY148" s="1">
        <f t="shared" ca="1" si="145"/>
        <v>531.76228460838968</v>
      </c>
      <c r="AZ148" s="1">
        <f t="shared" ca="1" si="145"/>
        <v>542.39753030055749</v>
      </c>
      <c r="BA148" s="1">
        <f t="shared" ca="1" si="145"/>
        <v>538.5390226746548</v>
      </c>
      <c r="BB148" s="1">
        <f t="shared" ca="1" si="145"/>
        <v>549.30980312814791</v>
      </c>
      <c r="BC148" s="1">
        <f t="shared" ca="1" si="145"/>
        <v>560.29599919071086</v>
      </c>
      <c r="BD148" s="1">
        <f t="shared" ca="1" si="145"/>
        <v>571.50191917452503</v>
      </c>
      <c r="BE148" s="1">
        <f t="shared" ca="1" si="145"/>
        <v>582.93195755801548</v>
      </c>
      <c r="BF148" s="1">
        <f t="shared" ca="1" si="145"/>
        <v>594.59059670917577</v>
      </c>
      <c r="BG148" s="1">
        <f t="shared" ca="1" si="145"/>
        <v>606.48240864335935</v>
      </c>
      <c r="BH148" s="1">
        <f t="shared" ca="1" si="145"/>
        <v>618.61205681622641</v>
      </c>
      <c r="BI148" s="1">
        <f t="shared" ca="1" si="145"/>
        <v>630.98429795255106</v>
      </c>
      <c r="BJ148" s="1">
        <f t="shared" ca="1" si="145"/>
        <v>643.60398391160209</v>
      </c>
      <c r="BK148" s="1">
        <f t="shared" ca="1" si="145"/>
        <v>639.98172209543168</v>
      </c>
      <c r="BL148" s="1">
        <f t="shared" ca="1" si="145"/>
        <v>652.78135653734023</v>
      </c>
      <c r="BM148" s="1">
        <f t="shared" ca="1" si="145"/>
        <v>665.8369836680871</v>
      </c>
      <c r="BN148" s="1">
        <f t="shared" ca="1" si="145"/>
        <v>679.15372334144877</v>
      </c>
      <c r="BO148" s="1">
        <f t="shared" ca="1" si="145"/>
        <v>692.73679780827786</v>
      </c>
      <c r="BP148" s="1">
        <f t="shared" ca="1" si="145"/>
        <v>706.59153376444328</v>
      </c>
      <c r="BQ148" s="1">
        <f t="shared" ca="1" si="145"/>
        <v>720.72336443973222</v>
      </c>
      <c r="BR148" s="1">
        <f t="shared" ca="1" si="145"/>
        <v>735.13783172852686</v>
      </c>
      <c r="BS148" s="1">
        <f t="shared" ref="BS148:CC148" ca="1" si="146">SUM($E$18*BS82,$E$19*BS115)</f>
        <v>749.84058836309737</v>
      </c>
      <c r="BT148" s="1">
        <f t="shared" ca="1" si="146"/>
        <v>764.83740013035936</v>
      </c>
      <c r="BU148" s="1">
        <f t="shared" ca="1" si="146"/>
        <v>780.13414813296686</v>
      </c>
      <c r="BV148" s="1">
        <f t="shared" ca="1" si="146"/>
        <v>795.73683109562626</v>
      </c>
      <c r="BW148" s="1">
        <f t="shared" ca="1" si="146"/>
        <v>811.65156771753868</v>
      </c>
      <c r="BX148" s="1">
        <f t="shared" ca="1" si="146"/>
        <v>827.88459907188951</v>
      </c>
      <c r="BY148" s="1">
        <f t="shared" ca="1" si="146"/>
        <v>844.44229105332738</v>
      </c>
      <c r="BZ148" s="1">
        <f t="shared" ca="1" si="146"/>
        <v>861.33113687439379</v>
      </c>
      <c r="CA148" s="1">
        <f t="shared" ca="1" si="146"/>
        <v>878.55775961188169</v>
      </c>
      <c r="CB148" s="1">
        <f t="shared" ca="1" si="146"/>
        <v>896.12891480411929</v>
      </c>
      <c r="CC148" s="1">
        <f t="shared" ca="1" si="146"/>
        <v>914.0514931002017</v>
      </c>
    </row>
    <row r="149" spans="2:81" x14ac:dyDescent="0.2">
      <c r="B149">
        <f t="shared" si="68"/>
        <v>2053</v>
      </c>
      <c r="D149" t="s">
        <v>43</v>
      </c>
      <c r="G149" s="1">
        <f t="shared" ref="G149:AL149" si="147">SUM($E$18*G83,$E$19*G116)</f>
        <v>0</v>
      </c>
      <c r="H149" s="1">
        <f t="shared" si="147"/>
        <v>0</v>
      </c>
      <c r="I149" s="1">
        <f t="shared" si="147"/>
        <v>0</v>
      </c>
      <c r="J149" s="1">
        <f t="shared" si="147"/>
        <v>0</v>
      </c>
      <c r="K149" s="1">
        <f t="shared" si="147"/>
        <v>0</v>
      </c>
      <c r="L149" s="1">
        <f t="shared" si="147"/>
        <v>0</v>
      </c>
      <c r="M149" s="1">
        <f t="shared" si="147"/>
        <v>0</v>
      </c>
      <c r="N149" s="1">
        <f t="shared" si="147"/>
        <v>0</v>
      </c>
      <c r="O149" s="1">
        <f t="shared" si="147"/>
        <v>0</v>
      </c>
      <c r="P149" s="1">
        <f t="shared" si="147"/>
        <v>0</v>
      </c>
      <c r="Q149" s="1">
        <f t="shared" si="147"/>
        <v>0</v>
      </c>
      <c r="R149" s="1">
        <f t="shared" si="147"/>
        <v>0</v>
      </c>
      <c r="S149" s="1">
        <f t="shared" si="147"/>
        <v>0</v>
      </c>
      <c r="T149" s="1">
        <f t="shared" si="147"/>
        <v>0</v>
      </c>
      <c r="U149" s="1">
        <f t="shared" si="147"/>
        <v>0</v>
      </c>
      <c r="V149" s="1">
        <f t="shared" si="147"/>
        <v>0</v>
      </c>
      <c r="W149" s="1">
        <f t="shared" si="147"/>
        <v>0</v>
      </c>
      <c r="X149" s="1">
        <f t="shared" si="147"/>
        <v>0</v>
      </c>
      <c r="Y149" s="1">
        <f t="shared" si="147"/>
        <v>0</v>
      </c>
      <c r="Z149" s="1">
        <f t="shared" si="147"/>
        <v>0</v>
      </c>
      <c r="AA149" s="1">
        <f t="shared" si="147"/>
        <v>0</v>
      </c>
      <c r="AB149" s="1">
        <f t="shared" si="147"/>
        <v>0</v>
      </c>
      <c r="AC149" s="1">
        <f t="shared" si="147"/>
        <v>0</v>
      </c>
      <c r="AD149" s="1">
        <f t="shared" si="147"/>
        <v>0</v>
      </c>
      <c r="AE149" s="1">
        <f t="shared" si="147"/>
        <v>0</v>
      </c>
      <c r="AF149" s="1">
        <f t="shared" si="147"/>
        <v>0</v>
      </c>
      <c r="AG149" s="1">
        <f t="shared" si="147"/>
        <v>0</v>
      </c>
      <c r="AH149" s="1">
        <f t="shared" ca="1" si="147"/>
        <v>373.19264274428667</v>
      </c>
      <c r="AI149" s="1">
        <f t="shared" ca="1" si="147"/>
        <v>380.65649559917239</v>
      </c>
      <c r="AJ149" s="1">
        <f t="shared" ca="1" si="147"/>
        <v>388.26962551115582</v>
      </c>
      <c r="AK149" s="1">
        <f t="shared" ca="1" si="147"/>
        <v>396.03501802137896</v>
      </c>
      <c r="AL149" s="1">
        <f t="shared" ca="1" si="147"/>
        <v>403.95571838180655</v>
      </c>
      <c r="AM149" s="1">
        <f t="shared" ref="AM149:BR149" ca="1" si="148">SUM($E$18*AM83,$E$19*AM116)</f>
        <v>412.03483274944267</v>
      </c>
      <c r="AN149" s="1">
        <f t="shared" ca="1" si="148"/>
        <v>420.27552940443155</v>
      </c>
      <c r="AO149" s="1">
        <f t="shared" ca="1" si="148"/>
        <v>428.68103999252008</v>
      </c>
      <c r="AP149" s="1">
        <f t="shared" ca="1" si="148"/>
        <v>437.2546607923706</v>
      </c>
      <c r="AQ149" s="1">
        <f t="shared" ca="1" si="148"/>
        <v>445.99975400821791</v>
      </c>
      <c r="AR149" s="1">
        <f t="shared" ca="1" si="148"/>
        <v>454.91974908838233</v>
      </c>
      <c r="AS149" s="1">
        <f t="shared" ca="1" si="148"/>
        <v>464.0181440701499</v>
      </c>
      <c r="AT149" s="1">
        <f t="shared" ca="1" si="148"/>
        <v>473.29850695155301</v>
      </c>
      <c r="AU149" s="1">
        <f t="shared" ca="1" si="148"/>
        <v>482.76447709058402</v>
      </c>
      <c r="AV149" s="1">
        <f t="shared" ca="1" si="148"/>
        <v>492.41976663239575</v>
      </c>
      <c r="AW149" s="1">
        <f t="shared" ca="1" si="148"/>
        <v>502.26816196504353</v>
      </c>
      <c r="AX149" s="1">
        <f t="shared" ca="1" si="148"/>
        <v>512.3135252043445</v>
      </c>
      <c r="AY149" s="1">
        <f t="shared" ca="1" si="148"/>
        <v>522.55979570843135</v>
      </c>
      <c r="AZ149" s="1">
        <f t="shared" ca="1" si="148"/>
        <v>533.01099162259993</v>
      </c>
      <c r="BA149" s="1">
        <f t="shared" ca="1" si="148"/>
        <v>543.67121145505189</v>
      </c>
      <c r="BB149" s="1">
        <f t="shared" ca="1" si="148"/>
        <v>544.60953950464511</v>
      </c>
      <c r="BC149" s="1">
        <f t="shared" ca="1" si="148"/>
        <v>555.50173029473797</v>
      </c>
      <c r="BD149" s="1">
        <f t="shared" ca="1" si="148"/>
        <v>566.61176490063281</v>
      </c>
      <c r="BE149" s="1">
        <f t="shared" ca="1" si="148"/>
        <v>577.94400019864531</v>
      </c>
      <c r="BF149" s="1">
        <f t="shared" ca="1" si="148"/>
        <v>589.50288020261837</v>
      </c>
      <c r="BG149" s="1">
        <f t="shared" ca="1" si="148"/>
        <v>601.29293780667069</v>
      </c>
      <c r="BH149" s="1">
        <f t="shared" ca="1" si="148"/>
        <v>613.31879656280421</v>
      </c>
      <c r="BI149" s="1">
        <f t="shared" ca="1" si="148"/>
        <v>625.58517249406009</v>
      </c>
      <c r="BJ149" s="1">
        <f t="shared" ca="1" si="148"/>
        <v>638.09687594394143</v>
      </c>
      <c r="BK149" s="1">
        <f t="shared" ca="1" si="148"/>
        <v>650.85881346282019</v>
      </c>
      <c r="BL149" s="1">
        <f t="shared" ca="1" si="148"/>
        <v>652.78135653734034</v>
      </c>
      <c r="BM149" s="1">
        <f t="shared" ca="1" si="148"/>
        <v>665.8369836680871</v>
      </c>
      <c r="BN149" s="1">
        <f t="shared" ca="1" si="148"/>
        <v>679.15372334144888</v>
      </c>
      <c r="BO149" s="1">
        <f t="shared" ca="1" si="148"/>
        <v>692.73679780827786</v>
      </c>
      <c r="BP149" s="1">
        <f t="shared" ca="1" si="148"/>
        <v>706.59153376444351</v>
      </c>
      <c r="BQ149" s="1">
        <f t="shared" ca="1" si="148"/>
        <v>720.72336443973222</v>
      </c>
      <c r="BR149" s="1">
        <f t="shared" ca="1" si="148"/>
        <v>735.13783172852698</v>
      </c>
      <c r="BS149" s="1">
        <f t="shared" ref="BS149:CC149" ca="1" si="149">SUM($E$18*BS83,$E$19*BS116)</f>
        <v>749.84058836309748</v>
      </c>
      <c r="BT149" s="1">
        <f t="shared" ca="1" si="149"/>
        <v>764.83740013035936</v>
      </c>
      <c r="BU149" s="1">
        <f t="shared" ca="1" si="149"/>
        <v>780.13414813296652</v>
      </c>
      <c r="BV149" s="1">
        <f t="shared" ca="1" si="149"/>
        <v>795.73683109562626</v>
      </c>
      <c r="BW149" s="1">
        <f t="shared" ca="1" si="149"/>
        <v>811.6515677175388</v>
      </c>
      <c r="BX149" s="1">
        <f t="shared" ca="1" si="149"/>
        <v>827.88459907188962</v>
      </c>
      <c r="BY149" s="1">
        <f t="shared" ca="1" si="149"/>
        <v>844.44229105332738</v>
      </c>
      <c r="BZ149" s="1">
        <f t="shared" ca="1" si="149"/>
        <v>861.33113687439391</v>
      </c>
      <c r="CA149" s="1">
        <f t="shared" ca="1" si="149"/>
        <v>878.55775961188169</v>
      </c>
      <c r="CB149" s="1">
        <f t="shared" ca="1" si="149"/>
        <v>896.12891480411952</v>
      </c>
      <c r="CC149" s="1">
        <f t="shared" ca="1" si="149"/>
        <v>914.0514931002017</v>
      </c>
    </row>
    <row r="151" spans="2:81" x14ac:dyDescent="0.2"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</row>
    <row r="152" spans="2:81" x14ac:dyDescent="0.2">
      <c r="B152" s="7" t="s">
        <v>64</v>
      </c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</row>
    <row r="153" spans="2:81" x14ac:dyDescent="0.2">
      <c r="B153" s="10" t="s">
        <v>65</v>
      </c>
    </row>
    <row r="154" spans="2:81" x14ac:dyDescent="0.2">
      <c r="B154" s="10" t="s">
        <v>66</v>
      </c>
    </row>
    <row r="155" spans="2:81" x14ac:dyDescent="0.2">
      <c r="B155" s="10" t="s">
        <v>67</v>
      </c>
    </row>
    <row r="156" spans="2:81" ht="16" customHeight="1" x14ac:dyDescent="0.2">
      <c r="B156" s="6" t="s">
        <v>68</v>
      </c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</row>
    <row r="157" spans="2:81" x14ac:dyDescent="0.2">
      <c r="B157">
        <f>B56</f>
        <v>2026</v>
      </c>
      <c r="D157" t="s">
        <v>43</v>
      </c>
      <c r="G157" s="1" cm="1">
        <f t="array" aca="1" ref="G157" ca="1">IF(AND($B157=G$28,$B157=$B158-1),NPV(discount_rate,OFFSET(G122,,,,COUNTA($G$122:$CC$122)-COUNTA($G$122:G$122)+1)-OFFSET(G123,,,,COUNTA($G$122:$CC$122)-COUNTA($G$122:G$122)+1))*(1+discount_rate),0)</f>
        <v>397.58977670681634</v>
      </c>
      <c r="H157" s="1" cm="1">
        <f t="array" aca="1" ref="H157" ca="1">IF(AND($B157=H$28,$B157=$B158-1),NPV(discount_rate,OFFSET(H122,,,,COUNTA($G$122:$CC$122)-COUNTA($G$122:H$122)+1)-OFFSET(H123,,,,COUNTA($G$122:$CC$122)-COUNTA($G$122:H$122)+1))*(1+discount_rate),0)</f>
        <v>0</v>
      </c>
      <c r="I157" s="1" cm="1">
        <f t="array" aca="1" ref="I157" ca="1">IF(AND($B157=I$28,$B157=$B158-1),NPV(discount_rate,OFFSET(I122,,,,COUNTA($G$122:$CC$122)-COUNTA($G$122:I$122)+1)-OFFSET(I123,,,,COUNTA($G$122:$CC$122)-COUNTA($G$122:I$122)+1))*(1+discount_rate),0)</f>
        <v>0</v>
      </c>
      <c r="J157" s="1" cm="1">
        <f t="array" aca="1" ref="J157" ca="1">IF(AND($B157=J$28,$B157=$B158-1),NPV(discount_rate,OFFSET(J122,,,,COUNTA($G$122:$CC$122)-COUNTA($G$122:J$122)+1)-OFFSET(J123,,,,COUNTA($G$122:$CC$122)-COUNTA($G$122:J$122)+1))*(1+discount_rate),0)</f>
        <v>0</v>
      </c>
      <c r="K157" s="1" cm="1">
        <f t="array" aca="1" ref="K157" ca="1">IF(AND($B157=K$28,$B157=$B158-1),NPV(discount_rate,OFFSET(K122,,,,COUNTA($G$122:$CC$122)-COUNTA($G$122:K$122)+1)-OFFSET(K123,,,,COUNTA($G$122:$CC$122)-COUNTA($G$122:K$122)+1))*(1+discount_rate),0)</f>
        <v>0</v>
      </c>
      <c r="L157" s="1" cm="1">
        <f t="array" aca="1" ref="L157" ca="1">IF(AND($B157=L$28,$B157=$B158-1),NPV(discount_rate,OFFSET(L122,,,,COUNTA($G$122:$CC$122)-COUNTA($G$122:L$122)+1)-OFFSET(L123,,,,COUNTA($G$122:$CC$122)-COUNTA($G$122:L$122)+1))*(1+discount_rate),0)</f>
        <v>0</v>
      </c>
      <c r="M157" s="1" cm="1">
        <f t="array" aca="1" ref="M157" ca="1">IF(AND($B157=M$28,$B157=$B158-1),NPV(discount_rate,OFFSET(M122,,,,COUNTA($G$122:$CC$122)-COUNTA($G$122:M$122)+1)-OFFSET(M123,,,,COUNTA($G$122:$CC$122)-COUNTA($G$122:M$122)+1))*(1+discount_rate),0)</f>
        <v>0</v>
      </c>
      <c r="N157" s="1" cm="1">
        <f t="array" aca="1" ref="N157" ca="1">IF(AND($B157=N$28,$B157=$B158-1),NPV(discount_rate,OFFSET(N122,,,,COUNTA($G$122:$CC$122)-COUNTA($G$122:N$122)+1)-OFFSET(N123,,,,COUNTA($G$122:$CC$122)-COUNTA($G$122:N$122)+1))*(1+discount_rate),0)</f>
        <v>0</v>
      </c>
      <c r="O157" s="1" cm="1">
        <f t="array" aca="1" ref="O157" ca="1">IF(AND($B157=O$28,$B157=$B158-1),NPV(discount_rate,OFFSET(O122,,,,COUNTA($G$122:$CC$122)-COUNTA($G$122:O$122)+1)-OFFSET(O123,,,,COUNTA($G$122:$CC$122)-COUNTA($G$122:O$122)+1))*(1+discount_rate),0)</f>
        <v>0</v>
      </c>
      <c r="P157" s="1" cm="1">
        <f t="array" aca="1" ref="P157" ca="1">IF(AND($B157=P$28,$B157=$B158-1),NPV(discount_rate,OFFSET(P122,,,,COUNTA($G$122:$CC$122)-COUNTA($G$122:P$122)+1)-OFFSET(P123,,,,COUNTA($G$122:$CC$122)-COUNTA($G$122:P$122)+1))*(1+discount_rate),0)</f>
        <v>0</v>
      </c>
      <c r="Q157" s="1" cm="1">
        <f t="array" aca="1" ref="Q157" ca="1">IF(AND($B157=Q$28,$B157=$B158-1),NPV(discount_rate,OFFSET(Q122,,,,COUNTA($G$122:$CC$122)-COUNTA($G$122:Q$122)+1)-OFFSET(Q123,,,,COUNTA($G$122:$CC$122)-COUNTA($G$122:Q$122)+1))*(1+discount_rate),0)</f>
        <v>0</v>
      </c>
      <c r="R157" s="1" cm="1">
        <f t="array" aca="1" ref="R157" ca="1">IF(AND($B157=R$28,$B157=$B158-1),NPV(discount_rate,OFFSET(R122,,,,COUNTA($G$122:$CC$122)-COUNTA($G$122:R$122)+1)-OFFSET(R123,,,,COUNTA($G$122:$CC$122)-COUNTA($G$122:R$122)+1))*(1+discount_rate),0)</f>
        <v>0</v>
      </c>
      <c r="S157" s="1" cm="1">
        <f t="array" aca="1" ref="S157" ca="1">IF(AND($B157=S$28,$B157=$B158-1),NPV(discount_rate,OFFSET(S122,,,,COUNTA($G$122:$CC$122)-COUNTA($G$122:S$122)+1)-OFFSET(S123,,,,COUNTA($G$122:$CC$122)-COUNTA($G$122:S$122)+1))*(1+discount_rate),0)</f>
        <v>0</v>
      </c>
      <c r="T157" s="1" cm="1">
        <f t="array" aca="1" ref="T157" ca="1">IF(AND($B157=T$28,$B157=$B158-1),NPV(discount_rate,OFFSET(T122,,,,COUNTA($G$122:$CC$122)-COUNTA($G$122:T$122)+1)-OFFSET(T123,,,,COUNTA($G$122:$CC$122)-COUNTA($G$122:T$122)+1))*(1+discount_rate),0)</f>
        <v>0</v>
      </c>
      <c r="U157" s="1" cm="1">
        <f t="array" aca="1" ref="U157" ca="1">IF(AND($B157=U$28,$B157=$B158-1),NPV(discount_rate,OFFSET(U122,,,,COUNTA($G$122:$CC$122)-COUNTA($G$122:U$122)+1)-OFFSET(U123,,,,COUNTA($G$122:$CC$122)-COUNTA($G$122:U$122)+1))*(1+discount_rate),0)</f>
        <v>0</v>
      </c>
      <c r="V157" s="1" cm="1">
        <f t="array" aca="1" ref="V157" ca="1">IF(AND($B157=V$28,$B157=$B158-1),NPV(discount_rate,OFFSET(V122,,,,COUNTA($G$122:$CC$122)-COUNTA($G$122:V$122)+1)-OFFSET(V123,,,,COUNTA($G$122:$CC$122)-COUNTA($G$122:V$122)+1))*(1+discount_rate),0)</f>
        <v>0</v>
      </c>
      <c r="W157" s="1" cm="1">
        <f t="array" aca="1" ref="W157" ca="1">IF(AND($B157=W$28,$B157=$B158-1),NPV(discount_rate,OFFSET(W122,,,,COUNTA($G$122:$CC$122)-COUNTA($G$122:W$122)+1)-OFFSET(W123,,,,COUNTA($G$122:$CC$122)-COUNTA($G$122:W$122)+1))*(1+discount_rate),0)</f>
        <v>0</v>
      </c>
      <c r="X157" s="1" cm="1">
        <f t="array" aca="1" ref="X157" ca="1">IF(AND($B157=X$28,$B157=$B158-1),NPV(discount_rate,OFFSET(X122,,,,COUNTA($G$122:$CC$122)-COUNTA($G$122:X$122)+1)-OFFSET(X123,,,,COUNTA($G$122:$CC$122)-COUNTA($G$122:X$122)+1))*(1+discount_rate),0)</f>
        <v>0</v>
      </c>
      <c r="Y157" s="1" cm="1">
        <f t="array" aca="1" ref="Y157" ca="1">IF(AND($B157=Y$28,$B157=$B158-1),NPV(discount_rate,OFFSET(Y122,,,,COUNTA($G$122:$CC$122)-COUNTA($G$122:Y$122)+1)-OFFSET(Y123,,,,COUNTA($G$122:$CC$122)-COUNTA($G$122:Y$122)+1))*(1+discount_rate),0)</f>
        <v>0</v>
      </c>
      <c r="Z157" s="1" cm="1">
        <f t="array" aca="1" ref="Z157" ca="1">IF(AND($B157=Z$28,$B157=$B158-1),NPV(discount_rate,OFFSET(Z122,,,,COUNTA($G$122:$CC$122)-COUNTA($G$122:Z$122)+1)-OFFSET(Z123,,,,COUNTA($G$122:$CC$122)-COUNTA($G$122:Z$122)+1))*(1+discount_rate),0)</f>
        <v>0</v>
      </c>
      <c r="AA157" s="1" cm="1">
        <f t="array" aca="1" ref="AA157" ca="1">IF(AND($B157=AA$28,$B157=$B158-1),NPV(discount_rate,OFFSET(AA122,,,,COUNTA($G$122:$CC$122)-COUNTA($G$122:AA$122)+1)-OFFSET(AA123,,,,COUNTA($G$122:$CC$122)-COUNTA($G$122:AA$122)+1))*(1+discount_rate),0)</f>
        <v>0</v>
      </c>
      <c r="AB157" s="1" cm="1">
        <f t="array" aca="1" ref="AB157" ca="1">IF(AND($B157=AB$28,$B157=$B158-1),NPV(discount_rate,OFFSET(AB122,,,,COUNTA($G$122:$CC$122)-COUNTA($G$122:AB$122)+1)-OFFSET(AB123,,,,COUNTA($G$122:$CC$122)-COUNTA($G$122:AB$122)+1))*(1+discount_rate),0)</f>
        <v>0</v>
      </c>
      <c r="AC157" s="1" cm="1">
        <f t="array" aca="1" ref="AC157" ca="1">IF(AND($B157=AC$28,$B157=$B158-1),NPV(discount_rate,OFFSET(AC122,,,,COUNTA($G$122:$CC$122)-COUNTA($G$122:AC$122)+1)-OFFSET(AC123,,,,COUNTA($G$122:$CC$122)-COUNTA($G$122:AC$122)+1))*(1+discount_rate),0)</f>
        <v>0</v>
      </c>
      <c r="AD157" s="1" cm="1">
        <f t="array" aca="1" ref="AD157" ca="1">IF(AND($B157=AD$28,$B157=$B158-1),NPV(discount_rate,OFFSET(AD122,,,,COUNTA($G$122:$CC$122)-COUNTA($G$122:AD$122)+1)-OFFSET(AD123,,,,COUNTA($G$122:$CC$122)-COUNTA($G$122:AD$122)+1))*(1+discount_rate),0)</f>
        <v>0</v>
      </c>
      <c r="AE157" s="1" cm="1">
        <f t="array" aca="1" ref="AE157" ca="1">IF(AND($B157=AE$28,$B157=$B158-1),NPV(discount_rate,OFFSET(AE122,,,,COUNTA($G$122:$CC$122)-COUNTA($G$122:AE$122)+1)-OFFSET(AE123,,,,COUNTA($G$122:$CC$122)-COUNTA($G$122:AE$122)+1))*(1+discount_rate),0)</f>
        <v>0</v>
      </c>
      <c r="AF157" s="1" cm="1">
        <f t="array" aca="1" ref="AF157" ca="1">IF(AND($B157=AF$28,$B157=$B158-1),NPV(discount_rate,OFFSET(AF122,,,,COUNTA($G$122:$CC$122)-COUNTA($G$122:AF$122)+1)-OFFSET(AF123,,,,COUNTA($G$122:$CC$122)-COUNTA($G$122:AF$122)+1))*(1+discount_rate),0)</f>
        <v>0</v>
      </c>
      <c r="AG157" s="1" cm="1">
        <f t="array" aca="1" ref="AG157" ca="1">IF(AND($B157=AG$28,$B157=$B158-1),NPV(discount_rate,OFFSET(AG122,,,,COUNTA($G$122:$CC$122)-COUNTA($G$122:AG$122)+1)-OFFSET(AG123,,,,COUNTA($G$122:$CC$122)-COUNTA($G$122:AG$122)+1))*(1+discount_rate),0)</f>
        <v>0</v>
      </c>
      <c r="AH157" s="1" cm="1">
        <f t="array" aca="1" ref="AH157" ca="1">IF(AND($B157=AH$28,$B157=$B158-1),NPV(discount_rate,OFFSET(AH122,,,,COUNTA($G$122:$CC$122)-COUNTA($G$122:AH$122)+1)-OFFSET(AH123,,,,COUNTA($G$122:$CC$122)-COUNTA($G$122:AH$122)+1))*(1+discount_rate),0)</f>
        <v>0</v>
      </c>
      <c r="AI157" s="1" cm="1">
        <f t="array" aca="1" ref="AI157" ca="1">IF(AND($B157=AI$28,$B157=$B158-1),NPV(discount_rate,OFFSET(AI122,,,,COUNTA($G$122:$CC$122)-COUNTA($G$122:AI$122)+1)-OFFSET(AI123,,,,COUNTA($G$122:$CC$122)-COUNTA($G$122:AI$122)+1))*(1+discount_rate),0)</f>
        <v>0</v>
      </c>
      <c r="AJ157" s="1" cm="1">
        <f t="array" aca="1" ref="AJ157" ca="1">IF(AND($B157=AJ$28,$B157=$B158-1),NPV(discount_rate,OFFSET(AJ122,,,,COUNTA($G$122:$CC$122)-COUNTA($G$122:AJ$122)+1)-OFFSET(AJ123,,,,COUNTA($G$122:$CC$122)-COUNTA($G$122:AJ$122)+1))*(1+discount_rate),0)</f>
        <v>0</v>
      </c>
      <c r="AK157" s="1" cm="1">
        <f t="array" aca="1" ref="AK157" ca="1">IF(AND($B157=AK$28,$B157=$B158-1),NPV(discount_rate,OFFSET(AK122,,,,COUNTA($G$122:$CC$122)-COUNTA($G$122:AK$122)+1)-OFFSET(AK123,,,,COUNTA($G$122:$CC$122)-COUNTA($G$122:AK$122)+1))*(1+discount_rate),0)</f>
        <v>0</v>
      </c>
      <c r="AL157" s="1" cm="1">
        <f t="array" aca="1" ref="AL157" ca="1">IF(AND($B157=AL$28,$B157=$B158-1),NPV(discount_rate,OFFSET(AL122,,,,COUNTA($G$122:$CC$122)-COUNTA($G$122:AL$122)+1)-OFFSET(AL123,,,,COUNTA($G$122:$CC$122)-COUNTA($G$122:AL$122)+1))*(1+discount_rate),0)</f>
        <v>0</v>
      </c>
      <c r="AM157" s="1" cm="1">
        <f t="array" aca="1" ref="AM157" ca="1">IF(AND($B157=AM$28,$B157=$B158-1),NPV(discount_rate,OFFSET(AM122,,,,COUNTA($G$122:$CC$122)-COUNTA($G$122:AM$122)+1)-OFFSET(AM123,,,,COUNTA($G$122:$CC$122)-COUNTA($G$122:AM$122)+1))*(1+discount_rate),0)</f>
        <v>0</v>
      </c>
      <c r="AN157" s="1" cm="1">
        <f t="array" aca="1" ref="AN157" ca="1">IF(AND($B157=AN$28,$B157=$B158-1),NPV(discount_rate,OFFSET(AN122,,,,COUNTA($G$122:$CC$122)-COUNTA($G$122:AN$122)+1)-OFFSET(AN123,,,,COUNTA($G$122:$CC$122)-COUNTA($G$122:AN$122)+1))*(1+discount_rate),0)</f>
        <v>0</v>
      </c>
      <c r="AO157" s="1" cm="1">
        <f t="array" aca="1" ref="AO157" ca="1">IF(AND($B157=AO$28,$B157=$B158-1),NPV(discount_rate,OFFSET(AO122,,,,COUNTA($G$122:$CC$122)-COUNTA($G$122:AO$122)+1)-OFFSET(AO123,,,,COUNTA($G$122:$CC$122)-COUNTA($G$122:AO$122)+1))*(1+discount_rate),0)</f>
        <v>0</v>
      </c>
      <c r="AP157" s="1" cm="1">
        <f t="array" aca="1" ref="AP157" ca="1">IF(AND($B157=AP$28,$B157=$B158-1),NPV(discount_rate,OFFSET(AP122,,,,COUNTA($G$122:$CC$122)-COUNTA($G$122:AP$122)+1)-OFFSET(AP123,,,,COUNTA($G$122:$CC$122)-COUNTA($G$122:AP$122)+1))*(1+discount_rate),0)</f>
        <v>0</v>
      </c>
      <c r="AQ157" s="1" cm="1">
        <f t="array" aca="1" ref="AQ157" ca="1">IF(AND($B157=AQ$28,$B157=$B158-1),NPV(discount_rate,OFFSET(AQ122,,,,COUNTA($G$122:$CC$122)-COUNTA($G$122:AQ$122)+1)-OFFSET(AQ123,,,,COUNTA($G$122:$CC$122)-COUNTA($G$122:AQ$122)+1))*(1+discount_rate),0)</f>
        <v>0</v>
      </c>
      <c r="AR157" s="1" cm="1">
        <f t="array" aca="1" ref="AR157" ca="1">IF(AND($B157=AR$28,$B157=$B158-1),NPV(discount_rate,OFFSET(AR122,,,,COUNTA($G$122:$CC$122)-COUNTA($G$122:AR$122)+1)-OFFSET(AR123,,,,COUNTA($G$122:$CC$122)-COUNTA($G$122:AR$122)+1))*(1+discount_rate),0)</f>
        <v>0</v>
      </c>
      <c r="AS157" s="1" cm="1">
        <f t="array" aca="1" ref="AS157" ca="1">IF(AND($B157=AS$28,$B157=$B158-1),NPV(discount_rate,OFFSET(AS122,,,,COUNTA($G$122:$CC$122)-COUNTA($G$122:AS$122)+1)-OFFSET(AS123,,,,COUNTA($G$122:$CC$122)-COUNTA($G$122:AS$122)+1))*(1+discount_rate),0)</f>
        <v>0</v>
      </c>
      <c r="AT157" s="1" cm="1">
        <f t="array" aca="1" ref="AT157" ca="1">IF(AND($B157=AT$28,$B157=$B158-1),NPV(discount_rate,OFFSET(AT122,,,,COUNTA($G$122:$CC$122)-COUNTA($G$122:AT$122)+1)-OFFSET(AT123,,,,COUNTA($G$122:$CC$122)-COUNTA($G$122:AT$122)+1))*(1+discount_rate),0)</f>
        <v>0</v>
      </c>
      <c r="AU157" s="1" cm="1">
        <f t="array" aca="1" ref="AU157" ca="1">IF(AND($B157=AU$28,$B157=$B158-1),NPV(discount_rate,OFFSET(AU122,,,,COUNTA($G$122:$CC$122)-COUNTA($G$122:AU$122)+1)-OFFSET(AU123,,,,COUNTA($G$122:$CC$122)-COUNTA($G$122:AU$122)+1))*(1+discount_rate),0)</f>
        <v>0</v>
      </c>
      <c r="AV157" s="1" cm="1">
        <f t="array" aca="1" ref="AV157" ca="1">IF(AND($B157=AV$28,$B157=$B158-1),NPV(discount_rate,OFFSET(AV122,,,,COUNTA($G$122:$CC$122)-COUNTA($G$122:AV$122)+1)-OFFSET(AV123,,,,COUNTA($G$122:$CC$122)-COUNTA($G$122:AV$122)+1))*(1+discount_rate),0)</f>
        <v>0</v>
      </c>
      <c r="AW157" s="1" cm="1">
        <f t="array" aca="1" ref="AW157" ca="1">IF(AND($B157=AW$28,$B157=$B158-1),NPV(discount_rate,OFFSET(AW122,,,,COUNTA($G$122:$CC$122)-COUNTA($G$122:AW$122)+1)-OFFSET(AW123,,,,COUNTA($G$122:$CC$122)-COUNTA($G$122:AW$122)+1))*(1+discount_rate),0)</f>
        <v>0</v>
      </c>
      <c r="AX157" s="1" cm="1">
        <f t="array" aca="1" ref="AX157" ca="1">IF(AND($B157=AX$28,$B157=$B158-1),NPV(discount_rate,OFFSET(AX122,,,,COUNTA($G$122:$CC$122)-COUNTA($G$122:AX$122)+1)-OFFSET(AX123,,,,COUNTA($G$122:$CC$122)-COUNTA($G$122:AX$122)+1))*(1+discount_rate),0)</f>
        <v>0</v>
      </c>
      <c r="AY157" s="1" cm="1">
        <f t="array" aca="1" ref="AY157" ca="1">IF(AND($B157=AY$28,$B157=$B158-1),NPV(discount_rate,OFFSET(AY122,,,,COUNTA($G$122:$CC$122)-COUNTA($G$122:AY$122)+1)-OFFSET(AY123,,,,COUNTA($G$122:$CC$122)-COUNTA($G$122:AY$122)+1))*(1+discount_rate),0)</f>
        <v>0</v>
      </c>
      <c r="AZ157" s="1" cm="1">
        <f t="array" aca="1" ref="AZ157" ca="1">IF(AND($B157=AZ$28,$B157=$B158-1),NPV(discount_rate,OFFSET(AZ122,,,,COUNTA($G$122:$CC$122)-COUNTA($G$122:AZ$122)+1)-OFFSET(AZ123,,,,COUNTA($G$122:$CC$122)-COUNTA($G$122:AZ$122)+1))*(1+discount_rate),0)</f>
        <v>0</v>
      </c>
      <c r="BA157" s="1" cm="1">
        <f t="array" aca="1" ref="BA157" ca="1">IF(AND($B157=BA$28,$B157=$B158-1),NPV(discount_rate,OFFSET(BA122,,,,COUNTA($G$122:$CC$122)-COUNTA($G$122:BA$122)+1)-OFFSET(BA123,,,,COUNTA($G$122:$CC$122)-COUNTA($G$122:BA$122)+1))*(1+discount_rate),0)</f>
        <v>0</v>
      </c>
      <c r="BB157" s="1" cm="1">
        <f t="array" aca="1" ref="BB157" ca="1">IF(AND($B157=BB$28,$B157=$B158-1),NPV(discount_rate,OFFSET(BB122,,,,COUNTA($G$122:$CC$122)-COUNTA($G$122:BB$122)+1)-OFFSET(BB123,,,,COUNTA($G$122:$CC$122)-COUNTA($G$122:BB$122)+1))*(1+discount_rate),0)</f>
        <v>0</v>
      </c>
      <c r="BC157" s="1" cm="1">
        <f t="array" aca="1" ref="BC157" ca="1">IF(AND($B157=BC$28,$B157=$B158-1),NPV(discount_rate,OFFSET(BC122,,,,COUNTA($G$122:$CC$122)-COUNTA($G$122:BC$122)+1)-OFFSET(BC123,,,,COUNTA($G$122:$CC$122)-COUNTA($G$122:BC$122)+1))*(1+discount_rate),0)</f>
        <v>0</v>
      </c>
      <c r="BD157" s="1" cm="1">
        <f t="array" aca="1" ref="BD157" ca="1">IF(AND($B157=BD$28,$B157=$B158-1),NPV(discount_rate,OFFSET(BD122,,,,COUNTA($G$122:$CC$122)-COUNTA($G$122:BD$122)+1)-OFFSET(BD123,,,,COUNTA($G$122:$CC$122)-COUNTA($G$122:BD$122)+1))*(1+discount_rate),0)</f>
        <v>0</v>
      </c>
      <c r="BE157" s="1" cm="1">
        <f t="array" aca="1" ref="BE157" ca="1">IF(AND($B157=BE$28,$B157=$B158-1),NPV(discount_rate,OFFSET(BE122,,,,COUNTA($G$122:$CC$122)-COUNTA($G$122:BE$122)+1)-OFFSET(BE123,,,,COUNTA($G$122:$CC$122)-COUNTA($G$122:BE$122)+1))*(1+discount_rate),0)</f>
        <v>0</v>
      </c>
      <c r="BF157" s="1" cm="1">
        <f t="array" aca="1" ref="BF157" ca="1">IF(AND($B157=BF$28,$B157=$B158-1),NPV(discount_rate,OFFSET(BF122,,,,COUNTA($G$122:$CC$122)-COUNTA($G$122:BF$122)+1)-OFFSET(BF123,,,,COUNTA($G$122:$CC$122)-COUNTA($G$122:BF$122)+1))*(1+discount_rate),0)</f>
        <v>0</v>
      </c>
      <c r="BG157" s="1" cm="1">
        <f t="array" aca="1" ref="BG157" ca="1">IF(AND($B157=BG$28,$B157=$B158-1),NPV(discount_rate,OFFSET(BG122,,,,COUNTA($G$122:$CC$122)-COUNTA($G$122:BG$122)+1)-OFFSET(BG123,,,,COUNTA($G$122:$CC$122)-COUNTA($G$122:BG$122)+1))*(1+discount_rate),0)</f>
        <v>0</v>
      </c>
      <c r="BH157" s="1" cm="1">
        <f t="array" aca="1" ref="BH157" ca="1">IF(AND($B157=BH$28,$B157=$B158-1),NPV(discount_rate,OFFSET(BH122,,,,COUNTA($G$122:$CC$122)-COUNTA($G$122:BH$122)+1)-OFFSET(BH123,,,,COUNTA($G$122:$CC$122)-COUNTA($G$122:BH$122)+1))*(1+discount_rate),0)</f>
        <v>0</v>
      </c>
      <c r="BI157" s="1" cm="1">
        <f t="array" aca="1" ref="BI157" ca="1">IF(AND($B157=BI$28,$B157=$B158-1),NPV(discount_rate,OFFSET(BI122,,,,COUNTA($G$122:$CC$122)-COUNTA($G$122:BI$122)+1)-OFFSET(BI123,,,,COUNTA($G$122:$CC$122)-COUNTA($G$122:BI$122)+1))*(1+discount_rate),0)</f>
        <v>0</v>
      </c>
      <c r="BJ157" s="1" cm="1">
        <f t="array" aca="1" ref="BJ157" ca="1">IF(AND($B157=BJ$28,$B157=$B158-1),NPV(discount_rate,OFFSET(BJ122,,,,COUNTA($G$122:$CC$122)-COUNTA($G$122:BJ$122)+1)-OFFSET(BJ123,,,,COUNTA($G$122:$CC$122)-COUNTA($G$122:BJ$122)+1))*(1+discount_rate),0)</f>
        <v>0</v>
      </c>
      <c r="BK157" s="1" cm="1">
        <f t="array" aca="1" ref="BK157" ca="1">IF(AND($B157=BK$28,$B157=$B158-1),NPV(discount_rate,OFFSET(BK122,,,,COUNTA($G$122:$CC$122)-COUNTA($G$122:BK$122)+1)-OFFSET(BK123,,,,COUNTA($G$122:$CC$122)-COUNTA($G$122:BK$122)+1))*(1+discount_rate),0)</f>
        <v>0</v>
      </c>
      <c r="BL157" s="1" cm="1">
        <f t="array" aca="1" ref="BL157" ca="1">IF(AND($B157=BL$28,$B157=$B158-1),NPV(discount_rate,OFFSET(BL122,,,,COUNTA($G$122:$CC$122)-COUNTA($G$122:BL$122)+1)-OFFSET(BL123,,,,COUNTA($G$122:$CC$122)-COUNTA($G$122:BL$122)+1))*(1+discount_rate),0)</f>
        <v>0</v>
      </c>
      <c r="BM157" s="1" cm="1">
        <f t="array" aca="1" ref="BM157" ca="1">IF(AND($B157=BM$28,$B157=$B158-1),NPV(discount_rate,OFFSET(BM122,,,,COUNTA($G$122:$CC$122)-COUNTA($G$122:BM$122)+1)-OFFSET(BM123,,,,COUNTA($G$122:$CC$122)-COUNTA($G$122:BM$122)+1))*(1+discount_rate),0)</f>
        <v>0</v>
      </c>
      <c r="BN157" s="1" cm="1">
        <f t="array" aca="1" ref="BN157" ca="1">IF(AND($B157=BN$28,$B157=$B158-1),NPV(discount_rate,OFFSET(BN122,,,,COUNTA($G$122:$CC$122)-COUNTA($G$122:BN$122)+1)-OFFSET(BN123,,,,COUNTA($G$122:$CC$122)-COUNTA($G$122:BN$122)+1))*(1+discount_rate),0)</f>
        <v>0</v>
      </c>
      <c r="BO157" s="1" cm="1">
        <f t="array" aca="1" ref="BO157" ca="1">IF(AND($B157=BO$28,$B157=$B158-1),NPV(discount_rate,OFFSET(BO122,,,,COUNTA($G$122:$CC$122)-COUNTA($G$122:BO$122)+1)-OFFSET(BO123,,,,COUNTA($G$122:$CC$122)-COUNTA($G$122:BO$122)+1))*(1+discount_rate),0)</f>
        <v>0</v>
      </c>
      <c r="BP157" s="1" cm="1">
        <f t="array" aca="1" ref="BP157" ca="1">IF(AND($B157=BP$28,$B157=$B158-1),NPV(discount_rate,OFFSET(BP122,,,,COUNTA($G$122:$CC$122)-COUNTA($G$122:BP$122)+1)-OFFSET(BP123,,,,COUNTA($G$122:$CC$122)-COUNTA($G$122:BP$122)+1))*(1+discount_rate),0)</f>
        <v>0</v>
      </c>
      <c r="BQ157" s="1" cm="1">
        <f t="array" aca="1" ref="BQ157" ca="1">IF(AND($B157=BQ$28,$B157=$B158-1),NPV(discount_rate,OFFSET(BQ122,,,,COUNTA($G$122:$CC$122)-COUNTA($G$122:BQ$122)+1)-OFFSET(BQ123,,,,COUNTA($G$122:$CC$122)-COUNTA($G$122:BQ$122)+1))*(1+discount_rate),0)</f>
        <v>0</v>
      </c>
      <c r="BR157" s="1" cm="1">
        <f t="array" aca="1" ref="BR157" ca="1">IF(AND($B157=BR$28,$B157=$B158-1),NPV(discount_rate,OFFSET(BR122,,,,COUNTA($G$122:$CC$122)-COUNTA($G$122:BR$122)+1)-OFFSET(BR123,,,,COUNTA($G$122:$CC$122)-COUNTA($G$122:BR$122)+1))*(1+discount_rate),0)</f>
        <v>0</v>
      </c>
      <c r="BS157" s="1" cm="1">
        <f t="array" aca="1" ref="BS157" ca="1">IF(AND($B157=BS$28,$B157=$B158-1),NPV(discount_rate,OFFSET(BS122,,,,COUNTA($G$122:$CC$122)-COUNTA($G$122:BS$122)+1)-OFFSET(BS123,,,,COUNTA($G$122:$CC$122)-COUNTA($G$122:BS$122)+1))*(1+discount_rate),0)</f>
        <v>0</v>
      </c>
      <c r="BT157" s="1" cm="1">
        <f t="array" aca="1" ref="BT157" ca="1">IF(AND($B157=BT$28,$B157=$B158-1),NPV(discount_rate,OFFSET(BT122,,,,COUNTA($G$122:$CC$122)-COUNTA($G$122:BT$122)+1)-OFFSET(BT123,,,,COUNTA($G$122:$CC$122)-COUNTA($G$122:BT$122)+1))*(1+discount_rate),0)</f>
        <v>0</v>
      </c>
      <c r="BU157" s="1" cm="1">
        <f t="array" aca="1" ref="BU157" ca="1">IF(AND($B157=BU$28,$B157=$B158-1),NPV(discount_rate,OFFSET(BU122,,,,COUNTA($G$122:$CC$122)-COUNTA($G$122:BU$122)+1)-OFFSET(BU123,,,,COUNTA($G$122:$CC$122)-COUNTA($G$122:BU$122)+1))*(1+discount_rate),0)</f>
        <v>0</v>
      </c>
      <c r="BV157" s="1" cm="1">
        <f t="array" aca="1" ref="BV157" ca="1">IF(AND($B157=BV$28,$B157=$B158-1),NPV(discount_rate,OFFSET(BV122,,,,COUNTA($G$122:$CC$122)-COUNTA($G$122:BV$122)+1)-OFFSET(BV123,,,,COUNTA($G$122:$CC$122)-COUNTA($G$122:BV$122)+1))*(1+discount_rate),0)</f>
        <v>0</v>
      </c>
      <c r="BW157" s="1" cm="1">
        <f t="array" aca="1" ref="BW157" ca="1">IF(AND($B157=BW$28,$B157=$B158-1),NPV(discount_rate,OFFSET(BW122,,,,COUNTA($G$122:$CC$122)-COUNTA($G$122:BW$122)+1)-OFFSET(BW123,,,,COUNTA($G$122:$CC$122)-COUNTA($G$122:BW$122)+1))*(1+discount_rate),0)</f>
        <v>0</v>
      </c>
      <c r="BX157" s="1" cm="1">
        <f t="array" aca="1" ref="BX157" ca="1">IF(AND($B157=BX$28,$B157=$B158-1),NPV(discount_rate,OFFSET(BX122,,,,COUNTA($G$122:$CC$122)-COUNTA($G$122:BX$122)+1)-OFFSET(BX123,,,,COUNTA($G$122:$CC$122)-COUNTA($G$122:BX$122)+1))*(1+discount_rate),0)</f>
        <v>0</v>
      </c>
      <c r="BY157" s="1" cm="1">
        <f t="array" aca="1" ref="BY157" ca="1">IF(AND($B157=BY$28,$B157=$B158-1),NPV(discount_rate,OFFSET(BY122,,,,COUNTA($G$122:$CC$122)-COUNTA($G$122:BY$122)+1)-OFFSET(BY123,,,,COUNTA($G$122:$CC$122)-COUNTA($G$122:BY$122)+1))*(1+discount_rate),0)</f>
        <v>0</v>
      </c>
      <c r="BZ157" s="1" cm="1">
        <f t="array" aca="1" ref="BZ157" ca="1">IF(AND($B157=BZ$28,$B157=$B158-1),NPV(discount_rate,OFFSET(BZ122,,,,COUNTA($G$122:$CC$122)-COUNTA($G$122:BZ$122)+1)-OFFSET(BZ123,,,,COUNTA($G$122:$CC$122)-COUNTA($G$122:BZ$122)+1))*(1+discount_rate),0)</f>
        <v>0</v>
      </c>
      <c r="CA157" s="1" cm="1">
        <f t="array" aca="1" ref="CA157" ca="1">IF(AND($B157=CA$28,$B157=$B158-1),NPV(discount_rate,OFFSET(CA122,,,,COUNTA($G$122:$CC$122)-COUNTA($G$122:CA$122)+1)-OFFSET(CA123,,,,COUNTA($G$122:$CC$122)-COUNTA($G$122:CA$122)+1))*(1+discount_rate),0)</f>
        <v>0</v>
      </c>
      <c r="CB157" s="1" cm="1">
        <f t="array" aca="1" ref="CB157" ca="1">IF(AND($B157=CB$28,$B157=$B158-1),NPV(discount_rate,OFFSET(CB122,,,,COUNTA($G$122:$CC$122)-COUNTA($G$122:CB$122)+1)-OFFSET(CB123,,,,COUNTA($G$122:$CC$122)-COUNTA($G$122:CB$122)+1))*(1+discount_rate),0)</f>
        <v>0</v>
      </c>
      <c r="CC157" s="1" cm="1">
        <f t="array" aca="1" ref="CC157" ca="1">IF(AND($B157=CC$28,$B157=$B158-1),NPV(discount_rate,OFFSET(CC122,,,,COUNTA($G$122:$CC$122)-COUNTA($G$122:CC$122)+1)-OFFSET(CC123,,,,COUNTA($G$122:$CC$122)-COUNTA($G$122:CC$122)+1))*(1+discount_rate),0)</f>
        <v>0</v>
      </c>
    </row>
    <row r="158" spans="2:81" x14ac:dyDescent="0.2">
      <c r="B158">
        <f t="shared" ref="B158:B184" si="150">B57</f>
        <v>2027</v>
      </c>
      <c r="D158" t="s">
        <v>43</v>
      </c>
      <c r="G158" s="1" cm="1">
        <f t="array" aca="1" ref="G158" ca="1">IF(AND($B158=G$28,$B158=$B159-1),NPV(discount_rate,OFFSET(G123,,,,COUNTA($G$122:$CC$122)-COUNTA($G$122:G$122)+1)-OFFSET(G124,,,,COUNTA($G$122:$CC$122)-COUNTA($G$122:G$122)+1))*(1+discount_rate),0)</f>
        <v>0</v>
      </c>
      <c r="H158" s="1" cm="1">
        <f t="array" aca="1" ref="H158" ca="1">IF(AND($B158=H$28,$B158=$B159-1),NPV(discount_rate,OFFSET(H123,,,,COUNTA($G$122:$CC$122)-COUNTA($G$122:H$122)+1)-OFFSET(H124,,,,COUNTA($G$122:$CC$122)-COUNTA($G$122:H$122)+1))*(1+discount_rate),0)</f>
        <v>398.85637160303878</v>
      </c>
      <c r="I158" s="1" cm="1">
        <f t="array" aca="1" ref="I158" ca="1">IF(AND($B158=I$28,$B158=$B159-1),NPV(discount_rate,OFFSET(I123,,,,COUNTA($G$122:$CC$122)-COUNTA($G$122:I$122)+1)-OFFSET(I124,,,,COUNTA($G$122:$CC$122)-COUNTA($G$122:I$122)+1))*(1+discount_rate),0)</f>
        <v>0</v>
      </c>
      <c r="J158" s="1" cm="1">
        <f t="array" aca="1" ref="J158" ca="1">IF(AND($B158=J$28,$B158=$B159-1),NPV(discount_rate,OFFSET(J123,,,,COUNTA($G$122:$CC$122)-COUNTA($G$122:J$122)+1)-OFFSET(J124,,,,COUNTA($G$122:$CC$122)-COUNTA($G$122:J$122)+1))*(1+discount_rate),0)</f>
        <v>0</v>
      </c>
      <c r="K158" s="1" cm="1">
        <f t="array" aca="1" ref="K158" ca="1">IF(AND($B158=K$28,$B158=$B159-1),NPV(discount_rate,OFFSET(K123,,,,COUNTA($G$122:$CC$122)-COUNTA($G$122:K$122)+1)-OFFSET(K124,,,,COUNTA($G$122:$CC$122)-COUNTA($G$122:K$122)+1))*(1+discount_rate),0)</f>
        <v>0</v>
      </c>
      <c r="L158" s="1" cm="1">
        <f t="array" aca="1" ref="L158" ca="1">IF(AND($B158=L$28,$B158=$B159-1),NPV(discount_rate,OFFSET(L123,,,,COUNTA($G$122:$CC$122)-COUNTA($G$122:L$122)+1)-OFFSET(L124,,,,COUNTA($G$122:$CC$122)-COUNTA($G$122:L$122)+1))*(1+discount_rate),0)</f>
        <v>0</v>
      </c>
      <c r="M158" s="1" cm="1">
        <f t="array" aca="1" ref="M158" ca="1">IF(AND($B158=M$28,$B158=$B159-1),NPV(discount_rate,OFFSET(M123,,,,COUNTA($G$122:$CC$122)-COUNTA($G$122:M$122)+1)-OFFSET(M124,,,,COUNTA($G$122:$CC$122)-COUNTA($G$122:M$122)+1))*(1+discount_rate),0)</f>
        <v>0</v>
      </c>
      <c r="N158" s="1" cm="1">
        <f t="array" aca="1" ref="N158" ca="1">IF(AND($B158=N$28,$B158=$B159-1),NPV(discount_rate,OFFSET(N123,,,,COUNTA($G$122:$CC$122)-COUNTA($G$122:N$122)+1)-OFFSET(N124,,,,COUNTA($G$122:$CC$122)-COUNTA($G$122:N$122)+1))*(1+discount_rate),0)</f>
        <v>0</v>
      </c>
      <c r="O158" s="1" cm="1">
        <f t="array" aca="1" ref="O158" ca="1">IF(AND($B158=O$28,$B158=$B159-1),NPV(discount_rate,OFFSET(O123,,,,COUNTA($G$122:$CC$122)-COUNTA($G$122:O$122)+1)-OFFSET(O124,,,,COUNTA($G$122:$CC$122)-COUNTA($G$122:O$122)+1))*(1+discount_rate),0)</f>
        <v>0</v>
      </c>
      <c r="P158" s="1" cm="1">
        <f t="array" aca="1" ref="P158" ca="1">IF(AND($B158=P$28,$B158=$B159-1),NPV(discount_rate,OFFSET(P123,,,,COUNTA($G$122:$CC$122)-COUNTA($G$122:P$122)+1)-OFFSET(P124,,,,COUNTA($G$122:$CC$122)-COUNTA($G$122:P$122)+1))*(1+discount_rate),0)</f>
        <v>0</v>
      </c>
      <c r="Q158" s="1" cm="1">
        <f t="array" aca="1" ref="Q158" ca="1">IF(AND($B158=Q$28,$B158=$B159-1),NPV(discount_rate,OFFSET(Q123,,,,COUNTA($G$122:$CC$122)-COUNTA($G$122:Q$122)+1)-OFFSET(Q124,,,,COUNTA($G$122:$CC$122)-COUNTA($G$122:Q$122)+1))*(1+discount_rate),0)</f>
        <v>0</v>
      </c>
      <c r="R158" s="1" cm="1">
        <f t="array" aca="1" ref="R158" ca="1">IF(AND($B158=R$28,$B158=$B159-1),NPV(discount_rate,OFFSET(R123,,,,COUNTA($G$122:$CC$122)-COUNTA($G$122:R$122)+1)-OFFSET(R124,,,,COUNTA($G$122:$CC$122)-COUNTA($G$122:R$122)+1))*(1+discount_rate),0)</f>
        <v>0</v>
      </c>
      <c r="S158" s="1" cm="1">
        <f t="array" aca="1" ref="S158" ca="1">IF(AND($B158=S$28,$B158=$B159-1),NPV(discount_rate,OFFSET(S123,,,,COUNTA($G$122:$CC$122)-COUNTA($G$122:S$122)+1)-OFFSET(S124,,,,COUNTA($G$122:$CC$122)-COUNTA($G$122:S$122)+1))*(1+discount_rate),0)</f>
        <v>0</v>
      </c>
      <c r="T158" s="1" cm="1">
        <f t="array" aca="1" ref="T158" ca="1">IF(AND($B158=T$28,$B158=$B159-1),NPV(discount_rate,OFFSET(T123,,,,COUNTA($G$122:$CC$122)-COUNTA($G$122:T$122)+1)-OFFSET(T124,,,,COUNTA($G$122:$CC$122)-COUNTA($G$122:T$122)+1))*(1+discount_rate),0)</f>
        <v>0</v>
      </c>
      <c r="U158" s="1" cm="1">
        <f t="array" aca="1" ref="U158" ca="1">IF(AND($B158=U$28,$B158=$B159-1),NPV(discount_rate,OFFSET(U123,,,,COUNTA($G$122:$CC$122)-COUNTA($G$122:U$122)+1)-OFFSET(U124,,,,COUNTA($G$122:$CC$122)-COUNTA($G$122:U$122)+1))*(1+discount_rate),0)</f>
        <v>0</v>
      </c>
      <c r="V158" s="1" cm="1">
        <f t="array" aca="1" ref="V158" ca="1">IF(AND($B158=V$28,$B158=$B159-1),NPV(discount_rate,OFFSET(V123,,,,COUNTA($G$122:$CC$122)-COUNTA($G$122:V$122)+1)-OFFSET(V124,,,,COUNTA($G$122:$CC$122)-COUNTA($G$122:V$122)+1))*(1+discount_rate),0)</f>
        <v>0</v>
      </c>
      <c r="W158" s="1" cm="1">
        <f t="array" aca="1" ref="W158" ca="1">IF(AND($B158=W$28,$B158=$B159-1),NPV(discount_rate,OFFSET(W123,,,,COUNTA($G$122:$CC$122)-COUNTA($G$122:W$122)+1)-OFFSET(W124,,,,COUNTA($G$122:$CC$122)-COUNTA($G$122:W$122)+1))*(1+discount_rate),0)</f>
        <v>0</v>
      </c>
      <c r="X158" s="1" cm="1">
        <f t="array" aca="1" ref="X158" ca="1">IF(AND($B158=X$28,$B158=$B159-1),NPV(discount_rate,OFFSET(X123,,,,COUNTA($G$122:$CC$122)-COUNTA($G$122:X$122)+1)-OFFSET(X124,,,,COUNTA($G$122:$CC$122)-COUNTA($G$122:X$122)+1))*(1+discount_rate),0)</f>
        <v>0</v>
      </c>
      <c r="Y158" s="1" cm="1">
        <f t="array" aca="1" ref="Y158" ca="1">IF(AND($B158=Y$28,$B158=$B159-1),NPV(discount_rate,OFFSET(Y123,,,,COUNTA($G$122:$CC$122)-COUNTA($G$122:Y$122)+1)-OFFSET(Y124,,,,COUNTA($G$122:$CC$122)-COUNTA($G$122:Y$122)+1))*(1+discount_rate),0)</f>
        <v>0</v>
      </c>
      <c r="Z158" s="1" cm="1">
        <f t="array" aca="1" ref="Z158" ca="1">IF(AND($B158=Z$28,$B158=$B159-1),NPV(discount_rate,OFFSET(Z123,,,,COUNTA($G$122:$CC$122)-COUNTA($G$122:Z$122)+1)-OFFSET(Z124,,,,COUNTA($G$122:$CC$122)-COUNTA($G$122:Z$122)+1))*(1+discount_rate),0)</f>
        <v>0</v>
      </c>
      <c r="AA158" s="1" cm="1">
        <f t="array" aca="1" ref="AA158" ca="1">IF(AND($B158=AA$28,$B158=$B159-1),NPV(discount_rate,OFFSET(AA123,,,,COUNTA($G$122:$CC$122)-COUNTA($G$122:AA$122)+1)-OFFSET(AA124,,,,COUNTA($G$122:$CC$122)-COUNTA($G$122:AA$122)+1))*(1+discount_rate),0)</f>
        <v>0</v>
      </c>
      <c r="AB158" s="1" cm="1">
        <f t="array" aca="1" ref="AB158" ca="1">IF(AND($B158=AB$28,$B158=$B159-1),NPV(discount_rate,OFFSET(AB123,,,,COUNTA($G$122:$CC$122)-COUNTA($G$122:AB$122)+1)-OFFSET(AB124,,,,COUNTA($G$122:$CC$122)-COUNTA($G$122:AB$122)+1))*(1+discount_rate),0)</f>
        <v>0</v>
      </c>
      <c r="AC158" s="1" cm="1">
        <f t="array" aca="1" ref="AC158" ca="1">IF(AND($B158=AC$28,$B158=$B159-1),NPV(discount_rate,OFFSET(AC123,,,,COUNTA($G$122:$CC$122)-COUNTA($G$122:AC$122)+1)-OFFSET(AC124,,,,COUNTA($G$122:$CC$122)-COUNTA($G$122:AC$122)+1))*(1+discount_rate),0)</f>
        <v>0</v>
      </c>
      <c r="AD158" s="1" cm="1">
        <f t="array" aca="1" ref="AD158" ca="1">IF(AND($B158=AD$28,$B158=$B159-1),NPV(discount_rate,OFFSET(AD123,,,,COUNTA($G$122:$CC$122)-COUNTA($G$122:AD$122)+1)-OFFSET(AD124,,,,COUNTA($G$122:$CC$122)-COUNTA($G$122:AD$122)+1))*(1+discount_rate),0)</f>
        <v>0</v>
      </c>
      <c r="AE158" s="1" cm="1">
        <f t="array" aca="1" ref="AE158" ca="1">IF(AND($B158=AE$28,$B158=$B159-1),NPV(discount_rate,OFFSET(AE123,,,,COUNTA($G$122:$CC$122)-COUNTA($G$122:AE$122)+1)-OFFSET(AE124,,,,COUNTA($G$122:$CC$122)-COUNTA($G$122:AE$122)+1))*(1+discount_rate),0)</f>
        <v>0</v>
      </c>
      <c r="AF158" s="1" cm="1">
        <f t="array" aca="1" ref="AF158" ca="1">IF(AND($B158=AF$28,$B158=$B159-1),NPV(discount_rate,OFFSET(AF123,,,,COUNTA($G$122:$CC$122)-COUNTA($G$122:AF$122)+1)-OFFSET(AF124,,,,COUNTA($G$122:$CC$122)-COUNTA($G$122:AF$122)+1))*(1+discount_rate),0)</f>
        <v>0</v>
      </c>
      <c r="AG158" s="1" cm="1">
        <f t="array" aca="1" ref="AG158" ca="1">IF(AND($B158=AG$28,$B158=$B159-1),NPV(discount_rate,OFFSET(AG123,,,,COUNTA($G$122:$CC$122)-COUNTA($G$122:AG$122)+1)-OFFSET(AG124,,,,COUNTA($G$122:$CC$122)-COUNTA($G$122:AG$122)+1))*(1+discount_rate),0)</f>
        <v>0</v>
      </c>
      <c r="AH158" s="1" cm="1">
        <f t="array" aca="1" ref="AH158" ca="1">IF(AND($B158=AH$28,$B158=$B159-1),NPV(discount_rate,OFFSET(AH123,,,,COUNTA($G$122:$CC$122)-COUNTA($G$122:AH$122)+1)-OFFSET(AH124,,,,COUNTA($G$122:$CC$122)-COUNTA($G$122:AH$122)+1))*(1+discount_rate),0)</f>
        <v>0</v>
      </c>
      <c r="AI158" s="1" cm="1">
        <f t="array" aca="1" ref="AI158" ca="1">IF(AND($B158=AI$28,$B158=$B159-1),NPV(discount_rate,OFFSET(AI123,,,,COUNTA($G$122:$CC$122)-COUNTA($G$122:AI$122)+1)-OFFSET(AI124,,,,COUNTA($G$122:$CC$122)-COUNTA($G$122:AI$122)+1))*(1+discount_rate),0)</f>
        <v>0</v>
      </c>
      <c r="AJ158" s="1" cm="1">
        <f t="array" aca="1" ref="AJ158" ca="1">IF(AND($B158=AJ$28,$B158=$B159-1),NPV(discount_rate,OFFSET(AJ123,,,,COUNTA($G$122:$CC$122)-COUNTA($G$122:AJ$122)+1)-OFFSET(AJ124,,,,COUNTA($G$122:$CC$122)-COUNTA($G$122:AJ$122)+1))*(1+discount_rate),0)</f>
        <v>0</v>
      </c>
      <c r="AK158" s="1" cm="1">
        <f t="array" aca="1" ref="AK158" ca="1">IF(AND($B158=AK$28,$B158=$B159-1),NPV(discount_rate,OFFSET(AK123,,,,COUNTA($G$122:$CC$122)-COUNTA($G$122:AK$122)+1)-OFFSET(AK124,,,,COUNTA($G$122:$CC$122)-COUNTA($G$122:AK$122)+1))*(1+discount_rate),0)</f>
        <v>0</v>
      </c>
      <c r="AL158" s="1" cm="1">
        <f t="array" aca="1" ref="AL158" ca="1">IF(AND($B158=AL$28,$B158=$B159-1),NPV(discount_rate,OFFSET(AL123,,,,COUNTA($G$122:$CC$122)-COUNTA($G$122:AL$122)+1)-OFFSET(AL124,,,,COUNTA($G$122:$CC$122)-COUNTA($G$122:AL$122)+1))*(1+discount_rate),0)</f>
        <v>0</v>
      </c>
      <c r="AM158" s="1" cm="1">
        <f t="array" aca="1" ref="AM158" ca="1">IF(AND($B158=AM$28,$B158=$B159-1),NPV(discount_rate,OFFSET(AM123,,,,COUNTA($G$122:$CC$122)-COUNTA($G$122:AM$122)+1)-OFFSET(AM124,,,,COUNTA($G$122:$CC$122)-COUNTA($G$122:AM$122)+1))*(1+discount_rate),0)</f>
        <v>0</v>
      </c>
      <c r="AN158" s="1" cm="1">
        <f t="array" aca="1" ref="AN158" ca="1">IF(AND($B158=AN$28,$B158=$B159-1),NPV(discount_rate,OFFSET(AN123,,,,COUNTA($G$122:$CC$122)-COUNTA($G$122:AN$122)+1)-OFFSET(AN124,,,,COUNTA($G$122:$CC$122)-COUNTA($G$122:AN$122)+1))*(1+discount_rate),0)</f>
        <v>0</v>
      </c>
      <c r="AO158" s="1" cm="1">
        <f t="array" aca="1" ref="AO158" ca="1">IF(AND($B158=AO$28,$B158=$B159-1),NPV(discount_rate,OFFSET(AO123,,,,COUNTA($G$122:$CC$122)-COUNTA($G$122:AO$122)+1)-OFFSET(AO124,,,,COUNTA($G$122:$CC$122)-COUNTA($G$122:AO$122)+1))*(1+discount_rate),0)</f>
        <v>0</v>
      </c>
      <c r="AP158" s="1" cm="1">
        <f t="array" aca="1" ref="AP158" ca="1">IF(AND($B158=AP$28,$B158=$B159-1),NPV(discount_rate,OFFSET(AP123,,,,COUNTA($G$122:$CC$122)-COUNTA($G$122:AP$122)+1)-OFFSET(AP124,,,,COUNTA($G$122:$CC$122)-COUNTA($G$122:AP$122)+1))*(1+discount_rate),0)</f>
        <v>0</v>
      </c>
      <c r="AQ158" s="1" cm="1">
        <f t="array" aca="1" ref="AQ158" ca="1">IF(AND($B158=AQ$28,$B158=$B159-1),NPV(discount_rate,OFFSET(AQ123,,,,COUNTA($G$122:$CC$122)-COUNTA($G$122:AQ$122)+1)-OFFSET(AQ124,,,,COUNTA($G$122:$CC$122)-COUNTA($G$122:AQ$122)+1))*(1+discount_rate),0)</f>
        <v>0</v>
      </c>
      <c r="AR158" s="1" cm="1">
        <f t="array" aca="1" ref="AR158" ca="1">IF(AND($B158=AR$28,$B158=$B159-1),NPV(discount_rate,OFFSET(AR123,,,,COUNTA($G$122:$CC$122)-COUNTA($G$122:AR$122)+1)-OFFSET(AR124,,,,COUNTA($G$122:$CC$122)-COUNTA($G$122:AR$122)+1))*(1+discount_rate),0)</f>
        <v>0</v>
      </c>
      <c r="AS158" s="1" cm="1">
        <f t="array" aca="1" ref="AS158" ca="1">IF(AND($B158=AS$28,$B158=$B159-1),NPV(discount_rate,OFFSET(AS123,,,,COUNTA($G$122:$CC$122)-COUNTA($G$122:AS$122)+1)-OFFSET(AS124,,,,COUNTA($G$122:$CC$122)-COUNTA($G$122:AS$122)+1))*(1+discount_rate),0)</f>
        <v>0</v>
      </c>
      <c r="AT158" s="1" cm="1">
        <f t="array" aca="1" ref="AT158" ca="1">IF(AND($B158=AT$28,$B158=$B159-1),NPV(discount_rate,OFFSET(AT123,,,,COUNTA($G$122:$CC$122)-COUNTA($G$122:AT$122)+1)-OFFSET(AT124,,,,COUNTA($G$122:$CC$122)-COUNTA($G$122:AT$122)+1))*(1+discount_rate),0)</f>
        <v>0</v>
      </c>
      <c r="AU158" s="1" cm="1">
        <f t="array" aca="1" ref="AU158" ca="1">IF(AND($B158=AU$28,$B158=$B159-1),NPV(discount_rate,OFFSET(AU123,,,,COUNTA($G$122:$CC$122)-COUNTA($G$122:AU$122)+1)-OFFSET(AU124,,,,COUNTA($G$122:$CC$122)-COUNTA($G$122:AU$122)+1))*(1+discount_rate),0)</f>
        <v>0</v>
      </c>
      <c r="AV158" s="1" cm="1">
        <f t="array" aca="1" ref="AV158" ca="1">IF(AND($B158=AV$28,$B158=$B159-1),NPV(discount_rate,OFFSET(AV123,,,,COUNTA($G$122:$CC$122)-COUNTA($G$122:AV$122)+1)-OFFSET(AV124,,,,COUNTA($G$122:$CC$122)-COUNTA($G$122:AV$122)+1))*(1+discount_rate),0)</f>
        <v>0</v>
      </c>
      <c r="AW158" s="1" cm="1">
        <f t="array" aca="1" ref="AW158" ca="1">IF(AND($B158=AW$28,$B158=$B159-1),NPV(discount_rate,OFFSET(AW123,,,,COUNTA($G$122:$CC$122)-COUNTA($G$122:AW$122)+1)-OFFSET(AW124,,,,COUNTA($G$122:$CC$122)-COUNTA($G$122:AW$122)+1))*(1+discount_rate),0)</f>
        <v>0</v>
      </c>
      <c r="AX158" s="1" cm="1">
        <f t="array" aca="1" ref="AX158" ca="1">IF(AND($B158=AX$28,$B158=$B159-1),NPV(discount_rate,OFFSET(AX123,,,,COUNTA($G$122:$CC$122)-COUNTA($G$122:AX$122)+1)-OFFSET(AX124,,,,COUNTA($G$122:$CC$122)-COUNTA($G$122:AX$122)+1))*(1+discount_rate),0)</f>
        <v>0</v>
      </c>
      <c r="AY158" s="1" cm="1">
        <f t="array" aca="1" ref="AY158" ca="1">IF(AND($B158=AY$28,$B158=$B159-1),NPV(discount_rate,OFFSET(AY123,,,,COUNTA($G$122:$CC$122)-COUNTA($G$122:AY$122)+1)-OFFSET(AY124,,,,COUNTA($G$122:$CC$122)-COUNTA($G$122:AY$122)+1))*(1+discount_rate),0)</f>
        <v>0</v>
      </c>
      <c r="AZ158" s="1" cm="1">
        <f t="array" aca="1" ref="AZ158" ca="1">IF(AND($B158=AZ$28,$B158=$B159-1),NPV(discount_rate,OFFSET(AZ123,,,,COUNTA($G$122:$CC$122)-COUNTA($G$122:AZ$122)+1)-OFFSET(AZ124,,,,COUNTA($G$122:$CC$122)-COUNTA($G$122:AZ$122)+1))*(1+discount_rate),0)</f>
        <v>0</v>
      </c>
      <c r="BA158" s="1" cm="1">
        <f t="array" aca="1" ref="BA158" ca="1">IF(AND($B158=BA$28,$B158=$B159-1),NPV(discount_rate,OFFSET(BA123,,,,COUNTA($G$122:$CC$122)-COUNTA($G$122:BA$122)+1)-OFFSET(BA124,,,,COUNTA($G$122:$CC$122)-COUNTA($G$122:BA$122)+1))*(1+discount_rate),0)</f>
        <v>0</v>
      </c>
      <c r="BB158" s="1" cm="1">
        <f t="array" aca="1" ref="BB158" ca="1">IF(AND($B158=BB$28,$B158=$B159-1),NPV(discount_rate,OFFSET(BB123,,,,COUNTA($G$122:$CC$122)-COUNTA($G$122:BB$122)+1)-OFFSET(BB124,,,,COUNTA($G$122:$CC$122)-COUNTA($G$122:BB$122)+1))*(1+discount_rate),0)</f>
        <v>0</v>
      </c>
      <c r="BC158" s="1" cm="1">
        <f t="array" aca="1" ref="BC158" ca="1">IF(AND($B158=BC$28,$B158=$B159-1),NPV(discount_rate,OFFSET(BC123,,,,COUNTA($G$122:$CC$122)-COUNTA($G$122:BC$122)+1)-OFFSET(BC124,,,,COUNTA($G$122:$CC$122)-COUNTA($G$122:BC$122)+1))*(1+discount_rate),0)</f>
        <v>0</v>
      </c>
      <c r="BD158" s="1" cm="1">
        <f t="array" aca="1" ref="BD158" ca="1">IF(AND($B158=BD$28,$B158=$B159-1),NPV(discount_rate,OFFSET(BD123,,,,COUNTA($G$122:$CC$122)-COUNTA($G$122:BD$122)+1)-OFFSET(BD124,,,,COUNTA($G$122:$CC$122)-COUNTA($G$122:BD$122)+1))*(1+discount_rate),0)</f>
        <v>0</v>
      </c>
      <c r="BE158" s="1" cm="1">
        <f t="array" aca="1" ref="BE158" ca="1">IF(AND($B158=BE$28,$B158=$B159-1),NPV(discount_rate,OFFSET(BE123,,,,COUNTA($G$122:$CC$122)-COUNTA($G$122:BE$122)+1)-OFFSET(BE124,,,,COUNTA($G$122:$CC$122)-COUNTA($G$122:BE$122)+1))*(1+discount_rate),0)</f>
        <v>0</v>
      </c>
      <c r="BF158" s="1" cm="1">
        <f t="array" aca="1" ref="BF158" ca="1">IF(AND($B158=BF$28,$B158=$B159-1),NPV(discount_rate,OFFSET(BF123,,,,COUNTA($G$122:$CC$122)-COUNTA($G$122:BF$122)+1)-OFFSET(BF124,,,,COUNTA($G$122:$CC$122)-COUNTA($G$122:BF$122)+1))*(1+discount_rate),0)</f>
        <v>0</v>
      </c>
      <c r="BG158" s="1" cm="1">
        <f t="array" aca="1" ref="BG158" ca="1">IF(AND($B158=BG$28,$B158=$B159-1),NPV(discount_rate,OFFSET(BG123,,,,COUNTA($G$122:$CC$122)-COUNTA($G$122:BG$122)+1)-OFFSET(BG124,,,,COUNTA($G$122:$CC$122)-COUNTA($G$122:BG$122)+1))*(1+discount_rate),0)</f>
        <v>0</v>
      </c>
      <c r="BH158" s="1" cm="1">
        <f t="array" aca="1" ref="BH158" ca="1">IF(AND($B158=BH$28,$B158=$B159-1),NPV(discount_rate,OFFSET(BH123,,,,COUNTA($G$122:$CC$122)-COUNTA($G$122:BH$122)+1)-OFFSET(BH124,,,,COUNTA($G$122:$CC$122)-COUNTA($G$122:BH$122)+1))*(1+discount_rate),0)</f>
        <v>0</v>
      </c>
      <c r="BI158" s="1" cm="1">
        <f t="array" aca="1" ref="BI158" ca="1">IF(AND($B158=BI$28,$B158=$B159-1),NPV(discount_rate,OFFSET(BI123,,,,COUNTA($G$122:$CC$122)-COUNTA($G$122:BI$122)+1)-OFFSET(BI124,,,,COUNTA($G$122:$CC$122)-COUNTA($G$122:BI$122)+1))*(1+discount_rate),0)</f>
        <v>0</v>
      </c>
      <c r="BJ158" s="1" cm="1">
        <f t="array" aca="1" ref="BJ158" ca="1">IF(AND($B158=BJ$28,$B158=$B159-1),NPV(discount_rate,OFFSET(BJ123,,,,COUNTA($G$122:$CC$122)-COUNTA($G$122:BJ$122)+1)-OFFSET(BJ124,,,,COUNTA($G$122:$CC$122)-COUNTA($G$122:BJ$122)+1))*(1+discount_rate),0)</f>
        <v>0</v>
      </c>
      <c r="BK158" s="1" cm="1">
        <f t="array" aca="1" ref="BK158" ca="1">IF(AND($B158=BK$28,$B158=$B159-1),NPV(discount_rate,OFFSET(BK123,,,,COUNTA($G$122:$CC$122)-COUNTA($G$122:BK$122)+1)-OFFSET(BK124,,,,COUNTA($G$122:$CC$122)-COUNTA($G$122:BK$122)+1))*(1+discount_rate),0)</f>
        <v>0</v>
      </c>
      <c r="BL158" s="1" cm="1">
        <f t="array" aca="1" ref="BL158" ca="1">IF(AND($B158=BL$28,$B158=$B159-1),NPV(discount_rate,OFFSET(BL123,,,,COUNTA($G$122:$CC$122)-COUNTA($G$122:BL$122)+1)-OFFSET(BL124,,,,COUNTA($G$122:$CC$122)-COUNTA($G$122:BL$122)+1))*(1+discount_rate),0)</f>
        <v>0</v>
      </c>
      <c r="BM158" s="1" cm="1">
        <f t="array" aca="1" ref="BM158" ca="1">IF(AND($B158=BM$28,$B158=$B159-1),NPV(discount_rate,OFFSET(BM123,,,,COUNTA($G$122:$CC$122)-COUNTA($G$122:BM$122)+1)-OFFSET(BM124,,,,COUNTA($G$122:$CC$122)-COUNTA($G$122:BM$122)+1))*(1+discount_rate),0)</f>
        <v>0</v>
      </c>
      <c r="BN158" s="1" cm="1">
        <f t="array" aca="1" ref="BN158" ca="1">IF(AND($B158=BN$28,$B158=$B159-1),NPV(discount_rate,OFFSET(BN123,,,,COUNTA($G$122:$CC$122)-COUNTA($G$122:BN$122)+1)-OFFSET(BN124,,,,COUNTA($G$122:$CC$122)-COUNTA($G$122:BN$122)+1))*(1+discount_rate),0)</f>
        <v>0</v>
      </c>
      <c r="BO158" s="1" cm="1">
        <f t="array" aca="1" ref="BO158" ca="1">IF(AND($B158=BO$28,$B158=$B159-1),NPV(discount_rate,OFFSET(BO123,,,,COUNTA($G$122:$CC$122)-COUNTA($G$122:BO$122)+1)-OFFSET(BO124,,,,COUNTA($G$122:$CC$122)-COUNTA($G$122:BO$122)+1))*(1+discount_rate),0)</f>
        <v>0</v>
      </c>
      <c r="BP158" s="1" cm="1">
        <f t="array" aca="1" ref="BP158" ca="1">IF(AND($B158=BP$28,$B158=$B159-1),NPV(discount_rate,OFFSET(BP123,,,,COUNTA($G$122:$CC$122)-COUNTA($G$122:BP$122)+1)-OFFSET(BP124,,,,COUNTA($G$122:$CC$122)-COUNTA($G$122:BP$122)+1))*(1+discount_rate),0)</f>
        <v>0</v>
      </c>
      <c r="BQ158" s="1" cm="1">
        <f t="array" aca="1" ref="BQ158" ca="1">IF(AND($B158=BQ$28,$B158=$B159-1),NPV(discount_rate,OFFSET(BQ123,,,,COUNTA($G$122:$CC$122)-COUNTA($G$122:BQ$122)+1)-OFFSET(BQ124,,,,COUNTA($G$122:$CC$122)-COUNTA($G$122:BQ$122)+1))*(1+discount_rate),0)</f>
        <v>0</v>
      </c>
      <c r="BR158" s="1" cm="1">
        <f t="array" aca="1" ref="BR158" ca="1">IF(AND($B158=BR$28,$B158=$B159-1),NPV(discount_rate,OFFSET(BR123,,,,COUNTA($G$122:$CC$122)-COUNTA($G$122:BR$122)+1)-OFFSET(BR124,,,,COUNTA($G$122:$CC$122)-COUNTA($G$122:BR$122)+1))*(1+discount_rate),0)</f>
        <v>0</v>
      </c>
      <c r="BS158" s="1" cm="1">
        <f t="array" aca="1" ref="BS158" ca="1">IF(AND($B158=BS$28,$B158=$B159-1),NPV(discount_rate,OFFSET(BS123,,,,COUNTA($G$122:$CC$122)-COUNTA($G$122:BS$122)+1)-OFFSET(BS124,,,,COUNTA($G$122:$CC$122)-COUNTA($G$122:BS$122)+1))*(1+discount_rate),0)</f>
        <v>0</v>
      </c>
      <c r="BT158" s="1" cm="1">
        <f t="array" aca="1" ref="BT158" ca="1">IF(AND($B158=BT$28,$B158=$B159-1),NPV(discount_rate,OFFSET(BT123,,,,COUNTA($G$122:$CC$122)-COUNTA($G$122:BT$122)+1)-OFFSET(BT124,,,,COUNTA($G$122:$CC$122)-COUNTA($G$122:BT$122)+1))*(1+discount_rate),0)</f>
        <v>0</v>
      </c>
      <c r="BU158" s="1" cm="1">
        <f t="array" aca="1" ref="BU158" ca="1">IF(AND($B158=BU$28,$B158=$B159-1),NPV(discount_rate,OFFSET(BU123,,,,COUNTA($G$122:$CC$122)-COUNTA($G$122:BU$122)+1)-OFFSET(BU124,,,,COUNTA($G$122:$CC$122)-COUNTA($G$122:BU$122)+1))*(1+discount_rate),0)</f>
        <v>0</v>
      </c>
      <c r="BV158" s="1" cm="1">
        <f t="array" aca="1" ref="BV158" ca="1">IF(AND($B158=BV$28,$B158=$B159-1),NPV(discount_rate,OFFSET(BV123,,,,COUNTA($G$122:$CC$122)-COUNTA($G$122:BV$122)+1)-OFFSET(BV124,,,,COUNTA($G$122:$CC$122)-COUNTA($G$122:BV$122)+1))*(1+discount_rate),0)</f>
        <v>0</v>
      </c>
      <c r="BW158" s="1" cm="1">
        <f t="array" aca="1" ref="BW158" ca="1">IF(AND($B158=BW$28,$B158=$B159-1),NPV(discount_rate,OFFSET(BW123,,,,COUNTA($G$122:$CC$122)-COUNTA($G$122:BW$122)+1)-OFFSET(BW124,,,,COUNTA($G$122:$CC$122)-COUNTA($G$122:BW$122)+1))*(1+discount_rate),0)</f>
        <v>0</v>
      </c>
      <c r="BX158" s="1" cm="1">
        <f t="array" aca="1" ref="BX158" ca="1">IF(AND($B158=BX$28,$B158=$B159-1),NPV(discount_rate,OFFSET(BX123,,,,COUNTA($G$122:$CC$122)-COUNTA($G$122:BX$122)+1)-OFFSET(BX124,,,,COUNTA($G$122:$CC$122)-COUNTA($G$122:BX$122)+1))*(1+discount_rate),0)</f>
        <v>0</v>
      </c>
      <c r="BY158" s="1" cm="1">
        <f t="array" aca="1" ref="BY158" ca="1">IF(AND($B158=BY$28,$B158=$B159-1),NPV(discount_rate,OFFSET(BY123,,,,COUNTA($G$122:$CC$122)-COUNTA($G$122:BY$122)+1)-OFFSET(BY124,,,,COUNTA($G$122:$CC$122)-COUNTA($G$122:BY$122)+1))*(1+discount_rate),0)</f>
        <v>0</v>
      </c>
      <c r="BZ158" s="1" cm="1">
        <f t="array" aca="1" ref="BZ158" ca="1">IF(AND($B158=BZ$28,$B158=$B159-1),NPV(discount_rate,OFFSET(BZ123,,,,COUNTA($G$122:$CC$122)-COUNTA($G$122:BZ$122)+1)-OFFSET(BZ124,,,,COUNTA($G$122:$CC$122)-COUNTA($G$122:BZ$122)+1))*(1+discount_rate),0)</f>
        <v>0</v>
      </c>
      <c r="CA158" s="1" cm="1">
        <f t="array" aca="1" ref="CA158" ca="1">IF(AND($B158=CA$28,$B158=$B159-1),NPV(discount_rate,OFFSET(CA123,,,,COUNTA($G$122:$CC$122)-COUNTA($G$122:CA$122)+1)-OFFSET(CA124,,,,COUNTA($G$122:$CC$122)-COUNTA($G$122:CA$122)+1))*(1+discount_rate),0)</f>
        <v>0</v>
      </c>
      <c r="CB158" s="1" cm="1">
        <f t="array" aca="1" ref="CB158" ca="1">IF(AND($B158=CB$28,$B158=$B159-1),NPV(discount_rate,OFFSET(CB123,,,,COUNTA($G$122:$CC$122)-COUNTA($G$122:CB$122)+1)-OFFSET(CB124,,,,COUNTA($G$122:$CC$122)-COUNTA($G$122:CB$122)+1))*(1+discount_rate),0)</f>
        <v>0</v>
      </c>
      <c r="CC158" s="1" cm="1">
        <f t="array" aca="1" ref="CC158" ca="1">IF(AND($B158=CC$28,$B158=$B159-1),NPV(discount_rate,OFFSET(CC123,,,,COUNTA($G$122:$CC$122)-COUNTA($G$122:CC$122)+1)-OFFSET(CC124,,,,COUNTA($G$122:$CC$122)-COUNTA($G$122:CC$122)+1))*(1+discount_rate),0)</f>
        <v>0</v>
      </c>
    </row>
    <row r="159" spans="2:81" x14ac:dyDescent="0.2">
      <c r="B159">
        <f t="shared" si="150"/>
        <v>2028</v>
      </c>
      <c r="D159" t="s">
        <v>43</v>
      </c>
      <c r="G159" s="1" cm="1">
        <f t="array" aca="1" ref="G159" ca="1">IF(AND($B159=G$28,$B159=$B160-1),NPV(discount_rate,OFFSET(G124,,,,COUNTA($G$122:$CC$122)-COUNTA($G$122:G$122)+1)-OFFSET(G125,,,,COUNTA($G$122:$CC$122)-COUNTA($G$122:G$122)+1))*(1+discount_rate),0)</f>
        <v>0</v>
      </c>
      <c r="H159" s="1" cm="1">
        <f t="array" aca="1" ref="H159" ca="1">IF(AND($B159=H$28,$B159=$B160-1),NPV(discount_rate,OFFSET(H124,,,,COUNTA($G$122:$CC$122)-COUNTA($G$122:H$122)+1)-OFFSET(H125,,,,COUNTA($G$122:$CC$122)-COUNTA($G$122:H$122)+1))*(1+discount_rate),0)</f>
        <v>0</v>
      </c>
      <c r="I159" s="1" cm="1">
        <f t="array" aca="1" ref="I159" ca="1">IF(AND($B159=I$28,$B159=$B160-1),NPV(discount_rate,OFFSET(I124,,,,COUNTA($G$122:$CC$122)-COUNTA($G$122:I$122)+1)-OFFSET(I125,,,,COUNTA($G$122:$CC$122)-COUNTA($G$122:I$122)+1))*(1+discount_rate),0)</f>
        <v>608.61663148765683</v>
      </c>
      <c r="J159" s="1" cm="1">
        <f t="array" aca="1" ref="J159" ca="1">IF(AND($B159=J$28,$B159=$B160-1),NPV(discount_rate,OFFSET(J124,,,,COUNTA($G$122:$CC$122)-COUNTA($G$122:J$122)+1)-OFFSET(J125,,,,COUNTA($G$122:$CC$122)-COUNTA($G$122:J$122)+1))*(1+discount_rate),0)</f>
        <v>0</v>
      </c>
      <c r="K159" s="1" cm="1">
        <f t="array" aca="1" ref="K159" ca="1">IF(AND($B159=K$28,$B159=$B160-1),NPV(discount_rate,OFFSET(K124,,,,COUNTA($G$122:$CC$122)-COUNTA($G$122:K$122)+1)-OFFSET(K125,,,,COUNTA($G$122:$CC$122)-COUNTA($G$122:K$122)+1))*(1+discount_rate),0)</f>
        <v>0</v>
      </c>
      <c r="L159" s="1" cm="1">
        <f t="array" aca="1" ref="L159" ca="1">IF(AND($B159=L$28,$B159=$B160-1),NPV(discount_rate,OFFSET(L124,,,,COUNTA($G$122:$CC$122)-COUNTA($G$122:L$122)+1)-OFFSET(L125,,,,COUNTA($G$122:$CC$122)-COUNTA($G$122:L$122)+1))*(1+discount_rate),0)</f>
        <v>0</v>
      </c>
      <c r="M159" s="1" cm="1">
        <f t="array" aca="1" ref="M159" ca="1">IF(AND($B159=M$28,$B159=$B160-1),NPV(discount_rate,OFFSET(M124,,,,COUNTA($G$122:$CC$122)-COUNTA($G$122:M$122)+1)-OFFSET(M125,,,,COUNTA($G$122:$CC$122)-COUNTA($G$122:M$122)+1))*(1+discount_rate),0)</f>
        <v>0</v>
      </c>
      <c r="N159" s="1" cm="1">
        <f t="array" aca="1" ref="N159" ca="1">IF(AND($B159=N$28,$B159=$B160-1),NPV(discount_rate,OFFSET(N124,,,,COUNTA($G$122:$CC$122)-COUNTA($G$122:N$122)+1)-OFFSET(N125,,,,COUNTA($G$122:$CC$122)-COUNTA($G$122:N$122)+1))*(1+discount_rate),0)</f>
        <v>0</v>
      </c>
      <c r="O159" s="1" cm="1">
        <f t="array" aca="1" ref="O159" ca="1">IF(AND($B159=O$28,$B159=$B160-1),NPV(discount_rate,OFFSET(O124,,,,COUNTA($G$122:$CC$122)-COUNTA($G$122:O$122)+1)-OFFSET(O125,,,,COUNTA($G$122:$CC$122)-COUNTA($G$122:O$122)+1))*(1+discount_rate),0)</f>
        <v>0</v>
      </c>
      <c r="P159" s="1" cm="1">
        <f t="array" aca="1" ref="P159" ca="1">IF(AND($B159=P$28,$B159=$B160-1),NPV(discount_rate,OFFSET(P124,,,,COUNTA($G$122:$CC$122)-COUNTA($G$122:P$122)+1)-OFFSET(P125,,,,COUNTA($G$122:$CC$122)-COUNTA($G$122:P$122)+1))*(1+discount_rate),0)</f>
        <v>0</v>
      </c>
      <c r="Q159" s="1" cm="1">
        <f t="array" aca="1" ref="Q159" ca="1">IF(AND($B159=Q$28,$B159=$B160-1),NPV(discount_rate,OFFSET(Q124,,,,COUNTA($G$122:$CC$122)-COUNTA($G$122:Q$122)+1)-OFFSET(Q125,,,,COUNTA($G$122:$CC$122)-COUNTA($G$122:Q$122)+1))*(1+discount_rate),0)</f>
        <v>0</v>
      </c>
      <c r="R159" s="1" cm="1">
        <f t="array" aca="1" ref="R159" ca="1">IF(AND($B159=R$28,$B159=$B160-1),NPV(discount_rate,OFFSET(R124,,,,COUNTA($G$122:$CC$122)-COUNTA($G$122:R$122)+1)-OFFSET(R125,,,,COUNTA($G$122:$CC$122)-COUNTA($G$122:R$122)+1))*(1+discount_rate),0)</f>
        <v>0</v>
      </c>
      <c r="S159" s="1" cm="1">
        <f t="array" aca="1" ref="S159" ca="1">IF(AND($B159=S$28,$B159=$B160-1),NPV(discount_rate,OFFSET(S124,,,,COUNTA($G$122:$CC$122)-COUNTA($G$122:S$122)+1)-OFFSET(S125,,,,COUNTA($G$122:$CC$122)-COUNTA($G$122:S$122)+1))*(1+discount_rate),0)</f>
        <v>0</v>
      </c>
      <c r="T159" s="1" cm="1">
        <f t="array" aca="1" ref="T159" ca="1">IF(AND($B159=T$28,$B159=$B160-1),NPV(discount_rate,OFFSET(T124,,,,COUNTA($G$122:$CC$122)-COUNTA($G$122:T$122)+1)-OFFSET(T125,,,,COUNTA($G$122:$CC$122)-COUNTA($G$122:T$122)+1))*(1+discount_rate),0)</f>
        <v>0</v>
      </c>
      <c r="U159" s="1" cm="1">
        <f t="array" aca="1" ref="U159" ca="1">IF(AND($B159=U$28,$B159=$B160-1),NPV(discount_rate,OFFSET(U124,,,,COUNTA($G$122:$CC$122)-COUNTA($G$122:U$122)+1)-OFFSET(U125,,,,COUNTA($G$122:$CC$122)-COUNTA($G$122:U$122)+1))*(1+discount_rate),0)</f>
        <v>0</v>
      </c>
      <c r="V159" s="1" cm="1">
        <f t="array" aca="1" ref="V159" ca="1">IF(AND($B159=V$28,$B159=$B160-1),NPV(discount_rate,OFFSET(V124,,,,COUNTA($G$122:$CC$122)-COUNTA($G$122:V$122)+1)-OFFSET(V125,,,,COUNTA($G$122:$CC$122)-COUNTA($G$122:V$122)+1))*(1+discount_rate),0)</f>
        <v>0</v>
      </c>
      <c r="W159" s="1" cm="1">
        <f t="array" aca="1" ref="W159" ca="1">IF(AND($B159=W$28,$B159=$B160-1),NPV(discount_rate,OFFSET(W124,,,,COUNTA($G$122:$CC$122)-COUNTA($G$122:W$122)+1)-OFFSET(W125,,,,COUNTA($G$122:$CC$122)-COUNTA($G$122:W$122)+1))*(1+discount_rate),0)</f>
        <v>0</v>
      </c>
      <c r="X159" s="1" cm="1">
        <f t="array" aca="1" ref="X159" ca="1">IF(AND($B159=X$28,$B159=$B160-1),NPV(discount_rate,OFFSET(X124,,,,COUNTA($G$122:$CC$122)-COUNTA($G$122:X$122)+1)-OFFSET(X125,,,,COUNTA($G$122:$CC$122)-COUNTA($G$122:X$122)+1))*(1+discount_rate),0)</f>
        <v>0</v>
      </c>
      <c r="Y159" s="1" cm="1">
        <f t="array" aca="1" ref="Y159" ca="1">IF(AND($B159=Y$28,$B159=$B160-1),NPV(discount_rate,OFFSET(Y124,,,,COUNTA($G$122:$CC$122)-COUNTA($G$122:Y$122)+1)-OFFSET(Y125,,,,COUNTA($G$122:$CC$122)-COUNTA($G$122:Y$122)+1))*(1+discount_rate),0)</f>
        <v>0</v>
      </c>
      <c r="Z159" s="1" cm="1">
        <f t="array" aca="1" ref="Z159" ca="1">IF(AND($B159=Z$28,$B159=$B160-1),NPV(discount_rate,OFFSET(Z124,,,,COUNTA($G$122:$CC$122)-COUNTA($G$122:Z$122)+1)-OFFSET(Z125,,,,COUNTA($G$122:$CC$122)-COUNTA($G$122:Z$122)+1))*(1+discount_rate),0)</f>
        <v>0</v>
      </c>
      <c r="AA159" s="1" cm="1">
        <f t="array" aca="1" ref="AA159" ca="1">IF(AND($B159=AA$28,$B159=$B160-1),NPV(discount_rate,OFFSET(AA124,,,,COUNTA($G$122:$CC$122)-COUNTA($G$122:AA$122)+1)-OFFSET(AA125,,,,COUNTA($G$122:$CC$122)-COUNTA($G$122:AA$122)+1))*(1+discount_rate),0)</f>
        <v>0</v>
      </c>
      <c r="AB159" s="1" cm="1">
        <f t="array" aca="1" ref="AB159" ca="1">IF(AND($B159=AB$28,$B159=$B160-1),NPV(discount_rate,OFFSET(AB124,,,,COUNTA($G$122:$CC$122)-COUNTA($G$122:AB$122)+1)-OFFSET(AB125,,,,COUNTA($G$122:$CC$122)-COUNTA($G$122:AB$122)+1))*(1+discount_rate),0)</f>
        <v>0</v>
      </c>
      <c r="AC159" s="1" cm="1">
        <f t="array" aca="1" ref="AC159" ca="1">IF(AND($B159=AC$28,$B159=$B160-1),NPV(discount_rate,OFFSET(AC124,,,,COUNTA($G$122:$CC$122)-COUNTA($G$122:AC$122)+1)-OFFSET(AC125,,,,COUNTA($G$122:$CC$122)-COUNTA($G$122:AC$122)+1))*(1+discount_rate),0)</f>
        <v>0</v>
      </c>
      <c r="AD159" s="1" cm="1">
        <f t="array" aca="1" ref="AD159" ca="1">IF(AND($B159=AD$28,$B159=$B160-1),NPV(discount_rate,OFFSET(AD124,,,,COUNTA($G$122:$CC$122)-COUNTA($G$122:AD$122)+1)-OFFSET(AD125,,,,COUNTA($G$122:$CC$122)-COUNTA($G$122:AD$122)+1))*(1+discount_rate),0)</f>
        <v>0</v>
      </c>
      <c r="AE159" s="1" cm="1">
        <f t="array" aca="1" ref="AE159" ca="1">IF(AND($B159=AE$28,$B159=$B160-1),NPV(discount_rate,OFFSET(AE124,,,,COUNTA($G$122:$CC$122)-COUNTA($G$122:AE$122)+1)-OFFSET(AE125,,,,COUNTA($G$122:$CC$122)-COUNTA($G$122:AE$122)+1))*(1+discount_rate),0)</f>
        <v>0</v>
      </c>
      <c r="AF159" s="1" cm="1">
        <f t="array" aca="1" ref="AF159" ca="1">IF(AND($B159=AF$28,$B159=$B160-1),NPV(discount_rate,OFFSET(AF124,,,,COUNTA($G$122:$CC$122)-COUNTA($G$122:AF$122)+1)-OFFSET(AF125,,,,COUNTA($G$122:$CC$122)-COUNTA($G$122:AF$122)+1))*(1+discount_rate),0)</f>
        <v>0</v>
      </c>
      <c r="AG159" s="1" cm="1">
        <f t="array" aca="1" ref="AG159" ca="1">IF(AND($B159=AG$28,$B159=$B160-1),NPV(discount_rate,OFFSET(AG124,,,,COUNTA($G$122:$CC$122)-COUNTA($G$122:AG$122)+1)-OFFSET(AG125,,,,COUNTA($G$122:$CC$122)-COUNTA($G$122:AG$122)+1))*(1+discount_rate),0)</f>
        <v>0</v>
      </c>
      <c r="AH159" s="1" cm="1">
        <f t="array" aca="1" ref="AH159" ca="1">IF(AND($B159=AH$28,$B159=$B160-1),NPV(discount_rate,OFFSET(AH124,,,,COUNTA($G$122:$CC$122)-COUNTA($G$122:AH$122)+1)-OFFSET(AH125,,,,COUNTA($G$122:$CC$122)-COUNTA($G$122:AH$122)+1))*(1+discount_rate),0)</f>
        <v>0</v>
      </c>
      <c r="AI159" s="1" cm="1">
        <f t="array" aca="1" ref="AI159" ca="1">IF(AND($B159=AI$28,$B159=$B160-1),NPV(discount_rate,OFFSET(AI124,,,,COUNTA($G$122:$CC$122)-COUNTA($G$122:AI$122)+1)-OFFSET(AI125,,,,COUNTA($G$122:$CC$122)-COUNTA($G$122:AI$122)+1))*(1+discount_rate),0)</f>
        <v>0</v>
      </c>
      <c r="AJ159" s="1" cm="1">
        <f t="array" aca="1" ref="AJ159" ca="1">IF(AND($B159=AJ$28,$B159=$B160-1),NPV(discount_rate,OFFSET(AJ124,,,,COUNTA($G$122:$CC$122)-COUNTA($G$122:AJ$122)+1)-OFFSET(AJ125,,,,COUNTA($G$122:$CC$122)-COUNTA($G$122:AJ$122)+1))*(1+discount_rate),0)</f>
        <v>0</v>
      </c>
      <c r="AK159" s="1" cm="1">
        <f t="array" aca="1" ref="AK159" ca="1">IF(AND($B159=AK$28,$B159=$B160-1),NPV(discount_rate,OFFSET(AK124,,,,COUNTA($G$122:$CC$122)-COUNTA($G$122:AK$122)+1)-OFFSET(AK125,,,,COUNTA($G$122:$CC$122)-COUNTA($G$122:AK$122)+1))*(1+discount_rate),0)</f>
        <v>0</v>
      </c>
      <c r="AL159" s="1" cm="1">
        <f t="array" aca="1" ref="AL159" ca="1">IF(AND($B159=AL$28,$B159=$B160-1),NPV(discount_rate,OFFSET(AL124,,,,COUNTA($G$122:$CC$122)-COUNTA($G$122:AL$122)+1)-OFFSET(AL125,,,,COUNTA($G$122:$CC$122)-COUNTA($G$122:AL$122)+1))*(1+discount_rate),0)</f>
        <v>0</v>
      </c>
      <c r="AM159" s="1" cm="1">
        <f t="array" aca="1" ref="AM159" ca="1">IF(AND($B159=AM$28,$B159=$B160-1),NPV(discount_rate,OFFSET(AM124,,,,COUNTA($G$122:$CC$122)-COUNTA($G$122:AM$122)+1)-OFFSET(AM125,,,,COUNTA($G$122:$CC$122)-COUNTA($G$122:AM$122)+1))*(1+discount_rate),0)</f>
        <v>0</v>
      </c>
      <c r="AN159" s="1" cm="1">
        <f t="array" aca="1" ref="AN159" ca="1">IF(AND($B159=AN$28,$B159=$B160-1),NPV(discount_rate,OFFSET(AN124,,,,COUNTA($G$122:$CC$122)-COUNTA($G$122:AN$122)+1)-OFFSET(AN125,,,,COUNTA($G$122:$CC$122)-COUNTA($G$122:AN$122)+1))*(1+discount_rate),0)</f>
        <v>0</v>
      </c>
      <c r="AO159" s="1" cm="1">
        <f t="array" aca="1" ref="AO159" ca="1">IF(AND($B159=AO$28,$B159=$B160-1),NPV(discount_rate,OFFSET(AO124,,,,COUNTA($G$122:$CC$122)-COUNTA($G$122:AO$122)+1)-OFFSET(AO125,,,,COUNTA($G$122:$CC$122)-COUNTA($G$122:AO$122)+1))*(1+discount_rate),0)</f>
        <v>0</v>
      </c>
      <c r="AP159" s="1" cm="1">
        <f t="array" aca="1" ref="AP159" ca="1">IF(AND($B159=AP$28,$B159=$B160-1),NPV(discount_rate,OFFSET(AP124,,,,COUNTA($G$122:$CC$122)-COUNTA($G$122:AP$122)+1)-OFFSET(AP125,,,,COUNTA($G$122:$CC$122)-COUNTA($G$122:AP$122)+1))*(1+discount_rate),0)</f>
        <v>0</v>
      </c>
      <c r="AQ159" s="1" cm="1">
        <f t="array" aca="1" ref="AQ159" ca="1">IF(AND($B159=AQ$28,$B159=$B160-1),NPV(discount_rate,OFFSET(AQ124,,,,COUNTA($G$122:$CC$122)-COUNTA($G$122:AQ$122)+1)-OFFSET(AQ125,,,,COUNTA($G$122:$CC$122)-COUNTA($G$122:AQ$122)+1))*(1+discount_rate),0)</f>
        <v>0</v>
      </c>
      <c r="AR159" s="1" cm="1">
        <f t="array" aca="1" ref="AR159" ca="1">IF(AND($B159=AR$28,$B159=$B160-1),NPV(discount_rate,OFFSET(AR124,,,,COUNTA($G$122:$CC$122)-COUNTA($G$122:AR$122)+1)-OFFSET(AR125,,,,COUNTA($G$122:$CC$122)-COUNTA($G$122:AR$122)+1))*(1+discount_rate),0)</f>
        <v>0</v>
      </c>
      <c r="AS159" s="1" cm="1">
        <f t="array" aca="1" ref="AS159" ca="1">IF(AND($B159=AS$28,$B159=$B160-1),NPV(discount_rate,OFFSET(AS124,,,,COUNTA($G$122:$CC$122)-COUNTA($G$122:AS$122)+1)-OFFSET(AS125,,,,COUNTA($G$122:$CC$122)-COUNTA($G$122:AS$122)+1))*(1+discount_rate),0)</f>
        <v>0</v>
      </c>
      <c r="AT159" s="1" cm="1">
        <f t="array" aca="1" ref="AT159" ca="1">IF(AND($B159=AT$28,$B159=$B160-1),NPV(discount_rate,OFFSET(AT124,,,,COUNTA($G$122:$CC$122)-COUNTA($G$122:AT$122)+1)-OFFSET(AT125,,,,COUNTA($G$122:$CC$122)-COUNTA($G$122:AT$122)+1))*(1+discount_rate),0)</f>
        <v>0</v>
      </c>
      <c r="AU159" s="1" cm="1">
        <f t="array" aca="1" ref="AU159" ca="1">IF(AND($B159=AU$28,$B159=$B160-1),NPV(discount_rate,OFFSET(AU124,,,,COUNTA($G$122:$CC$122)-COUNTA($G$122:AU$122)+1)-OFFSET(AU125,,,,COUNTA($G$122:$CC$122)-COUNTA($G$122:AU$122)+1))*(1+discount_rate),0)</f>
        <v>0</v>
      </c>
      <c r="AV159" s="1" cm="1">
        <f t="array" aca="1" ref="AV159" ca="1">IF(AND($B159=AV$28,$B159=$B160-1),NPV(discount_rate,OFFSET(AV124,,,,COUNTA($G$122:$CC$122)-COUNTA($G$122:AV$122)+1)-OFFSET(AV125,,,,COUNTA($G$122:$CC$122)-COUNTA($G$122:AV$122)+1))*(1+discount_rate),0)</f>
        <v>0</v>
      </c>
      <c r="AW159" s="1" cm="1">
        <f t="array" aca="1" ref="AW159" ca="1">IF(AND($B159=AW$28,$B159=$B160-1),NPV(discount_rate,OFFSET(AW124,,,,COUNTA($G$122:$CC$122)-COUNTA($G$122:AW$122)+1)-OFFSET(AW125,,,,COUNTA($G$122:$CC$122)-COUNTA($G$122:AW$122)+1))*(1+discount_rate),0)</f>
        <v>0</v>
      </c>
      <c r="AX159" s="1" cm="1">
        <f t="array" aca="1" ref="AX159" ca="1">IF(AND($B159=AX$28,$B159=$B160-1),NPV(discount_rate,OFFSET(AX124,,,,COUNTA($G$122:$CC$122)-COUNTA($G$122:AX$122)+1)-OFFSET(AX125,,,,COUNTA($G$122:$CC$122)-COUNTA($G$122:AX$122)+1))*(1+discount_rate),0)</f>
        <v>0</v>
      </c>
      <c r="AY159" s="1" cm="1">
        <f t="array" aca="1" ref="AY159" ca="1">IF(AND($B159=AY$28,$B159=$B160-1),NPV(discount_rate,OFFSET(AY124,,,,COUNTA($G$122:$CC$122)-COUNTA($G$122:AY$122)+1)-OFFSET(AY125,,,,COUNTA($G$122:$CC$122)-COUNTA($G$122:AY$122)+1))*(1+discount_rate),0)</f>
        <v>0</v>
      </c>
      <c r="AZ159" s="1" cm="1">
        <f t="array" aca="1" ref="AZ159" ca="1">IF(AND($B159=AZ$28,$B159=$B160-1),NPV(discount_rate,OFFSET(AZ124,,,,COUNTA($G$122:$CC$122)-COUNTA($G$122:AZ$122)+1)-OFFSET(AZ125,,,,COUNTA($G$122:$CC$122)-COUNTA($G$122:AZ$122)+1))*(1+discount_rate),0)</f>
        <v>0</v>
      </c>
      <c r="BA159" s="1" cm="1">
        <f t="array" aca="1" ref="BA159" ca="1">IF(AND($B159=BA$28,$B159=$B160-1),NPV(discount_rate,OFFSET(BA124,,,,COUNTA($G$122:$CC$122)-COUNTA($G$122:BA$122)+1)-OFFSET(BA125,,,,COUNTA($G$122:$CC$122)-COUNTA($G$122:BA$122)+1))*(1+discount_rate),0)</f>
        <v>0</v>
      </c>
      <c r="BB159" s="1" cm="1">
        <f t="array" aca="1" ref="BB159" ca="1">IF(AND($B159=BB$28,$B159=$B160-1),NPV(discount_rate,OFFSET(BB124,,,,COUNTA($G$122:$CC$122)-COUNTA($G$122:BB$122)+1)-OFFSET(BB125,,,,COUNTA($G$122:$CC$122)-COUNTA($G$122:BB$122)+1))*(1+discount_rate),0)</f>
        <v>0</v>
      </c>
      <c r="BC159" s="1" cm="1">
        <f t="array" aca="1" ref="BC159" ca="1">IF(AND($B159=BC$28,$B159=$B160-1),NPV(discount_rate,OFFSET(BC124,,,,COUNTA($G$122:$CC$122)-COUNTA($G$122:BC$122)+1)-OFFSET(BC125,,,,COUNTA($G$122:$CC$122)-COUNTA($G$122:BC$122)+1))*(1+discount_rate),0)</f>
        <v>0</v>
      </c>
      <c r="BD159" s="1" cm="1">
        <f t="array" aca="1" ref="BD159" ca="1">IF(AND($B159=BD$28,$B159=$B160-1),NPV(discount_rate,OFFSET(BD124,,,,COUNTA($G$122:$CC$122)-COUNTA($G$122:BD$122)+1)-OFFSET(BD125,,,,COUNTA($G$122:$CC$122)-COUNTA($G$122:BD$122)+1))*(1+discount_rate),0)</f>
        <v>0</v>
      </c>
      <c r="BE159" s="1" cm="1">
        <f t="array" aca="1" ref="BE159" ca="1">IF(AND($B159=BE$28,$B159=$B160-1),NPV(discount_rate,OFFSET(BE124,,,,COUNTA($G$122:$CC$122)-COUNTA($G$122:BE$122)+1)-OFFSET(BE125,,,,COUNTA($G$122:$CC$122)-COUNTA($G$122:BE$122)+1))*(1+discount_rate),0)</f>
        <v>0</v>
      </c>
      <c r="BF159" s="1" cm="1">
        <f t="array" aca="1" ref="BF159" ca="1">IF(AND($B159=BF$28,$B159=$B160-1),NPV(discount_rate,OFFSET(BF124,,,,COUNTA($G$122:$CC$122)-COUNTA($G$122:BF$122)+1)-OFFSET(BF125,,,,COUNTA($G$122:$CC$122)-COUNTA($G$122:BF$122)+1))*(1+discount_rate),0)</f>
        <v>0</v>
      </c>
      <c r="BG159" s="1" cm="1">
        <f t="array" aca="1" ref="BG159" ca="1">IF(AND($B159=BG$28,$B159=$B160-1),NPV(discount_rate,OFFSET(BG124,,,,COUNTA($G$122:$CC$122)-COUNTA($G$122:BG$122)+1)-OFFSET(BG125,,,,COUNTA($G$122:$CC$122)-COUNTA($G$122:BG$122)+1))*(1+discount_rate),0)</f>
        <v>0</v>
      </c>
      <c r="BH159" s="1" cm="1">
        <f t="array" aca="1" ref="BH159" ca="1">IF(AND($B159=BH$28,$B159=$B160-1),NPV(discount_rate,OFFSET(BH124,,,,COUNTA($G$122:$CC$122)-COUNTA($G$122:BH$122)+1)-OFFSET(BH125,,,,COUNTA($G$122:$CC$122)-COUNTA($G$122:BH$122)+1))*(1+discount_rate),0)</f>
        <v>0</v>
      </c>
      <c r="BI159" s="1" cm="1">
        <f t="array" aca="1" ref="BI159" ca="1">IF(AND($B159=BI$28,$B159=$B160-1),NPV(discount_rate,OFFSET(BI124,,,,COUNTA($G$122:$CC$122)-COUNTA($G$122:BI$122)+1)-OFFSET(BI125,,,,COUNTA($G$122:$CC$122)-COUNTA($G$122:BI$122)+1))*(1+discount_rate),0)</f>
        <v>0</v>
      </c>
      <c r="BJ159" s="1" cm="1">
        <f t="array" aca="1" ref="BJ159" ca="1">IF(AND($B159=BJ$28,$B159=$B160-1),NPV(discount_rate,OFFSET(BJ124,,,,COUNTA($G$122:$CC$122)-COUNTA($G$122:BJ$122)+1)-OFFSET(BJ125,,,,COUNTA($G$122:$CC$122)-COUNTA($G$122:BJ$122)+1))*(1+discount_rate),0)</f>
        <v>0</v>
      </c>
      <c r="BK159" s="1" cm="1">
        <f t="array" aca="1" ref="BK159" ca="1">IF(AND($B159=BK$28,$B159=$B160-1),NPV(discount_rate,OFFSET(BK124,,,,COUNTA($G$122:$CC$122)-COUNTA($G$122:BK$122)+1)-OFFSET(BK125,,,,COUNTA($G$122:$CC$122)-COUNTA($G$122:BK$122)+1))*(1+discount_rate),0)</f>
        <v>0</v>
      </c>
      <c r="BL159" s="1" cm="1">
        <f t="array" aca="1" ref="BL159" ca="1">IF(AND($B159=BL$28,$B159=$B160-1),NPV(discount_rate,OFFSET(BL124,,,,COUNTA($G$122:$CC$122)-COUNTA($G$122:BL$122)+1)-OFFSET(BL125,,,,COUNTA($G$122:$CC$122)-COUNTA($G$122:BL$122)+1))*(1+discount_rate),0)</f>
        <v>0</v>
      </c>
      <c r="BM159" s="1" cm="1">
        <f t="array" aca="1" ref="BM159" ca="1">IF(AND($B159=BM$28,$B159=$B160-1),NPV(discount_rate,OFFSET(BM124,,,,COUNTA($G$122:$CC$122)-COUNTA($G$122:BM$122)+1)-OFFSET(BM125,,,,COUNTA($G$122:$CC$122)-COUNTA($G$122:BM$122)+1))*(1+discount_rate),0)</f>
        <v>0</v>
      </c>
      <c r="BN159" s="1" cm="1">
        <f t="array" aca="1" ref="BN159" ca="1">IF(AND($B159=BN$28,$B159=$B160-1),NPV(discount_rate,OFFSET(BN124,,,,COUNTA($G$122:$CC$122)-COUNTA($G$122:BN$122)+1)-OFFSET(BN125,,,,COUNTA($G$122:$CC$122)-COUNTA($G$122:BN$122)+1))*(1+discount_rate),0)</f>
        <v>0</v>
      </c>
      <c r="BO159" s="1" cm="1">
        <f t="array" aca="1" ref="BO159" ca="1">IF(AND($B159=BO$28,$B159=$B160-1),NPV(discount_rate,OFFSET(BO124,,,,COUNTA($G$122:$CC$122)-COUNTA($G$122:BO$122)+1)-OFFSET(BO125,,,,COUNTA($G$122:$CC$122)-COUNTA($G$122:BO$122)+1))*(1+discount_rate),0)</f>
        <v>0</v>
      </c>
      <c r="BP159" s="1" cm="1">
        <f t="array" aca="1" ref="BP159" ca="1">IF(AND($B159=BP$28,$B159=$B160-1),NPV(discount_rate,OFFSET(BP124,,,,COUNTA($G$122:$CC$122)-COUNTA($G$122:BP$122)+1)-OFFSET(BP125,,,,COUNTA($G$122:$CC$122)-COUNTA($G$122:BP$122)+1))*(1+discount_rate),0)</f>
        <v>0</v>
      </c>
      <c r="BQ159" s="1" cm="1">
        <f t="array" aca="1" ref="BQ159" ca="1">IF(AND($B159=BQ$28,$B159=$B160-1),NPV(discount_rate,OFFSET(BQ124,,,,COUNTA($G$122:$CC$122)-COUNTA($G$122:BQ$122)+1)-OFFSET(BQ125,,,,COUNTA($G$122:$CC$122)-COUNTA($G$122:BQ$122)+1))*(1+discount_rate),0)</f>
        <v>0</v>
      </c>
      <c r="BR159" s="1" cm="1">
        <f t="array" aca="1" ref="BR159" ca="1">IF(AND($B159=BR$28,$B159=$B160-1),NPV(discount_rate,OFFSET(BR124,,,,COUNTA($G$122:$CC$122)-COUNTA($G$122:BR$122)+1)-OFFSET(BR125,,,,COUNTA($G$122:$CC$122)-COUNTA($G$122:BR$122)+1))*(1+discount_rate),0)</f>
        <v>0</v>
      </c>
      <c r="BS159" s="1" cm="1">
        <f t="array" aca="1" ref="BS159" ca="1">IF(AND($B159=BS$28,$B159=$B160-1),NPV(discount_rate,OFFSET(BS124,,,,COUNTA($G$122:$CC$122)-COUNTA($G$122:BS$122)+1)-OFFSET(BS125,,,,COUNTA($G$122:$CC$122)-COUNTA($G$122:BS$122)+1))*(1+discount_rate),0)</f>
        <v>0</v>
      </c>
      <c r="BT159" s="1" cm="1">
        <f t="array" aca="1" ref="BT159" ca="1">IF(AND($B159=BT$28,$B159=$B160-1),NPV(discount_rate,OFFSET(BT124,,,,COUNTA($G$122:$CC$122)-COUNTA($G$122:BT$122)+1)-OFFSET(BT125,,,,COUNTA($G$122:$CC$122)-COUNTA($G$122:BT$122)+1))*(1+discount_rate),0)</f>
        <v>0</v>
      </c>
      <c r="BU159" s="1" cm="1">
        <f t="array" aca="1" ref="BU159" ca="1">IF(AND($B159=BU$28,$B159=$B160-1),NPV(discount_rate,OFFSET(BU124,,,,COUNTA($G$122:$CC$122)-COUNTA($G$122:BU$122)+1)-OFFSET(BU125,,,,COUNTA($G$122:$CC$122)-COUNTA($G$122:BU$122)+1))*(1+discount_rate),0)</f>
        <v>0</v>
      </c>
      <c r="BV159" s="1" cm="1">
        <f t="array" aca="1" ref="BV159" ca="1">IF(AND($B159=BV$28,$B159=$B160-1),NPV(discount_rate,OFFSET(BV124,,,,COUNTA($G$122:$CC$122)-COUNTA($G$122:BV$122)+1)-OFFSET(BV125,,,,COUNTA($G$122:$CC$122)-COUNTA($G$122:BV$122)+1))*(1+discount_rate),0)</f>
        <v>0</v>
      </c>
      <c r="BW159" s="1" cm="1">
        <f t="array" aca="1" ref="BW159" ca="1">IF(AND($B159=BW$28,$B159=$B160-1),NPV(discount_rate,OFFSET(BW124,,,,COUNTA($G$122:$CC$122)-COUNTA($G$122:BW$122)+1)-OFFSET(BW125,,,,COUNTA($G$122:$CC$122)-COUNTA($G$122:BW$122)+1))*(1+discount_rate),0)</f>
        <v>0</v>
      </c>
      <c r="BX159" s="1" cm="1">
        <f t="array" aca="1" ref="BX159" ca="1">IF(AND($B159=BX$28,$B159=$B160-1),NPV(discount_rate,OFFSET(BX124,,,,COUNTA($G$122:$CC$122)-COUNTA($G$122:BX$122)+1)-OFFSET(BX125,,,,COUNTA($G$122:$CC$122)-COUNTA($G$122:BX$122)+1))*(1+discount_rate),0)</f>
        <v>0</v>
      </c>
      <c r="BY159" s="1" cm="1">
        <f t="array" aca="1" ref="BY159" ca="1">IF(AND($B159=BY$28,$B159=$B160-1),NPV(discount_rate,OFFSET(BY124,,,,COUNTA($G$122:$CC$122)-COUNTA($G$122:BY$122)+1)-OFFSET(BY125,,,,COUNTA($G$122:$CC$122)-COUNTA($G$122:BY$122)+1))*(1+discount_rate),0)</f>
        <v>0</v>
      </c>
      <c r="BZ159" s="1" cm="1">
        <f t="array" aca="1" ref="BZ159" ca="1">IF(AND($B159=BZ$28,$B159=$B160-1),NPV(discount_rate,OFFSET(BZ124,,,,COUNTA($G$122:$CC$122)-COUNTA($G$122:BZ$122)+1)-OFFSET(BZ125,,,,COUNTA($G$122:$CC$122)-COUNTA($G$122:BZ$122)+1))*(1+discount_rate),0)</f>
        <v>0</v>
      </c>
      <c r="CA159" s="1" cm="1">
        <f t="array" aca="1" ref="CA159" ca="1">IF(AND($B159=CA$28,$B159=$B160-1),NPV(discount_rate,OFFSET(CA124,,,,COUNTA($G$122:$CC$122)-COUNTA($G$122:CA$122)+1)-OFFSET(CA125,,,,COUNTA($G$122:$CC$122)-COUNTA($G$122:CA$122)+1))*(1+discount_rate),0)</f>
        <v>0</v>
      </c>
      <c r="CB159" s="1" cm="1">
        <f t="array" aca="1" ref="CB159" ca="1">IF(AND($B159=CB$28,$B159=$B160-1),NPV(discount_rate,OFFSET(CB124,,,,COUNTA($G$122:$CC$122)-COUNTA($G$122:CB$122)+1)-OFFSET(CB125,,,,COUNTA($G$122:$CC$122)-COUNTA($G$122:CB$122)+1))*(1+discount_rate),0)</f>
        <v>0</v>
      </c>
      <c r="CC159" s="1" cm="1">
        <f t="array" aca="1" ref="CC159" ca="1">IF(AND($B159=CC$28,$B159=$B160-1),NPV(discount_rate,OFFSET(CC124,,,,COUNTA($G$122:$CC$122)-COUNTA($G$122:CC$122)+1)-OFFSET(CC125,,,,COUNTA($G$122:$CC$122)-COUNTA($G$122:CC$122)+1))*(1+discount_rate),0)</f>
        <v>0</v>
      </c>
    </row>
    <row r="160" spans="2:81" x14ac:dyDescent="0.2">
      <c r="B160">
        <f t="shared" si="150"/>
        <v>2029</v>
      </c>
      <c r="D160" t="s">
        <v>43</v>
      </c>
      <c r="G160" s="1" cm="1">
        <f t="array" aca="1" ref="G160" ca="1">IF(AND($B160=G$28,$B160=$B161-1),NPV(discount_rate,OFFSET(G125,,,,COUNTA($G$122:$CC$122)-COUNTA($G$122:G$122)+1)-OFFSET(G126,,,,COUNTA($G$122:$CC$122)-COUNTA($G$122:G$122)+1))*(1+discount_rate),0)</f>
        <v>0</v>
      </c>
      <c r="H160" s="1" cm="1">
        <f t="array" aca="1" ref="H160" ca="1">IF(AND($B160=H$28,$B160=$B161-1),NPV(discount_rate,OFFSET(H125,,,,COUNTA($G$122:$CC$122)-COUNTA($G$122:H$122)+1)-OFFSET(H126,,,,COUNTA($G$122:$CC$122)-COUNTA($G$122:H$122)+1))*(1+discount_rate),0)</f>
        <v>0</v>
      </c>
      <c r="I160" s="1" cm="1">
        <f t="array" aca="1" ref="I160" ca="1">IF(AND($B160=I$28,$B160=$B161-1),NPV(discount_rate,OFFSET(I125,,,,COUNTA($G$122:$CC$122)-COUNTA($G$122:I$122)+1)-OFFSET(I126,,,,COUNTA($G$122:$CC$122)-COUNTA($G$122:I$122)+1))*(1+discount_rate),0)</f>
        <v>0</v>
      </c>
      <c r="J160" s="1" cm="1">
        <f t="array" aca="1" ref="J160" ca="1">IF(AND($B160=J$28,$B160=$B161-1),NPV(discount_rate,OFFSET(J125,,,,COUNTA($G$122:$CC$122)-COUNTA($G$122:J$122)+1)-OFFSET(J126,,,,COUNTA($G$122:$CC$122)-COUNTA($G$122:J$122)+1))*(1+discount_rate),0)</f>
        <v>536.0959739251291</v>
      </c>
      <c r="K160" s="1" cm="1">
        <f t="array" aca="1" ref="K160" ca="1">IF(AND($B160=K$28,$B160=$B161-1),NPV(discount_rate,OFFSET(K125,,,,COUNTA($G$122:$CC$122)-COUNTA($G$122:K$122)+1)-OFFSET(K126,,,,COUNTA($G$122:$CC$122)-COUNTA($G$122:K$122)+1))*(1+discount_rate),0)</f>
        <v>0</v>
      </c>
      <c r="L160" s="1" cm="1">
        <f t="array" aca="1" ref="L160" ca="1">IF(AND($B160=L$28,$B160=$B161-1),NPV(discount_rate,OFFSET(L125,,,,COUNTA($G$122:$CC$122)-COUNTA($G$122:L$122)+1)-OFFSET(L126,,,,COUNTA($G$122:$CC$122)-COUNTA($G$122:L$122)+1))*(1+discount_rate),0)</f>
        <v>0</v>
      </c>
      <c r="M160" s="1" cm="1">
        <f t="array" aca="1" ref="M160" ca="1">IF(AND($B160=M$28,$B160=$B161-1),NPV(discount_rate,OFFSET(M125,,,,COUNTA($G$122:$CC$122)-COUNTA($G$122:M$122)+1)-OFFSET(M126,,,,COUNTA($G$122:$CC$122)-COUNTA($G$122:M$122)+1))*(1+discount_rate),0)</f>
        <v>0</v>
      </c>
      <c r="N160" s="1" cm="1">
        <f t="array" aca="1" ref="N160" ca="1">IF(AND($B160=N$28,$B160=$B161-1),NPV(discount_rate,OFFSET(N125,,,,COUNTA($G$122:$CC$122)-COUNTA($G$122:N$122)+1)-OFFSET(N126,,,,COUNTA($G$122:$CC$122)-COUNTA($G$122:N$122)+1))*(1+discount_rate),0)</f>
        <v>0</v>
      </c>
      <c r="O160" s="1" cm="1">
        <f t="array" aca="1" ref="O160" ca="1">IF(AND($B160=O$28,$B160=$B161-1),NPV(discount_rate,OFFSET(O125,,,,COUNTA($G$122:$CC$122)-COUNTA($G$122:O$122)+1)-OFFSET(O126,,,,COUNTA($G$122:$CC$122)-COUNTA($G$122:O$122)+1))*(1+discount_rate),0)</f>
        <v>0</v>
      </c>
      <c r="P160" s="1" cm="1">
        <f t="array" aca="1" ref="P160" ca="1">IF(AND($B160=P$28,$B160=$B161-1),NPV(discount_rate,OFFSET(P125,,,,COUNTA($G$122:$CC$122)-COUNTA($G$122:P$122)+1)-OFFSET(P126,,,,COUNTA($G$122:$CC$122)-COUNTA($G$122:P$122)+1))*(1+discount_rate),0)</f>
        <v>0</v>
      </c>
      <c r="Q160" s="1" cm="1">
        <f t="array" aca="1" ref="Q160" ca="1">IF(AND($B160=Q$28,$B160=$B161-1),NPV(discount_rate,OFFSET(Q125,,,,COUNTA($G$122:$CC$122)-COUNTA($G$122:Q$122)+1)-OFFSET(Q126,,,,COUNTA($G$122:$CC$122)-COUNTA($G$122:Q$122)+1))*(1+discount_rate),0)</f>
        <v>0</v>
      </c>
      <c r="R160" s="1" cm="1">
        <f t="array" aca="1" ref="R160" ca="1">IF(AND($B160=R$28,$B160=$B161-1),NPV(discount_rate,OFFSET(R125,,,,COUNTA($G$122:$CC$122)-COUNTA($G$122:R$122)+1)-OFFSET(R126,,,,COUNTA($G$122:$CC$122)-COUNTA($G$122:R$122)+1))*(1+discount_rate),0)</f>
        <v>0</v>
      </c>
      <c r="S160" s="1" cm="1">
        <f t="array" aca="1" ref="S160" ca="1">IF(AND($B160=S$28,$B160=$B161-1),NPV(discount_rate,OFFSET(S125,,,,COUNTA($G$122:$CC$122)-COUNTA($G$122:S$122)+1)-OFFSET(S126,,,,COUNTA($G$122:$CC$122)-COUNTA($G$122:S$122)+1))*(1+discount_rate),0)</f>
        <v>0</v>
      </c>
      <c r="T160" s="1" cm="1">
        <f t="array" aca="1" ref="T160" ca="1">IF(AND($B160=T$28,$B160=$B161-1),NPV(discount_rate,OFFSET(T125,,,,COUNTA($G$122:$CC$122)-COUNTA($G$122:T$122)+1)-OFFSET(T126,,,,COUNTA($G$122:$CC$122)-COUNTA($G$122:T$122)+1))*(1+discount_rate),0)</f>
        <v>0</v>
      </c>
      <c r="U160" s="1" cm="1">
        <f t="array" aca="1" ref="U160" ca="1">IF(AND($B160=U$28,$B160=$B161-1),NPV(discount_rate,OFFSET(U125,,,,COUNTA($G$122:$CC$122)-COUNTA($G$122:U$122)+1)-OFFSET(U126,,,,COUNTA($G$122:$CC$122)-COUNTA($G$122:U$122)+1))*(1+discount_rate),0)</f>
        <v>0</v>
      </c>
      <c r="V160" s="1" cm="1">
        <f t="array" aca="1" ref="V160" ca="1">IF(AND($B160=V$28,$B160=$B161-1),NPV(discount_rate,OFFSET(V125,,,,COUNTA($G$122:$CC$122)-COUNTA($G$122:V$122)+1)-OFFSET(V126,,,,COUNTA($G$122:$CC$122)-COUNTA($G$122:V$122)+1))*(1+discount_rate),0)</f>
        <v>0</v>
      </c>
      <c r="W160" s="1" cm="1">
        <f t="array" aca="1" ref="W160" ca="1">IF(AND($B160=W$28,$B160=$B161-1),NPV(discount_rate,OFFSET(W125,,,,COUNTA($G$122:$CC$122)-COUNTA($G$122:W$122)+1)-OFFSET(W126,,,,COUNTA($G$122:$CC$122)-COUNTA($G$122:W$122)+1))*(1+discount_rate),0)</f>
        <v>0</v>
      </c>
      <c r="X160" s="1" cm="1">
        <f t="array" aca="1" ref="X160" ca="1">IF(AND($B160=X$28,$B160=$B161-1),NPV(discount_rate,OFFSET(X125,,,,COUNTA($G$122:$CC$122)-COUNTA($G$122:X$122)+1)-OFFSET(X126,,,,COUNTA($G$122:$CC$122)-COUNTA($G$122:X$122)+1))*(1+discount_rate),0)</f>
        <v>0</v>
      </c>
      <c r="Y160" s="1" cm="1">
        <f t="array" aca="1" ref="Y160" ca="1">IF(AND($B160=Y$28,$B160=$B161-1),NPV(discount_rate,OFFSET(Y125,,,,COUNTA($G$122:$CC$122)-COUNTA($G$122:Y$122)+1)-OFFSET(Y126,,,,COUNTA($G$122:$CC$122)-COUNTA($G$122:Y$122)+1))*(1+discount_rate),0)</f>
        <v>0</v>
      </c>
      <c r="Z160" s="1" cm="1">
        <f t="array" aca="1" ref="Z160" ca="1">IF(AND($B160=Z$28,$B160=$B161-1),NPV(discount_rate,OFFSET(Z125,,,,COUNTA($G$122:$CC$122)-COUNTA($G$122:Z$122)+1)-OFFSET(Z126,,,,COUNTA($G$122:$CC$122)-COUNTA($G$122:Z$122)+1))*(1+discount_rate),0)</f>
        <v>0</v>
      </c>
      <c r="AA160" s="1" cm="1">
        <f t="array" aca="1" ref="AA160" ca="1">IF(AND($B160=AA$28,$B160=$B161-1),NPV(discount_rate,OFFSET(AA125,,,,COUNTA($G$122:$CC$122)-COUNTA($G$122:AA$122)+1)-OFFSET(AA126,,,,COUNTA($G$122:$CC$122)-COUNTA($G$122:AA$122)+1))*(1+discount_rate),0)</f>
        <v>0</v>
      </c>
      <c r="AB160" s="1" cm="1">
        <f t="array" aca="1" ref="AB160" ca="1">IF(AND($B160=AB$28,$B160=$B161-1),NPV(discount_rate,OFFSET(AB125,,,,COUNTA($G$122:$CC$122)-COUNTA($G$122:AB$122)+1)-OFFSET(AB126,,,,COUNTA($G$122:$CC$122)-COUNTA($G$122:AB$122)+1))*(1+discount_rate),0)</f>
        <v>0</v>
      </c>
      <c r="AC160" s="1" cm="1">
        <f t="array" aca="1" ref="AC160" ca="1">IF(AND($B160=AC$28,$B160=$B161-1),NPV(discount_rate,OFFSET(AC125,,,,COUNTA($G$122:$CC$122)-COUNTA($G$122:AC$122)+1)-OFFSET(AC126,,,,COUNTA($G$122:$CC$122)-COUNTA($G$122:AC$122)+1))*(1+discount_rate),0)</f>
        <v>0</v>
      </c>
      <c r="AD160" s="1" cm="1">
        <f t="array" aca="1" ref="AD160" ca="1">IF(AND($B160=AD$28,$B160=$B161-1),NPV(discount_rate,OFFSET(AD125,,,,COUNTA($G$122:$CC$122)-COUNTA($G$122:AD$122)+1)-OFFSET(AD126,,,,COUNTA($G$122:$CC$122)-COUNTA($G$122:AD$122)+1))*(1+discount_rate),0)</f>
        <v>0</v>
      </c>
      <c r="AE160" s="1" cm="1">
        <f t="array" aca="1" ref="AE160" ca="1">IF(AND($B160=AE$28,$B160=$B161-1),NPV(discount_rate,OFFSET(AE125,,,,COUNTA($G$122:$CC$122)-COUNTA($G$122:AE$122)+1)-OFFSET(AE126,,,,COUNTA($G$122:$CC$122)-COUNTA($G$122:AE$122)+1))*(1+discount_rate),0)</f>
        <v>0</v>
      </c>
      <c r="AF160" s="1" cm="1">
        <f t="array" aca="1" ref="AF160" ca="1">IF(AND($B160=AF$28,$B160=$B161-1),NPV(discount_rate,OFFSET(AF125,,,,COUNTA($G$122:$CC$122)-COUNTA($G$122:AF$122)+1)-OFFSET(AF126,,,,COUNTA($G$122:$CC$122)-COUNTA($G$122:AF$122)+1))*(1+discount_rate),0)</f>
        <v>0</v>
      </c>
      <c r="AG160" s="1" cm="1">
        <f t="array" aca="1" ref="AG160" ca="1">IF(AND($B160=AG$28,$B160=$B161-1),NPV(discount_rate,OFFSET(AG125,,,,COUNTA($G$122:$CC$122)-COUNTA($G$122:AG$122)+1)-OFFSET(AG126,,,,COUNTA($G$122:$CC$122)-COUNTA($G$122:AG$122)+1))*(1+discount_rate),0)</f>
        <v>0</v>
      </c>
      <c r="AH160" s="1" cm="1">
        <f t="array" aca="1" ref="AH160" ca="1">IF(AND($B160=AH$28,$B160=$B161-1),NPV(discount_rate,OFFSET(AH125,,,,COUNTA($G$122:$CC$122)-COUNTA($G$122:AH$122)+1)-OFFSET(AH126,,,,COUNTA($G$122:$CC$122)-COUNTA($G$122:AH$122)+1))*(1+discount_rate),0)</f>
        <v>0</v>
      </c>
      <c r="AI160" s="1" cm="1">
        <f t="array" aca="1" ref="AI160" ca="1">IF(AND($B160=AI$28,$B160=$B161-1),NPV(discount_rate,OFFSET(AI125,,,,COUNTA($G$122:$CC$122)-COUNTA($G$122:AI$122)+1)-OFFSET(AI126,,,,COUNTA($G$122:$CC$122)-COUNTA($G$122:AI$122)+1))*(1+discount_rate),0)</f>
        <v>0</v>
      </c>
      <c r="AJ160" s="1" cm="1">
        <f t="array" aca="1" ref="AJ160" ca="1">IF(AND($B160=AJ$28,$B160=$B161-1),NPV(discount_rate,OFFSET(AJ125,,,,COUNTA($G$122:$CC$122)-COUNTA($G$122:AJ$122)+1)-OFFSET(AJ126,,,,COUNTA($G$122:$CC$122)-COUNTA($G$122:AJ$122)+1))*(1+discount_rate),0)</f>
        <v>0</v>
      </c>
      <c r="AK160" s="1" cm="1">
        <f t="array" aca="1" ref="AK160" ca="1">IF(AND($B160=AK$28,$B160=$B161-1),NPV(discount_rate,OFFSET(AK125,,,,COUNTA($G$122:$CC$122)-COUNTA($G$122:AK$122)+1)-OFFSET(AK126,,,,COUNTA($G$122:$CC$122)-COUNTA($G$122:AK$122)+1))*(1+discount_rate),0)</f>
        <v>0</v>
      </c>
      <c r="AL160" s="1" cm="1">
        <f t="array" aca="1" ref="AL160" ca="1">IF(AND($B160=AL$28,$B160=$B161-1),NPV(discount_rate,OFFSET(AL125,,,,COUNTA($G$122:$CC$122)-COUNTA($G$122:AL$122)+1)-OFFSET(AL126,,,,COUNTA($G$122:$CC$122)-COUNTA($G$122:AL$122)+1))*(1+discount_rate),0)</f>
        <v>0</v>
      </c>
      <c r="AM160" s="1" cm="1">
        <f t="array" aca="1" ref="AM160" ca="1">IF(AND($B160=AM$28,$B160=$B161-1),NPV(discount_rate,OFFSET(AM125,,,,COUNTA($G$122:$CC$122)-COUNTA($G$122:AM$122)+1)-OFFSET(AM126,,,,COUNTA($G$122:$CC$122)-COUNTA($G$122:AM$122)+1))*(1+discount_rate),0)</f>
        <v>0</v>
      </c>
      <c r="AN160" s="1" cm="1">
        <f t="array" aca="1" ref="AN160" ca="1">IF(AND($B160=AN$28,$B160=$B161-1),NPV(discount_rate,OFFSET(AN125,,,,COUNTA($G$122:$CC$122)-COUNTA($G$122:AN$122)+1)-OFFSET(AN126,,,,COUNTA($G$122:$CC$122)-COUNTA($G$122:AN$122)+1))*(1+discount_rate),0)</f>
        <v>0</v>
      </c>
      <c r="AO160" s="1" cm="1">
        <f t="array" aca="1" ref="AO160" ca="1">IF(AND($B160=AO$28,$B160=$B161-1),NPV(discount_rate,OFFSET(AO125,,,,COUNTA($G$122:$CC$122)-COUNTA($G$122:AO$122)+1)-OFFSET(AO126,,,,COUNTA($G$122:$CC$122)-COUNTA($G$122:AO$122)+1))*(1+discount_rate),0)</f>
        <v>0</v>
      </c>
      <c r="AP160" s="1" cm="1">
        <f t="array" aca="1" ref="AP160" ca="1">IF(AND($B160=AP$28,$B160=$B161-1),NPV(discount_rate,OFFSET(AP125,,,,COUNTA($G$122:$CC$122)-COUNTA($G$122:AP$122)+1)-OFFSET(AP126,,,,COUNTA($G$122:$CC$122)-COUNTA($G$122:AP$122)+1))*(1+discount_rate),0)</f>
        <v>0</v>
      </c>
      <c r="AQ160" s="1" cm="1">
        <f t="array" aca="1" ref="AQ160" ca="1">IF(AND($B160=AQ$28,$B160=$B161-1),NPV(discount_rate,OFFSET(AQ125,,,,COUNTA($G$122:$CC$122)-COUNTA($G$122:AQ$122)+1)-OFFSET(AQ126,,,,COUNTA($G$122:$CC$122)-COUNTA($G$122:AQ$122)+1))*(1+discount_rate),0)</f>
        <v>0</v>
      </c>
      <c r="AR160" s="1" cm="1">
        <f t="array" aca="1" ref="AR160" ca="1">IF(AND($B160=AR$28,$B160=$B161-1),NPV(discount_rate,OFFSET(AR125,,,,COUNTA($G$122:$CC$122)-COUNTA($G$122:AR$122)+1)-OFFSET(AR126,,,,COUNTA($G$122:$CC$122)-COUNTA($G$122:AR$122)+1))*(1+discount_rate),0)</f>
        <v>0</v>
      </c>
      <c r="AS160" s="1" cm="1">
        <f t="array" aca="1" ref="AS160" ca="1">IF(AND($B160=AS$28,$B160=$B161-1),NPV(discount_rate,OFFSET(AS125,,,,COUNTA($G$122:$CC$122)-COUNTA($G$122:AS$122)+1)-OFFSET(AS126,,,,COUNTA($G$122:$CC$122)-COUNTA($G$122:AS$122)+1))*(1+discount_rate),0)</f>
        <v>0</v>
      </c>
      <c r="AT160" s="1" cm="1">
        <f t="array" aca="1" ref="AT160" ca="1">IF(AND($B160=AT$28,$B160=$B161-1),NPV(discount_rate,OFFSET(AT125,,,,COUNTA($G$122:$CC$122)-COUNTA($G$122:AT$122)+1)-OFFSET(AT126,,,,COUNTA($G$122:$CC$122)-COUNTA($G$122:AT$122)+1))*(1+discount_rate),0)</f>
        <v>0</v>
      </c>
      <c r="AU160" s="1" cm="1">
        <f t="array" aca="1" ref="AU160" ca="1">IF(AND($B160=AU$28,$B160=$B161-1),NPV(discount_rate,OFFSET(AU125,,,,COUNTA($G$122:$CC$122)-COUNTA($G$122:AU$122)+1)-OFFSET(AU126,,,,COUNTA($G$122:$CC$122)-COUNTA($G$122:AU$122)+1))*(1+discount_rate),0)</f>
        <v>0</v>
      </c>
      <c r="AV160" s="1" cm="1">
        <f t="array" aca="1" ref="AV160" ca="1">IF(AND($B160=AV$28,$B160=$B161-1),NPV(discount_rate,OFFSET(AV125,,,,COUNTA($G$122:$CC$122)-COUNTA($G$122:AV$122)+1)-OFFSET(AV126,,,,COUNTA($G$122:$CC$122)-COUNTA($G$122:AV$122)+1))*(1+discount_rate),0)</f>
        <v>0</v>
      </c>
      <c r="AW160" s="1" cm="1">
        <f t="array" aca="1" ref="AW160" ca="1">IF(AND($B160=AW$28,$B160=$B161-1),NPV(discount_rate,OFFSET(AW125,,,,COUNTA($G$122:$CC$122)-COUNTA($G$122:AW$122)+1)-OFFSET(AW126,,,,COUNTA($G$122:$CC$122)-COUNTA($G$122:AW$122)+1))*(1+discount_rate),0)</f>
        <v>0</v>
      </c>
      <c r="AX160" s="1" cm="1">
        <f t="array" aca="1" ref="AX160" ca="1">IF(AND($B160=AX$28,$B160=$B161-1),NPV(discount_rate,OFFSET(AX125,,,,COUNTA($G$122:$CC$122)-COUNTA($G$122:AX$122)+1)-OFFSET(AX126,,,,COUNTA($G$122:$CC$122)-COUNTA($G$122:AX$122)+1))*(1+discount_rate),0)</f>
        <v>0</v>
      </c>
      <c r="AY160" s="1" cm="1">
        <f t="array" aca="1" ref="AY160" ca="1">IF(AND($B160=AY$28,$B160=$B161-1),NPV(discount_rate,OFFSET(AY125,,,,COUNTA($G$122:$CC$122)-COUNTA($G$122:AY$122)+1)-OFFSET(AY126,,,,COUNTA($G$122:$CC$122)-COUNTA($G$122:AY$122)+1))*(1+discount_rate),0)</f>
        <v>0</v>
      </c>
      <c r="AZ160" s="1" cm="1">
        <f t="array" aca="1" ref="AZ160" ca="1">IF(AND($B160=AZ$28,$B160=$B161-1),NPV(discount_rate,OFFSET(AZ125,,,,COUNTA($G$122:$CC$122)-COUNTA($G$122:AZ$122)+1)-OFFSET(AZ126,,,,COUNTA($G$122:$CC$122)-COUNTA($G$122:AZ$122)+1))*(1+discount_rate),0)</f>
        <v>0</v>
      </c>
      <c r="BA160" s="1" cm="1">
        <f t="array" aca="1" ref="BA160" ca="1">IF(AND($B160=BA$28,$B160=$B161-1),NPV(discount_rate,OFFSET(BA125,,,,COUNTA($G$122:$CC$122)-COUNTA($G$122:BA$122)+1)-OFFSET(BA126,,,,COUNTA($G$122:$CC$122)-COUNTA($G$122:BA$122)+1))*(1+discount_rate),0)</f>
        <v>0</v>
      </c>
      <c r="BB160" s="1" cm="1">
        <f t="array" aca="1" ref="BB160" ca="1">IF(AND($B160=BB$28,$B160=$B161-1),NPV(discount_rate,OFFSET(BB125,,,,COUNTA($G$122:$CC$122)-COUNTA($G$122:BB$122)+1)-OFFSET(BB126,,,,COUNTA($G$122:$CC$122)-COUNTA($G$122:BB$122)+1))*(1+discount_rate),0)</f>
        <v>0</v>
      </c>
      <c r="BC160" s="1" cm="1">
        <f t="array" aca="1" ref="BC160" ca="1">IF(AND($B160=BC$28,$B160=$B161-1),NPV(discount_rate,OFFSET(BC125,,,,COUNTA($G$122:$CC$122)-COUNTA($G$122:BC$122)+1)-OFFSET(BC126,,,,COUNTA($G$122:$CC$122)-COUNTA($G$122:BC$122)+1))*(1+discount_rate),0)</f>
        <v>0</v>
      </c>
      <c r="BD160" s="1" cm="1">
        <f t="array" aca="1" ref="BD160" ca="1">IF(AND($B160=BD$28,$B160=$B161-1),NPV(discount_rate,OFFSET(BD125,,,,COUNTA($G$122:$CC$122)-COUNTA($G$122:BD$122)+1)-OFFSET(BD126,,,,COUNTA($G$122:$CC$122)-COUNTA($G$122:BD$122)+1))*(1+discount_rate),0)</f>
        <v>0</v>
      </c>
      <c r="BE160" s="1" cm="1">
        <f t="array" aca="1" ref="BE160" ca="1">IF(AND($B160=BE$28,$B160=$B161-1),NPV(discount_rate,OFFSET(BE125,,,,COUNTA($G$122:$CC$122)-COUNTA($G$122:BE$122)+1)-OFFSET(BE126,,,,COUNTA($G$122:$CC$122)-COUNTA($G$122:BE$122)+1))*(1+discount_rate),0)</f>
        <v>0</v>
      </c>
      <c r="BF160" s="1" cm="1">
        <f t="array" aca="1" ref="BF160" ca="1">IF(AND($B160=BF$28,$B160=$B161-1),NPV(discount_rate,OFFSET(BF125,,,,COUNTA($G$122:$CC$122)-COUNTA($G$122:BF$122)+1)-OFFSET(BF126,,,,COUNTA($G$122:$CC$122)-COUNTA($G$122:BF$122)+1))*(1+discount_rate),0)</f>
        <v>0</v>
      </c>
      <c r="BG160" s="1" cm="1">
        <f t="array" aca="1" ref="BG160" ca="1">IF(AND($B160=BG$28,$B160=$B161-1),NPV(discount_rate,OFFSET(BG125,,,,COUNTA($G$122:$CC$122)-COUNTA($G$122:BG$122)+1)-OFFSET(BG126,,,,COUNTA($G$122:$CC$122)-COUNTA($G$122:BG$122)+1))*(1+discount_rate),0)</f>
        <v>0</v>
      </c>
      <c r="BH160" s="1" cm="1">
        <f t="array" aca="1" ref="BH160" ca="1">IF(AND($B160=BH$28,$B160=$B161-1),NPV(discount_rate,OFFSET(BH125,,,,COUNTA($G$122:$CC$122)-COUNTA($G$122:BH$122)+1)-OFFSET(BH126,,,,COUNTA($G$122:$CC$122)-COUNTA($G$122:BH$122)+1))*(1+discount_rate),0)</f>
        <v>0</v>
      </c>
      <c r="BI160" s="1" cm="1">
        <f t="array" aca="1" ref="BI160" ca="1">IF(AND($B160=BI$28,$B160=$B161-1),NPV(discount_rate,OFFSET(BI125,,,,COUNTA($G$122:$CC$122)-COUNTA($G$122:BI$122)+1)-OFFSET(BI126,,,,COUNTA($G$122:$CC$122)-COUNTA($G$122:BI$122)+1))*(1+discount_rate),0)</f>
        <v>0</v>
      </c>
      <c r="BJ160" s="1" cm="1">
        <f t="array" aca="1" ref="BJ160" ca="1">IF(AND($B160=BJ$28,$B160=$B161-1),NPV(discount_rate,OFFSET(BJ125,,,,COUNTA($G$122:$CC$122)-COUNTA($G$122:BJ$122)+1)-OFFSET(BJ126,,,,COUNTA($G$122:$CC$122)-COUNTA($G$122:BJ$122)+1))*(1+discount_rate),0)</f>
        <v>0</v>
      </c>
      <c r="BK160" s="1" cm="1">
        <f t="array" aca="1" ref="BK160" ca="1">IF(AND($B160=BK$28,$B160=$B161-1),NPV(discount_rate,OFFSET(BK125,,,,COUNTA($G$122:$CC$122)-COUNTA($G$122:BK$122)+1)-OFFSET(BK126,,,,COUNTA($G$122:$CC$122)-COUNTA($G$122:BK$122)+1))*(1+discount_rate),0)</f>
        <v>0</v>
      </c>
      <c r="BL160" s="1" cm="1">
        <f t="array" aca="1" ref="BL160" ca="1">IF(AND($B160=BL$28,$B160=$B161-1),NPV(discount_rate,OFFSET(BL125,,,,COUNTA($G$122:$CC$122)-COUNTA($G$122:BL$122)+1)-OFFSET(BL126,,,,COUNTA($G$122:$CC$122)-COUNTA($G$122:BL$122)+1))*(1+discount_rate),0)</f>
        <v>0</v>
      </c>
      <c r="BM160" s="1" cm="1">
        <f t="array" aca="1" ref="BM160" ca="1">IF(AND($B160=BM$28,$B160=$B161-1),NPV(discount_rate,OFFSET(BM125,,,,COUNTA($G$122:$CC$122)-COUNTA($G$122:BM$122)+1)-OFFSET(BM126,,,,COUNTA($G$122:$CC$122)-COUNTA($G$122:BM$122)+1))*(1+discount_rate),0)</f>
        <v>0</v>
      </c>
      <c r="BN160" s="1" cm="1">
        <f t="array" aca="1" ref="BN160" ca="1">IF(AND($B160=BN$28,$B160=$B161-1),NPV(discount_rate,OFFSET(BN125,,,,COUNTA($G$122:$CC$122)-COUNTA($G$122:BN$122)+1)-OFFSET(BN126,,,,COUNTA($G$122:$CC$122)-COUNTA($G$122:BN$122)+1))*(1+discount_rate),0)</f>
        <v>0</v>
      </c>
      <c r="BO160" s="1" cm="1">
        <f t="array" aca="1" ref="BO160" ca="1">IF(AND($B160=BO$28,$B160=$B161-1),NPV(discount_rate,OFFSET(BO125,,,,COUNTA($G$122:$CC$122)-COUNTA($G$122:BO$122)+1)-OFFSET(BO126,,,,COUNTA($G$122:$CC$122)-COUNTA($G$122:BO$122)+1))*(1+discount_rate),0)</f>
        <v>0</v>
      </c>
      <c r="BP160" s="1" cm="1">
        <f t="array" aca="1" ref="BP160" ca="1">IF(AND($B160=BP$28,$B160=$B161-1),NPV(discount_rate,OFFSET(BP125,,,,COUNTA($G$122:$CC$122)-COUNTA($G$122:BP$122)+1)-OFFSET(BP126,,,,COUNTA($G$122:$CC$122)-COUNTA($G$122:BP$122)+1))*(1+discount_rate),0)</f>
        <v>0</v>
      </c>
      <c r="BQ160" s="1" cm="1">
        <f t="array" aca="1" ref="BQ160" ca="1">IF(AND($B160=BQ$28,$B160=$B161-1),NPV(discount_rate,OFFSET(BQ125,,,,COUNTA($G$122:$CC$122)-COUNTA($G$122:BQ$122)+1)-OFFSET(BQ126,,,,COUNTA($G$122:$CC$122)-COUNTA($G$122:BQ$122)+1))*(1+discount_rate),0)</f>
        <v>0</v>
      </c>
      <c r="BR160" s="1" cm="1">
        <f t="array" aca="1" ref="BR160" ca="1">IF(AND($B160=BR$28,$B160=$B161-1),NPV(discount_rate,OFFSET(BR125,,,,COUNTA($G$122:$CC$122)-COUNTA($G$122:BR$122)+1)-OFFSET(BR126,,,,COUNTA($G$122:$CC$122)-COUNTA($G$122:BR$122)+1))*(1+discount_rate),0)</f>
        <v>0</v>
      </c>
      <c r="BS160" s="1" cm="1">
        <f t="array" aca="1" ref="BS160" ca="1">IF(AND($B160=BS$28,$B160=$B161-1),NPV(discount_rate,OFFSET(BS125,,,,COUNTA($G$122:$CC$122)-COUNTA($G$122:BS$122)+1)-OFFSET(BS126,,,,COUNTA($G$122:$CC$122)-COUNTA($G$122:BS$122)+1))*(1+discount_rate),0)</f>
        <v>0</v>
      </c>
      <c r="BT160" s="1" cm="1">
        <f t="array" aca="1" ref="BT160" ca="1">IF(AND($B160=BT$28,$B160=$B161-1),NPV(discount_rate,OFFSET(BT125,,,,COUNTA($G$122:$CC$122)-COUNTA($G$122:BT$122)+1)-OFFSET(BT126,,,,COUNTA($G$122:$CC$122)-COUNTA($G$122:BT$122)+1))*(1+discount_rate),0)</f>
        <v>0</v>
      </c>
      <c r="BU160" s="1" cm="1">
        <f t="array" aca="1" ref="BU160" ca="1">IF(AND($B160=BU$28,$B160=$B161-1),NPV(discount_rate,OFFSET(BU125,,,,COUNTA($G$122:$CC$122)-COUNTA($G$122:BU$122)+1)-OFFSET(BU126,,,,COUNTA($G$122:$CC$122)-COUNTA($G$122:BU$122)+1))*(1+discount_rate),0)</f>
        <v>0</v>
      </c>
      <c r="BV160" s="1" cm="1">
        <f t="array" aca="1" ref="BV160" ca="1">IF(AND($B160=BV$28,$B160=$B161-1),NPV(discount_rate,OFFSET(BV125,,,,COUNTA($G$122:$CC$122)-COUNTA($G$122:BV$122)+1)-OFFSET(BV126,,,,COUNTA($G$122:$CC$122)-COUNTA($G$122:BV$122)+1))*(1+discount_rate),0)</f>
        <v>0</v>
      </c>
      <c r="BW160" s="1" cm="1">
        <f t="array" aca="1" ref="BW160" ca="1">IF(AND($B160=BW$28,$B160=$B161-1),NPV(discount_rate,OFFSET(BW125,,,,COUNTA($G$122:$CC$122)-COUNTA($G$122:BW$122)+1)-OFFSET(BW126,,,,COUNTA($G$122:$CC$122)-COUNTA($G$122:BW$122)+1))*(1+discount_rate),0)</f>
        <v>0</v>
      </c>
      <c r="BX160" s="1" cm="1">
        <f t="array" aca="1" ref="BX160" ca="1">IF(AND($B160=BX$28,$B160=$B161-1),NPV(discount_rate,OFFSET(BX125,,,,COUNTA($G$122:$CC$122)-COUNTA($G$122:BX$122)+1)-OFFSET(BX126,,,,COUNTA($G$122:$CC$122)-COUNTA($G$122:BX$122)+1))*(1+discount_rate),0)</f>
        <v>0</v>
      </c>
      <c r="BY160" s="1" cm="1">
        <f t="array" aca="1" ref="BY160" ca="1">IF(AND($B160=BY$28,$B160=$B161-1),NPV(discount_rate,OFFSET(BY125,,,,COUNTA($G$122:$CC$122)-COUNTA($G$122:BY$122)+1)-OFFSET(BY126,,,,COUNTA($G$122:$CC$122)-COUNTA($G$122:BY$122)+1))*(1+discount_rate),0)</f>
        <v>0</v>
      </c>
      <c r="BZ160" s="1" cm="1">
        <f t="array" aca="1" ref="BZ160" ca="1">IF(AND($B160=BZ$28,$B160=$B161-1),NPV(discount_rate,OFFSET(BZ125,,,,COUNTA($G$122:$CC$122)-COUNTA($G$122:BZ$122)+1)-OFFSET(BZ126,,,,COUNTA($G$122:$CC$122)-COUNTA($G$122:BZ$122)+1))*(1+discount_rate),0)</f>
        <v>0</v>
      </c>
      <c r="CA160" s="1" cm="1">
        <f t="array" aca="1" ref="CA160" ca="1">IF(AND($B160=CA$28,$B160=$B161-1),NPV(discount_rate,OFFSET(CA125,,,,COUNTA($G$122:$CC$122)-COUNTA($G$122:CA$122)+1)-OFFSET(CA126,,,,COUNTA($G$122:$CC$122)-COUNTA($G$122:CA$122)+1))*(1+discount_rate),0)</f>
        <v>0</v>
      </c>
      <c r="CB160" s="1" cm="1">
        <f t="array" aca="1" ref="CB160" ca="1">IF(AND($B160=CB$28,$B160=$B161-1),NPV(discount_rate,OFFSET(CB125,,,,COUNTA($G$122:$CC$122)-COUNTA($G$122:CB$122)+1)-OFFSET(CB126,,,,COUNTA($G$122:$CC$122)-COUNTA($G$122:CB$122)+1))*(1+discount_rate),0)</f>
        <v>0</v>
      </c>
      <c r="CC160" s="1" cm="1">
        <f t="array" aca="1" ref="CC160" ca="1">IF(AND($B160=CC$28,$B160=$B161-1),NPV(discount_rate,OFFSET(CC125,,,,COUNTA($G$122:$CC$122)-COUNTA($G$122:CC$122)+1)-OFFSET(CC126,,,,COUNTA($G$122:$CC$122)-COUNTA($G$122:CC$122)+1))*(1+discount_rate),0)</f>
        <v>0</v>
      </c>
    </row>
    <row r="161" spans="2:81" x14ac:dyDescent="0.2">
      <c r="B161">
        <f t="shared" si="150"/>
        <v>2030</v>
      </c>
      <c r="D161" t="s">
        <v>43</v>
      </c>
      <c r="G161" s="1" cm="1">
        <f t="array" aca="1" ref="G161" ca="1">IF(AND($B161=G$28,$B161=$B162-1),NPV(discount_rate,OFFSET(G126,,,,COUNTA($G$122:$CC$122)-COUNTA($G$122:G$122)+1)-OFFSET(G127,,,,COUNTA($G$122:$CC$122)-COUNTA($G$122:G$122)+1))*(1+discount_rate),0)</f>
        <v>0</v>
      </c>
      <c r="H161" s="1" cm="1">
        <f t="array" aca="1" ref="H161" ca="1">IF(AND($B161=H$28,$B161=$B162-1),NPV(discount_rate,OFFSET(H126,,,,COUNTA($G$122:$CC$122)-COUNTA($G$122:H$122)+1)-OFFSET(H127,,,,COUNTA($G$122:$CC$122)-COUNTA($G$122:H$122)+1))*(1+discount_rate),0)</f>
        <v>0</v>
      </c>
      <c r="I161" s="1" cm="1">
        <f t="array" aca="1" ref="I161" ca="1">IF(AND($B161=I$28,$B161=$B162-1),NPV(discount_rate,OFFSET(I126,,,,COUNTA($G$122:$CC$122)-COUNTA($G$122:I$122)+1)-OFFSET(I127,,,,COUNTA($G$122:$CC$122)-COUNTA($G$122:I$122)+1))*(1+discount_rate),0)</f>
        <v>0</v>
      </c>
      <c r="J161" s="1" cm="1">
        <f t="array" aca="1" ref="J161" ca="1">IF(AND($B161=J$28,$B161=$B162-1),NPV(discount_rate,OFFSET(J126,,,,COUNTA($G$122:$CC$122)-COUNTA($G$122:J$122)+1)-OFFSET(J127,,,,COUNTA($G$122:$CC$122)-COUNTA($G$122:J$122)+1))*(1+discount_rate),0)</f>
        <v>0</v>
      </c>
      <c r="K161" s="1" cm="1">
        <f t="array" aca="1" ref="K161" ca="1">IF(AND($B161=K$28,$B161=$B162-1),NPV(discount_rate,OFFSET(K126,,,,COUNTA($G$122:$CC$122)-COUNTA($G$122:K$122)+1)-OFFSET(K127,,,,COUNTA($G$122:$CC$122)-COUNTA($G$122:K$122)+1))*(1+discount_rate),0)</f>
        <v>472.52951196023395</v>
      </c>
      <c r="L161" s="1" cm="1">
        <f t="array" aca="1" ref="L161" ca="1">IF(AND($B161=L$28,$B161=$B162-1),NPV(discount_rate,OFFSET(L126,,,,COUNTA($G$122:$CC$122)-COUNTA($G$122:L$122)+1)-OFFSET(L127,,,,COUNTA($G$122:$CC$122)-COUNTA($G$122:L$122)+1))*(1+discount_rate),0)</f>
        <v>0</v>
      </c>
      <c r="M161" s="1" cm="1">
        <f t="array" aca="1" ref="M161" ca="1">IF(AND($B161=M$28,$B161=$B162-1),NPV(discount_rate,OFFSET(M126,,,,COUNTA($G$122:$CC$122)-COUNTA($G$122:M$122)+1)-OFFSET(M127,,,,COUNTA($G$122:$CC$122)-COUNTA($G$122:M$122)+1))*(1+discount_rate),0)</f>
        <v>0</v>
      </c>
      <c r="N161" s="1" cm="1">
        <f t="array" aca="1" ref="N161" ca="1">IF(AND($B161=N$28,$B161=$B162-1),NPV(discount_rate,OFFSET(N126,,,,COUNTA($G$122:$CC$122)-COUNTA($G$122:N$122)+1)-OFFSET(N127,,,,COUNTA($G$122:$CC$122)-COUNTA($G$122:N$122)+1))*(1+discount_rate),0)</f>
        <v>0</v>
      </c>
      <c r="O161" s="1" cm="1">
        <f t="array" aca="1" ref="O161" ca="1">IF(AND($B161=O$28,$B161=$B162-1),NPV(discount_rate,OFFSET(O126,,,,COUNTA($G$122:$CC$122)-COUNTA($G$122:O$122)+1)-OFFSET(O127,,,,COUNTA($G$122:$CC$122)-COUNTA($G$122:O$122)+1))*(1+discount_rate),0)</f>
        <v>0</v>
      </c>
      <c r="P161" s="1" cm="1">
        <f t="array" aca="1" ref="P161" ca="1">IF(AND($B161=P$28,$B161=$B162-1),NPV(discount_rate,OFFSET(P126,,,,COUNTA($G$122:$CC$122)-COUNTA($G$122:P$122)+1)-OFFSET(P127,,,,COUNTA($G$122:$CC$122)-COUNTA($G$122:P$122)+1))*(1+discount_rate),0)</f>
        <v>0</v>
      </c>
      <c r="Q161" s="1" cm="1">
        <f t="array" aca="1" ref="Q161" ca="1">IF(AND($B161=Q$28,$B161=$B162-1),NPV(discount_rate,OFFSET(Q126,,,,COUNTA($G$122:$CC$122)-COUNTA($G$122:Q$122)+1)-OFFSET(Q127,,,,COUNTA($G$122:$CC$122)-COUNTA($G$122:Q$122)+1))*(1+discount_rate),0)</f>
        <v>0</v>
      </c>
      <c r="R161" s="1" cm="1">
        <f t="array" aca="1" ref="R161" ca="1">IF(AND($B161=R$28,$B161=$B162-1),NPV(discount_rate,OFFSET(R126,,,,COUNTA($G$122:$CC$122)-COUNTA($G$122:R$122)+1)-OFFSET(R127,,,,COUNTA($G$122:$CC$122)-COUNTA($G$122:R$122)+1))*(1+discount_rate),0)</f>
        <v>0</v>
      </c>
      <c r="S161" s="1" cm="1">
        <f t="array" aca="1" ref="S161" ca="1">IF(AND($B161=S$28,$B161=$B162-1),NPV(discount_rate,OFFSET(S126,,,,COUNTA($G$122:$CC$122)-COUNTA($G$122:S$122)+1)-OFFSET(S127,,,,COUNTA($G$122:$CC$122)-COUNTA($G$122:S$122)+1))*(1+discount_rate),0)</f>
        <v>0</v>
      </c>
      <c r="T161" s="1" cm="1">
        <f t="array" aca="1" ref="T161" ca="1">IF(AND($B161=T$28,$B161=$B162-1),NPV(discount_rate,OFFSET(T126,,,,COUNTA($G$122:$CC$122)-COUNTA($G$122:T$122)+1)-OFFSET(T127,,,,COUNTA($G$122:$CC$122)-COUNTA($G$122:T$122)+1))*(1+discount_rate),0)</f>
        <v>0</v>
      </c>
      <c r="U161" s="1" cm="1">
        <f t="array" aca="1" ref="U161" ca="1">IF(AND($B161=U$28,$B161=$B162-1),NPV(discount_rate,OFFSET(U126,,,,COUNTA($G$122:$CC$122)-COUNTA($G$122:U$122)+1)-OFFSET(U127,,,,COUNTA($G$122:$CC$122)-COUNTA($G$122:U$122)+1))*(1+discount_rate),0)</f>
        <v>0</v>
      </c>
      <c r="V161" s="1" cm="1">
        <f t="array" aca="1" ref="V161" ca="1">IF(AND($B161=V$28,$B161=$B162-1),NPV(discount_rate,OFFSET(V126,,,,COUNTA($G$122:$CC$122)-COUNTA($G$122:V$122)+1)-OFFSET(V127,,,,COUNTA($G$122:$CC$122)-COUNTA($G$122:V$122)+1))*(1+discount_rate),0)</f>
        <v>0</v>
      </c>
      <c r="W161" s="1" cm="1">
        <f t="array" aca="1" ref="W161" ca="1">IF(AND($B161=W$28,$B161=$B162-1),NPV(discount_rate,OFFSET(W126,,,,COUNTA($G$122:$CC$122)-COUNTA($G$122:W$122)+1)-OFFSET(W127,,,,COUNTA($G$122:$CC$122)-COUNTA($G$122:W$122)+1))*(1+discount_rate),0)</f>
        <v>0</v>
      </c>
      <c r="X161" s="1" cm="1">
        <f t="array" aca="1" ref="X161" ca="1">IF(AND($B161=X$28,$B161=$B162-1),NPV(discount_rate,OFFSET(X126,,,,COUNTA($G$122:$CC$122)-COUNTA($G$122:X$122)+1)-OFFSET(X127,,,,COUNTA($G$122:$CC$122)-COUNTA($G$122:X$122)+1))*(1+discount_rate),0)</f>
        <v>0</v>
      </c>
      <c r="Y161" s="1" cm="1">
        <f t="array" aca="1" ref="Y161" ca="1">IF(AND($B161=Y$28,$B161=$B162-1),NPV(discount_rate,OFFSET(Y126,,,,COUNTA($G$122:$CC$122)-COUNTA($G$122:Y$122)+1)-OFFSET(Y127,,,,COUNTA($G$122:$CC$122)-COUNTA($G$122:Y$122)+1))*(1+discount_rate),0)</f>
        <v>0</v>
      </c>
      <c r="Z161" s="1" cm="1">
        <f t="array" aca="1" ref="Z161" ca="1">IF(AND($B161=Z$28,$B161=$B162-1),NPV(discount_rate,OFFSET(Z126,,,,COUNTA($G$122:$CC$122)-COUNTA($G$122:Z$122)+1)-OFFSET(Z127,,,,COUNTA($G$122:$CC$122)-COUNTA($G$122:Z$122)+1))*(1+discount_rate),0)</f>
        <v>0</v>
      </c>
      <c r="AA161" s="1" cm="1">
        <f t="array" aca="1" ref="AA161" ca="1">IF(AND($B161=AA$28,$B161=$B162-1),NPV(discount_rate,OFFSET(AA126,,,,COUNTA($G$122:$CC$122)-COUNTA($G$122:AA$122)+1)-OFFSET(AA127,,,,COUNTA($G$122:$CC$122)-COUNTA($G$122:AA$122)+1))*(1+discount_rate),0)</f>
        <v>0</v>
      </c>
      <c r="AB161" s="1" cm="1">
        <f t="array" aca="1" ref="AB161" ca="1">IF(AND($B161=AB$28,$B161=$B162-1),NPV(discount_rate,OFFSET(AB126,,,,COUNTA($G$122:$CC$122)-COUNTA($G$122:AB$122)+1)-OFFSET(AB127,,,,COUNTA($G$122:$CC$122)-COUNTA($G$122:AB$122)+1))*(1+discount_rate),0)</f>
        <v>0</v>
      </c>
      <c r="AC161" s="1" cm="1">
        <f t="array" aca="1" ref="AC161" ca="1">IF(AND($B161=AC$28,$B161=$B162-1),NPV(discount_rate,OFFSET(AC126,,,,COUNTA($G$122:$CC$122)-COUNTA($G$122:AC$122)+1)-OFFSET(AC127,,,,COUNTA($G$122:$CC$122)-COUNTA($G$122:AC$122)+1))*(1+discount_rate),0)</f>
        <v>0</v>
      </c>
      <c r="AD161" s="1" cm="1">
        <f t="array" aca="1" ref="AD161" ca="1">IF(AND($B161=AD$28,$B161=$B162-1),NPV(discount_rate,OFFSET(AD126,,,,COUNTA($G$122:$CC$122)-COUNTA($G$122:AD$122)+1)-OFFSET(AD127,,,,COUNTA($G$122:$CC$122)-COUNTA($G$122:AD$122)+1))*(1+discount_rate),0)</f>
        <v>0</v>
      </c>
      <c r="AE161" s="1" cm="1">
        <f t="array" aca="1" ref="AE161" ca="1">IF(AND($B161=AE$28,$B161=$B162-1),NPV(discount_rate,OFFSET(AE126,,,,COUNTA($G$122:$CC$122)-COUNTA($G$122:AE$122)+1)-OFFSET(AE127,,,,COUNTA($G$122:$CC$122)-COUNTA($G$122:AE$122)+1))*(1+discount_rate),0)</f>
        <v>0</v>
      </c>
      <c r="AF161" s="1" cm="1">
        <f t="array" aca="1" ref="AF161" ca="1">IF(AND($B161=AF$28,$B161=$B162-1),NPV(discount_rate,OFFSET(AF126,,,,COUNTA($G$122:$CC$122)-COUNTA($G$122:AF$122)+1)-OFFSET(AF127,,,,COUNTA($G$122:$CC$122)-COUNTA($G$122:AF$122)+1))*(1+discount_rate),0)</f>
        <v>0</v>
      </c>
      <c r="AG161" s="1" cm="1">
        <f t="array" aca="1" ref="AG161" ca="1">IF(AND($B161=AG$28,$B161=$B162-1),NPV(discount_rate,OFFSET(AG126,,,,COUNTA($G$122:$CC$122)-COUNTA($G$122:AG$122)+1)-OFFSET(AG127,,,,COUNTA($G$122:$CC$122)-COUNTA($G$122:AG$122)+1))*(1+discount_rate),0)</f>
        <v>0</v>
      </c>
      <c r="AH161" s="1" cm="1">
        <f t="array" aca="1" ref="AH161" ca="1">IF(AND($B161=AH$28,$B161=$B162-1),NPV(discount_rate,OFFSET(AH126,,,,COUNTA($G$122:$CC$122)-COUNTA($G$122:AH$122)+1)-OFFSET(AH127,,,,COUNTA($G$122:$CC$122)-COUNTA($G$122:AH$122)+1))*(1+discount_rate),0)</f>
        <v>0</v>
      </c>
      <c r="AI161" s="1" cm="1">
        <f t="array" aca="1" ref="AI161" ca="1">IF(AND($B161=AI$28,$B161=$B162-1),NPV(discount_rate,OFFSET(AI126,,,,COUNTA($G$122:$CC$122)-COUNTA($G$122:AI$122)+1)-OFFSET(AI127,,,,COUNTA($G$122:$CC$122)-COUNTA($G$122:AI$122)+1))*(1+discount_rate),0)</f>
        <v>0</v>
      </c>
      <c r="AJ161" s="1" cm="1">
        <f t="array" aca="1" ref="AJ161" ca="1">IF(AND($B161=AJ$28,$B161=$B162-1),NPV(discount_rate,OFFSET(AJ126,,,,COUNTA($G$122:$CC$122)-COUNTA($G$122:AJ$122)+1)-OFFSET(AJ127,,,,COUNTA($G$122:$CC$122)-COUNTA($G$122:AJ$122)+1))*(1+discount_rate),0)</f>
        <v>0</v>
      </c>
      <c r="AK161" s="1" cm="1">
        <f t="array" aca="1" ref="AK161" ca="1">IF(AND($B161=AK$28,$B161=$B162-1),NPV(discount_rate,OFFSET(AK126,,,,COUNTA($G$122:$CC$122)-COUNTA($G$122:AK$122)+1)-OFFSET(AK127,,,,COUNTA($G$122:$CC$122)-COUNTA($G$122:AK$122)+1))*(1+discount_rate),0)</f>
        <v>0</v>
      </c>
      <c r="AL161" s="1" cm="1">
        <f t="array" aca="1" ref="AL161" ca="1">IF(AND($B161=AL$28,$B161=$B162-1),NPV(discount_rate,OFFSET(AL126,,,,COUNTA($G$122:$CC$122)-COUNTA($G$122:AL$122)+1)-OFFSET(AL127,,,,COUNTA($G$122:$CC$122)-COUNTA($G$122:AL$122)+1))*(1+discount_rate),0)</f>
        <v>0</v>
      </c>
      <c r="AM161" s="1" cm="1">
        <f t="array" aca="1" ref="AM161" ca="1">IF(AND($B161=AM$28,$B161=$B162-1),NPV(discount_rate,OFFSET(AM126,,,,COUNTA($G$122:$CC$122)-COUNTA($G$122:AM$122)+1)-OFFSET(AM127,,,,COUNTA($G$122:$CC$122)-COUNTA($G$122:AM$122)+1))*(1+discount_rate),0)</f>
        <v>0</v>
      </c>
      <c r="AN161" s="1" cm="1">
        <f t="array" aca="1" ref="AN161" ca="1">IF(AND($B161=AN$28,$B161=$B162-1),NPV(discount_rate,OFFSET(AN126,,,,COUNTA($G$122:$CC$122)-COUNTA($G$122:AN$122)+1)-OFFSET(AN127,,,,COUNTA($G$122:$CC$122)-COUNTA($G$122:AN$122)+1))*(1+discount_rate),0)</f>
        <v>0</v>
      </c>
      <c r="AO161" s="1" cm="1">
        <f t="array" aca="1" ref="AO161" ca="1">IF(AND($B161=AO$28,$B161=$B162-1),NPV(discount_rate,OFFSET(AO126,,,,COUNTA($G$122:$CC$122)-COUNTA($G$122:AO$122)+1)-OFFSET(AO127,,,,COUNTA($G$122:$CC$122)-COUNTA($G$122:AO$122)+1))*(1+discount_rate),0)</f>
        <v>0</v>
      </c>
      <c r="AP161" s="1" cm="1">
        <f t="array" aca="1" ref="AP161" ca="1">IF(AND($B161=AP$28,$B161=$B162-1),NPV(discount_rate,OFFSET(AP126,,,,COUNTA($G$122:$CC$122)-COUNTA($G$122:AP$122)+1)-OFFSET(AP127,,,,COUNTA($G$122:$CC$122)-COUNTA($G$122:AP$122)+1))*(1+discount_rate),0)</f>
        <v>0</v>
      </c>
      <c r="AQ161" s="1" cm="1">
        <f t="array" aca="1" ref="AQ161" ca="1">IF(AND($B161=AQ$28,$B161=$B162-1),NPV(discount_rate,OFFSET(AQ126,,,,COUNTA($G$122:$CC$122)-COUNTA($G$122:AQ$122)+1)-OFFSET(AQ127,,,,COUNTA($G$122:$CC$122)-COUNTA($G$122:AQ$122)+1))*(1+discount_rate),0)</f>
        <v>0</v>
      </c>
      <c r="AR161" s="1" cm="1">
        <f t="array" aca="1" ref="AR161" ca="1">IF(AND($B161=AR$28,$B161=$B162-1),NPV(discount_rate,OFFSET(AR126,,,,COUNTA($G$122:$CC$122)-COUNTA($G$122:AR$122)+1)-OFFSET(AR127,,,,COUNTA($G$122:$CC$122)-COUNTA($G$122:AR$122)+1))*(1+discount_rate),0)</f>
        <v>0</v>
      </c>
      <c r="AS161" s="1" cm="1">
        <f t="array" aca="1" ref="AS161" ca="1">IF(AND($B161=AS$28,$B161=$B162-1),NPV(discount_rate,OFFSET(AS126,,,,COUNTA($G$122:$CC$122)-COUNTA($G$122:AS$122)+1)-OFFSET(AS127,,,,COUNTA($G$122:$CC$122)-COUNTA($G$122:AS$122)+1))*(1+discount_rate),0)</f>
        <v>0</v>
      </c>
      <c r="AT161" s="1" cm="1">
        <f t="array" aca="1" ref="AT161" ca="1">IF(AND($B161=AT$28,$B161=$B162-1),NPV(discount_rate,OFFSET(AT126,,,,COUNTA($G$122:$CC$122)-COUNTA($G$122:AT$122)+1)-OFFSET(AT127,,,,COUNTA($G$122:$CC$122)-COUNTA($G$122:AT$122)+1))*(1+discount_rate),0)</f>
        <v>0</v>
      </c>
      <c r="AU161" s="1" cm="1">
        <f t="array" aca="1" ref="AU161" ca="1">IF(AND($B161=AU$28,$B161=$B162-1),NPV(discount_rate,OFFSET(AU126,,,,COUNTA($G$122:$CC$122)-COUNTA($G$122:AU$122)+1)-OFFSET(AU127,,,,COUNTA($G$122:$CC$122)-COUNTA($G$122:AU$122)+1))*(1+discount_rate),0)</f>
        <v>0</v>
      </c>
      <c r="AV161" s="1" cm="1">
        <f t="array" aca="1" ref="AV161" ca="1">IF(AND($B161=AV$28,$B161=$B162-1),NPV(discount_rate,OFFSET(AV126,,,,COUNTA($G$122:$CC$122)-COUNTA($G$122:AV$122)+1)-OFFSET(AV127,,,,COUNTA($G$122:$CC$122)-COUNTA($G$122:AV$122)+1))*(1+discount_rate),0)</f>
        <v>0</v>
      </c>
      <c r="AW161" s="1" cm="1">
        <f t="array" aca="1" ref="AW161" ca="1">IF(AND($B161=AW$28,$B161=$B162-1),NPV(discount_rate,OFFSET(AW126,,,,COUNTA($G$122:$CC$122)-COUNTA($G$122:AW$122)+1)-OFFSET(AW127,,,,COUNTA($G$122:$CC$122)-COUNTA($G$122:AW$122)+1))*(1+discount_rate),0)</f>
        <v>0</v>
      </c>
      <c r="AX161" s="1" cm="1">
        <f t="array" aca="1" ref="AX161" ca="1">IF(AND($B161=AX$28,$B161=$B162-1),NPV(discount_rate,OFFSET(AX126,,,,COUNTA($G$122:$CC$122)-COUNTA($G$122:AX$122)+1)-OFFSET(AX127,,,,COUNTA($G$122:$CC$122)-COUNTA($G$122:AX$122)+1))*(1+discount_rate),0)</f>
        <v>0</v>
      </c>
      <c r="AY161" s="1" cm="1">
        <f t="array" aca="1" ref="AY161" ca="1">IF(AND($B161=AY$28,$B161=$B162-1),NPV(discount_rate,OFFSET(AY126,,,,COUNTA($G$122:$CC$122)-COUNTA($G$122:AY$122)+1)-OFFSET(AY127,,,,COUNTA($G$122:$CC$122)-COUNTA($G$122:AY$122)+1))*(1+discount_rate),0)</f>
        <v>0</v>
      </c>
      <c r="AZ161" s="1" cm="1">
        <f t="array" aca="1" ref="AZ161" ca="1">IF(AND($B161=AZ$28,$B161=$B162-1),NPV(discount_rate,OFFSET(AZ126,,,,COUNTA($G$122:$CC$122)-COUNTA($G$122:AZ$122)+1)-OFFSET(AZ127,,,,COUNTA($G$122:$CC$122)-COUNTA($G$122:AZ$122)+1))*(1+discount_rate),0)</f>
        <v>0</v>
      </c>
      <c r="BA161" s="1" cm="1">
        <f t="array" aca="1" ref="BA161" ca="1">IF(AND($B161=BA$28,$B161=$B162-1),NPV(discount_rate,OFFSET(BA126,,,,COUNTA($G$122:$CC$122)-COUNTA($G$122:BA$122)+1)-OFFSET(BA127,,,,COUNTA($G$122:$CC$122)-COUNTA($G$122:BA$122)+1))*(1+discount_rate),0)</f>
        <v>0</v>
      </c>
      <c r="BB161" s="1" cm="1">
        <f t="array" aca="1" ref="BB161" ca="1">IF(AND($B161=BB$28,$B161=$B162-1),NPV(discount_rate,OFFSET(BB126,,,,COUNTA($G$122:$CC$122)-COUNTA($G$122:BB$122)+1)-OFFSET(BB127,,,,COUNTA($G$122:$CC$122)-COUNTA($G$122:BB$122)+1))*(1+discount_rate),0)</f>
        <v>0</v>
      </c>
      <c r="BC161" s="1" cm="1">
        <f t="array" aca="1" ref="BC161" ca="1">IF(AND($B161=BC$28,$B161=$B162-1),NPV(discount_rate,OFFSET(BC126,,,,COUNTA($G$122:$CC$122)-COUNTA($G$122:BC$122)+1)-OFFSET(BC127,,,,COUNTA($G$122:$CC$122)-COUNTA($G$122:BC$122)+1))*(1+discount_rate),0)</f>
        <v>0</v>
      </c>
      <c r="BD161" s="1" cm="1">
        <f t="array" aca="1" ref="BD161" ca="1">IF(AND($B161=BD$28,$B161=$B162-1),NPV(discount_rate,OFFSET(BD126,,,,COUNTA($G$122:$CC$122)-COUNTA($G$122:BD$122)+1)-OFFSET(BD127,,,,COUNTA($G$122:$CC$122)-COUNTA($G$122:BD$122)+1))*(1+discount_rate),0)</f>
        <v>0</v>
      </c>
      <c r="BE161" s="1" cm="1">
        <f t="array" aca="1" ref="BE161" ca="1">IF(AND($B161=BE$28,$B161=$B162-1),NPV(discount_rate,OFFSET(BE126,,,,COUNTA($G$122:$CC$122)-COUNTA($G$122:BE$122)+1)-OFFSET(BE127,,,,COUNTA($G$122:$CC$122)-COUNTA($G$122:BE$122)+1))*(1+discount_rate),0)</f>
        <v>0</v>
      </c>
      <c r="BF161" s="1" cm="1">
        <f t="array" aca="1" ref="BF161" ca="1">IF(AND($B161=BF$28,$B161=$B162-1),NPV(discount_rate,OFFSET(BF126,,,,COUNTA($G$122:$CC$122)-COUNTA($G$122:BF$122)+1)-OFFSET(BF127,,,,COUNTA($G$122:$CC$122)-COUNTA($G$122:BF$122)+1))*(1+discount_rate),0)</f>
        <v>0</v>
      </c>
      <c r="BG161" s="1" cm="1">
        <f t="array" aca="1" ref="BG161" ca="1">IF(AND($B161=BG$28,$B161=$B162-1),NPV(discount_rate,OFFSET(BG126,,,,COUNTA($G$122:$CC$122)-COUNTA($G$122:BG$122)+1)-OFFSET(BG127,,,,COUNTA($G$122:$CC$122)-COUNTA($G$122:BG$122)+1))*(1+discount_rate),0)</f>
        <v>0</v>
      </c>
      <c r="BH161" s="1" cm="1">
        <f t="array" aca="1" ref="BH161" ca="1">IF(AND($B161=BH$28,$B161=$B162-1),NPV(discount_rate,OFFSET(BH126,,,,COUNTA($G$122:$CC$122)-COUNTA($G$122:BH$122)+1)-OFFSET(BH127,,,,COUNTA($G$122:$CC$122)-COUNTA($G$122:BH$122)+1))*(1+discount_rate),0)</f>
        <v>0</v>
      </c>
      <c r="BI161" s="1" cm="1">
        <f t="array" aca="1" ref="BI161" ca="1">IF(AND($B161=BI$28,$B161=$B162-1),NPV(discount_rate,OFFSET(BI126,,,,COUNTA($G$122:$CC$122)-COUNTA($G$122:BI$122)+1)-OFFSET(BI127,,,,COUNTA($G$122:$CC$122)-COUNTA($G$122:BI$122)+1))*(1+discount_rate),0)</f>
        <v>0</v>
      </c>
      <c r="BJ161" s="1" cm="1">
        <f t="array" aca="1" ref="BJ161" ca="1">IF(AND($B161=BJ$28,$B161=$B162-1),NPV(discount_rate,OFFSET(BJ126,,,,COUNTA($G$122:$CC$122)-COUNTA($G$122:BJ$122)+1)-OFFSET(BJ127,,,,COUNTA($G$122:$CC$122)-COUNTA($G$122:BJ$122)+1))*(1+discount_rate),0)</f>
        <v>0</v>
      </c>
      <c r="BK161" s="1" cm="1">
        <f t="array" aca="1" ref="BK161" ca="1">IF(AND($B161=BK$28,$B161=$B162-1),NPV(discount_rate,OFFSET(BK126,,,,COUNTA($G$122:$CC$122)-COUNTA($G$122:BK$122)+1)-OFFSET(BK127,,,,COUNTA($G$122:$CC$122)-COUNTA($G$122:BK$122)+1))*(1+discount_rate),0)</f>
        <v>0</v>
      </c>
      <c r="BL161" s="1" cm="1">
        <f t="array" aca="1" ref="BL161" ca="1">IF(AND($B161=BL$28,$B161=$B162-1),NPV(discount_rate,OFFSET(BL126,,,,COUNTA($G$122:$CC$122)-COUNTA($G$122:BL$122)+1)-OFFSET(BL127,,,,COUNTA($G$122:$CC$122)-COUNTA($G$122:BL$122)+1))*(1+discount_rate),0)</f>
        <v>0</v>
      </c>
      <c r="BM161" s="1" cm="1">
        <f t="array" aca="1" ref="BM161" ca="1">IF(AND($B161=BM$28,$B161=$B162-1),NPV(discount_rate,OFFSET(BM126,,,,COUNTA($G$122:$CC$122)-COUNTA($G$122:BM$122)+1)-OFFSET(BM127,,,,COUNTA($G$122:$CC$122)-COUNTA($G$122:BM$122)+1))*(1+discount_rate),0)</f>
        <v>0</v>
      </c>
      <c r="BN161" s="1" cm="1">
        <f t="array" aca="1" ref="BN161" ca="1">IF(AND($B161=BN$28,$B161=$B162-1),NPV(discount_rate,OFFSET(BN126,,,,COUNTA($G$122:$CC$122)-COUNTA($G$122:BN$122)+1)-OFFSET(BN127,,,,COUNTA($G$122:$CC$122)-COUNTA($G$122:BN$122)+1))*(1+discount_rate),0)</f>
        <v>0</v>
      </c>
      <c r="BO161" s="1" cm="1">
        <f t="array" aca="1" ref="BO161" ca="1">IF(AND($B161=BO$28,$B161=$B162-1),NPV(discount_rate,OFFSET(BO126,,,,COUNTA($G$122:$CC$122)-COUNTA($G$122:BO$122)+1)-OFFSET(BO127,,,,COUNTA($G$122:$CC$122)-COUNTA($G$122:BO$122)+1))*(1+discount_rate),0)</f>
        <v>0</v>
      </c>
      <c r="BP161" s="1" cm="1">
        <f t="array" aca="1" ref="BP161" ca="1">IF(AND($B161=BP$28,$B161=$B162-1),NPV(discount_rate,OFFSET(BP126,,,,COUNTA($G$122:$CC$122)-COUNTA($G$122:BP$122)+1)-OFFSET(BP127,,,,COUNTA($G$122:$CC$122)-COUNTA($G$122:BP$122)+1))*(1+discount_rate),0)</f>
        <v>0</v>
      </c>
      <c r="BQ161" s="1" cm="1">
        <f t="array" aca="1" ref="BQ161" ca="1">IF(AND($B161=BQ$28,$B161=$B162-1),NPV(discount_rate,OFFSET(BQ126,,,,COUNTA($G$122:$CC$122)-COUNTA($G$122:BQ$122)+1)-OFFSET(BQ127,,,,COUNTA($G$122:$CC$122)-COUNTA($G$122:BQ$122)+1))*(1+discount_rate),0)</f>
        <v>0</v>
      </c>
      <c r="BR161" s="1" cm="1">
        <f t="array" aca="1" ref="BR161" ca="1">IF(AND($B161=BR$28,$B161=$B162-1),NPV(discount_rate,OFFSET(BR126,,,,COUNTA($G$122:$CC$122)-COUNTA($G$122:BR$122)+1)-OFFSET(BR127,,,,COUNTA($G$122:$CC$122)-COUNTA($G$122:BR$122)+1))*(1+discount_rate),0)</f>
        <v>0</v>
      </c>
      <c r="BS161" s="1" cm="1">
        <f t="array" aca="1" ref="BS161" ca="1">IF(AND($B161=BS$28,$B161=$B162-1),NPV(discount_rate,OFFSET(BS126,,,,COUNTA($G$122:$CC$122)-COUNTA($G$122:BS$122)+1)-OFFSET(BS127,,,,COUNTA($G$122:$CC$122)-COUNTA($G$122:BS$122)+1))*(1+discount_rate),0)</f>
        <v>0</v>
      </c>
      <c r="BT161" s="1" cm="1">
        <f t="array" aca="1" ref="BT161" ca="1">IF(AND($B161=BT$28,$B161=$B162-1),NPV(discount_rate,OFFSET(BT126,,,,COUNTA($G$122:$CC$122)-COUNTA($G$122:BT$122)+1)-OFFSET(BT127,,,,COUNTA($G$122:$CC$122)-COUNTA($G$122:BT$122)+1))*(1+discount_rate),0)</f>
        <v>0</v>
      </c>
      <c r="BU161" s="1" cm="1">
        <f t="array" aca="1" ref="BU161" ca="1">IF(AND($B161=BU$28,$B161=$B162-1),NPV(discount_rate,OFFSET(BU126,,,,COUNTA($G$122:$CC$122)-COUNTA($G$122:BU$122)+1)-OFFSET(BU127,,,,COUNTA($G$122:$CC$122)-COUNTA($G$122:BU$122)+1))*(1+discount_rate),0)</f>
        <v>0</v>
      </c>
      <c r="BV161" s="1" cm="1">
        <f t="array" aca="1" ref="BV161" ca="1">IF(AND($B161=BV$28,$B161=$B162-1),NPV(discount_rate,OFFSET(BV126,,,,COUNTA($G$122:$CC$122)-COUNTA($G$122:BV$122)+1)-OFFSET(BV127,,,,COUNTA($G$122:$CC$122)-COUNTA($G$122:BV$122)+1))*(1+discount_rate),0)</f>
        <v>0</v>
      </c>
      <c r="BW161" s="1" cm="1">
        <f t="array" aca="1" ref="BW161" ca="1">IF(AND($B161=BW$28,$B161=$B162-1),NPV(discount_rate,OFFSET(BW126,,,,COUNTA($G$122:$CC$122)-COUNTA($G$122:BW$122)+1)-OFFSET(BW127,,,,COUNTA($G$122:$CC$122)-COUNTA($G$122:BW$122)+1))*(1+discount_rate),0)</f>
        <v>0</v>
      </c>
      <c r="BX161" s="1" cm="1">
        <f t="array" aca="1" ref="BX161" ca="1">IF(AND($B161=BX$28,$B161=$B162-1),NPV(discount_rate,OFFSET(BX126,,,,COUNTA($G$122:$CC$122)-COUNTA($G$122:BX$122)+1)-OFFSET(BX127,,,,COUNTA($G$122:$CC$122)-COUNTA($G$122:BX$122)+1))*(1+discount_rate),0)</f>
        <v>0</v>
      </c>
      <c r="BY161" s="1" cm="1">
        <f t="array" aca="1" ref="BY161" ca="1">IF(AND($B161=BY$28,$B161=$B162-1),NPV(discount_rate,OFFSET(BY126,,,,COUNTA($G$122:$CC$122)-COUNTA($G$122:BY$122)+1)-OFFSET(BY127,,,,COUNTA($G$122:$CC$122)-COUNTA($G$122:BY$122)+1))*(1+discount_rate),0)</f>
        <v>0</v>
      </c>
      <c r="BZ161" s="1" cm="1">
        <f t="array" aca="1" ref="BZ161" ca="1">IF(AND($B161=BZ$28,$B161=$B162-1),NPV(discount_rate,OFFSET(BZ126,,,,COUNTA($G$122:$CC$122)-COUNTA($G$122:BZ$122)+1)-OFFSET(BZ127,,,,COUNTA($G$122:$CC$122)-COUNTA($G$122:BZ$122)+1))*(1+discount_rate),0)</f>
        <v>0</v>
      </c>
      <c r="CA161" s="1" cm="1">
        <f t="array" aca="1" ref="CA161" ca="1">IF(AND($B161=CA$28,$B161=$B162-1),NPV(discount_rate,OFFSET(CA126,,,,COUNTA($G$122:$CC$122)-COUNTA($G$122:CA$122)+1)-OFFSET(CA127,,,,COUNTA($G$122:$CC$122)-COUNTA($G$122:CA$122)+1))*(1+discount_rate),0)</f>
        <v>0</v>
      </c>
      <c r="CB161" s="1" cm="1">
        <f t="array" aca="1" ref="CB161" ca="1">IF(AND($B161=CB$28,$B161=$B162-1),NPV(discount_rate,OFFSET(CB126,,,,COUNTA($G$122:$CC$122)-COUNTA($G$122:CB$122)+1)-OFFSET(CB127,,,,COUNTA($G$122:$CC$122)-COUNTA($G$122:CB$122)+1))*(1+discount_rate),0)</f>
        <v>0</v>
      </c>
      <c r="CC161" s="1" cm="1">
        <f t="array" aca="1" ref="CC161" ca="1">IF(AND($B161=CC$28,$B161=$B162-1),NPV(discount_rate,OFFSET(CC126,,,,COUNTA($G$122:$CC$122)-COUNTA($G$122:CC$122)+1)-OFFSET(CC127,,,,COUNTA($G$122:$CC$122)-COUNTA($G$122:CC$122)+1))*(1+discount_rate),0)</f>
        <v>0</v>
      </c>
    </row>
    <row r="162" spans="2:81" x14ac:dyDescent="0.2">
      <c r="B162">
        <f t="shared" si="150"/>
        <v>2031</v>
      </c>
      <c r="D162" t="s">
        <v>43</v>
      </c>
      <c r="G162" s="1" cm="1">
        <f t="array" aca="1" ref="G162" ca="1">IF(AND($B162=G$28,$B162=$B163-1),NPV(discount_rate,OFFSET(G127,,,,COUNTA($G$122:$CC$122)-COUNTA($G$122:G$122)+1)-OFFSET(G128,,,,COUNTA($G$122:$CC$122)-COUNTA($G$122:G$122)+1))*(1+discount_rate),0)</f>
        <v>0</v>
      </c>
      <c r="H162" s="1" cm="1">
        <f t="array" aca="1" ref="H162" ca="1">IF(AND($B162=H$28,$B162=$B163-1),NPV(discount_rate,OFFSET(H127,,,,COUNTA($G$122:$CC$122)-COUNTA($G$122:H$122)+1)-OFFSET(H128,,,,COUNTA($G$122:$CC$122)-COUNTA($G$122:H$122)+1))*(1+discount_rate),0)</f>
        <v>0</v>
      </c>
      <c r="I162" s="1" cm="1">
        <f t="array" aca="1" ref="I162" ca="1">IF(AND($B162=I$28,$B162=$B163-1),NPV(discount_rate,OFFSET(I127,,,,COUNTA($G$122:$CC$122)-COUNTA($G$122:I$122)+1)-OFFSET(I128,,,,COUNTA($G$122:$CC$122)-COUNTA($G$122:I$122)+1))*(1+discount_rate),0)</f>
        <v>0</v>
      </c>
      <c r="J162" s="1" cm="1">
        <f t="array" aca="1" ref="J162" ca="1">IF(AND($B162=J$28,$B162=$B163-1),NPV(discount_rate,OFFSET(J127,,,,COUNTA($G$122:$CC$122)-COUNTA($G$122:J$122)+1)-OFFSET(J128,,,,COUNTA($G$122:$CC$122)-COUNTA($G$122:J$122)+1))*(1+discount_rate),0)</f>
        <v>0</v>
      </c>
      <c r="K162" s="1" cm="1">
        <f t="array" aca="1" ref="K162" ca="1">IF(AND($B162=K$28,$B162=$B163-1),NPV(discount_rate,OFFSET(K127,,,,COUNTA($G$122:$CC$122)-COUNTA($G$122:K$122)+1)-OFFSET(K128,,,,COUNTA($G$122:$CC$122)-COUNTA($G$122:K$122)+1))*(1+discount_rate),0)</f>
        <v>0</v>
      </c>
      <c r="L162" s="1" cm="1">
        <f t="array" aca="1" ref="L162" ca="1">IF(AND($B162=L$28,$B162=$B163-1),NPV(discount_rate,OFFSET(L127,,,,COUNTA($G$122:$CC$122)-COUNTA($G$122:L$122)+1)-OFFSET(L128,,,,COUNTA($G$122:$CC$122)-COUNTA($G$122:L$122)+1))*(1+discount_rate),0)</f>
        <v>390.81168456068605</v>
      </c>
      <c r="M162" s="1" cm="1">
        <f t="array" aca="1" ref="M162" ca="1">IF(AND($B162=M$28,$B162=$B163-1),NPV(discount_rate,OFFSET(M127,,,,COUNTA($G$122:$CC$122)-COUNTA($G$122:M$122)+1)-OFFSET(M128,,,,COUNTA($G$122:$CC$122)-COUNTA($G$122:M$122)+1))*(1+discount_rate),0)</f>
        <v>0</v>
      </c>
      <c r="N162" s="1" cm="1">
        <f t="array" aca="1" ref="N162" ca="1">IF(AND($B162=N$28,$B162=$B163-1),NPV(discount_rate,OFFSET(N127,,,,COUNTA($G$122:$CC$122)-COUNTA($G$122:N$122)+1)-OFFSET(N128,,,,COUNTA($G$122:$CC$122)-COUNTA($G$122:N$122)+1))*(1+discount_rate),0)</f>
        <v>0</v>
      </c>
      <c r="O162" s="1" cm="1">
        <f t="array" aca="1" ref="O162" ca="1">IF(AND($B162=O$28,$B162=$B163-1),NPV(discount_rate,OFFSET(O127,,,,COUNTA($G$122:$CC$122)-COUNTA($G$122:O$122)+1)-OFFSET(O128,,,,COUNTA($G$122:$CC$122)-COUNTA($G$122:O$122)+1))*(1+discount_rate),0)</f>
        <v>0</v>
      </c>
      <c r="P162" s="1" cm="1">
        <f t="array" aca="1" ref="P162" ca="1">IF(AND($B162=P$28,$B162=$B163-1),NPV(discount_rate,OFFSET(P127,,,,COUNTA($G$122:$CC$122)-COUNTA($G$122:P$122)+1)-OFFSET(P128,,,,COUNTA($G$122:$CC$122)-COUNTA($G$122:P$122)+1))*(1+discount_rate),0)</f>
        <v>0</v>
      </c>
      <c r="Q162" s="1" cm="1">
        <f t="array" aca="1" ref="Q162" ca="1">IF(AND($B162=Q$28,$B162=$B163-1),NPV(discount_rate,OFFSET(Q127,,,,COUNTA($G$122:$CC$122)-COUNTA($G$122:Q$122)+1)-OFFSET(Q128,,,,COUNTA($G$122:$CC$122)-COUNTA($G$122:Q$122)+1))*(1+discount_rate),0)</f>
        <v>0</v>
      </c>
      <c r="R162" s="1" cm="1">
        <f t="array" aca="1" ref="R162" ca="1">IF(AND($B162=R$28,$B162=$B163-1),NPV(discount_rate,OFFSET(R127,,,,COUNTA($G$122:$CC$122)-COUNTA($G$122:R$122)+1)-OFFSET(R128,,,,COUNTA($G$122:$CC$122)-COUNTA($G$122:R$122)+1))*(1+discount_rate),0)</f>
        <v>0</v>
      </c>
      <c r="S162" s="1" cm="1">
        <f t="array" aca="1" ref="S162" ca="1">IF(AND($B162=S$28,$B162=$B163-1),NPV(discount_rate,OFFSET(S127,,,,COUNTA($G$122:$CC$122)-COUNTA($G$122:S$122)+1)-OFFSET(S128,,,,COUNTA($G$122:$CC$122)-COUNTA($G$122:S$122)+1))*(1+discount_rate),0)</f>
        <v>0</v>
      </c>
      <c r="T162" s="1" cm="1">
        <f t="array" aca="1" ref="T162" ca="1">IF(AND($B162=T$28,$B162=$B163-1),NPV(discount_rate,OFFSET(T127,,,,COUNTA($G$122:$CC$122)-COUNTA($G$122:T$122)+1)-OFFSET(T128,,,,COUNTA($G$122:$CC$122)-COUNTA($G$122:T$122)+1))*(1+discount_rate),0)</f>
        <v>0</v>
      </c>
      <c r="U162" s="1" cm="1">
        <f t="array" aca="1" ref="U162" ca="1">IF(AND($B162=U$28,$B162=$B163-1),NPV(discount_rate,OFFSET(U127,,,,COUNTA($G$122:$CC$122)-COUNTA($G$122:U$122)+1)-OFFSET(U128,,,,COUNTA($G$122:$CC$122)-COUNTA($G$122:U$122)+1))*(1+discount_rate),0)</f>
        <v>0</v>
      </c>
      <c r="V162" s="1" cm="1">
        <f t="array" aca="1" ref="V162" ca="1">IF(AND($B162=V$28,$B162=$B163-1),NPV(discount_rate,OFFSET(V127,,,,COUNTA($G$122:$CC$122)-COUNTA($G$122:V$122)+1)-OFFSET(V128,,,,COUNTA($G$122:$CC$122)-COUNTA($G$122:V$122)+1))*(1+discount_rate),0)</f>
        <v>0</v>
      </c>
      <c r="W162" s="1" cm="1">
        <f t="array" aca="1" ref="W162" ca="1">IF(AND($B162=W$28,$B162=$B163-1),NPV(discount_rate,OFFSET(W127,,,,COUNTA($G$122:$CC$122)-COUNTA($G$122:W$122)+1)-OFFSET(W128,,,,COUNTA($G$122:$CC$122)-COUNTA($G$122:W$122)+1))*(1+discount_rate),0)</f>
        <v>0</v>
      </c>
      <c r="X162" s="1" cm="1">
        <f t="array" aca="1" ref="X162" ca="1">IF(AND($B162=X$28,$B162=$B163-1),NPV(discount_rate,OFFSET(X127,,,,COUNTA($G$122:$CC$122)-COUNTA($G$122:X$122)+1)-OFFSET(X128,,,,COUNTA($G$122:$CC$122)-COUNTA($G$122:X$122)+1))*(1+discount_rate),0)</f>
        <v>0</v>
      </c>
      <c r="Y162" s="1" cm="1">
        <f t="array" aca="1" ref="Y162" ca="1">IF(AND($B162=Y$28,$B162=$B163-1),NPV(discount_rate,OFFSET(Y127,,,,COUNTA($G$122:$CC$122)-COUNTA($G$122:Y$122)+1)-OFFSET(Y128,,,,COUNTA($G$122:$CC$122)-COUNTA($G$122:Y$122)+1))*(1+discount_rate),0)</f>
        <v>0</v>
      </c>
      <c r="Z162" s="1" cm="1">
        <f t="array" aca="1" ref="Z162" ca="1">IF(AND($B162=Z$28,$B162=$B163-1),NPV(discount_rate,OFFSET(Z127,,,,COUNTA($G$122:$CC$122)-COUNTA($G$122:Z$122)+1)-OFFSET(Z128,,,,COUNTA($G$122:$CC$122)-COUNTA($G$122:Z$122)+1))*(1+discount_rate),0)</f>
        <v>0</v>
      </c>
      <c r="AA162" s="1" cm="1">
        <f t="array" aca="1" ref="AA162" ca="1">IF(AND($B162=AA$28,$B162=$B163-1),NPV(discount_rate,OFFSET(AA127,,,,COUNTA($G$122:$CC$122)-COUNTA($G$122:AA$122)+1)-OFFSET(AA128,,,,COUNTA($G$122:$CC$122)-COUNTA($G$122:AA$122)+1))*(1+discount_rate),0)</f>
        <v>0</v>
      </c>
      <c r="AB162" s="1" cm="1">
        <f t="array" aca="1" ref="AB162" ca="1">IF(AND($B162=AB$28,$B162=$B163-1),NPV(discount_rate,OFFSET(AB127,,,,COUNTA($G$122:$CC$122)-COUNTA($G$122:AB$122)+1)-OFFSET(AB128,,,,COUNTA($G$122:$CC$122)-COUNTA($G$122:AB$122)+1))*(1+discount_rate),0)</f>
        <v>0</v>
      </c>
      <c r="AC162" s="1" cm="1">
        <f t="array" aca="1" ref="AC162" ca="1">IF(AND($B162=AC$28,$B162=$B163-1),NPV(discount_rate,OFFSET(AC127,,,,COUNTA($G$122:$CC$122)-COUNTA($G$122:AC$122)+1)-OFFSET(AC128,,,,COUNTA($G$122:$CC$122)-COUNTA($G$122:AC$122)+1))*(1+discount_rate),0)</f>
        <v>0</v>
      </c>
      <c r="AD162" s="1" cm="1">
        <f t="array" aca="1" ref="AD162" ca="1">IF(AND($B162=AD$28,$B162=$B163-1),NPV(discount_rate,OFFSET(AD127,,,,COUNTA($G$122:$CC$122)-COUNTA($G$122:AD$122)+1)-OFFSET(AD128,,,,COUNTA($G$122:$CC$122)-COUNTA($G$122:AD$122)+1))*(1+discount_rate),0)</f>
        <v>0</v>
      </c>
      <c r="AE162" s="1" cm="1">
        <f t="array" aca="1" ref="AE162" ca="1">IF(AND($B162=AE$28,$B162=$B163-1),NPV(discount_rate,OFFSET(AE127,,,,COUNTA($G$122:$CC$122)-COUNTA($G$122:AE$122)+1)-OFFSET(AE128,,,,COUNTA($G$122:$CC$122)-COUNTA($G$122:AE$122)+1))*(1+discount_rate),0)</f>
        <v>0</v>
      </c>
      <c r="AF162" s="1" cm="1">
        <f t="array" aca="1" ref="AF162" ca="1">IF(AND($B162=AF$28,$B162=$B163-1),NPV(discount_rate,OFFSET(AF127,,,,COUNTA($G$122:$CC$122)-COUNTA($G$122:AF$122)+1)-OFFSET(AF128,,,,COUNTA($G$122:$CC$122)-COUNTA($G$122:AF$122)+1))*(1+discount_rate),0)</f>
        <v>0</v>
      </c>
      <c r="AG162" s="1" cm="1">
        <f t="array" aca="1" ref="AG162" ca="1">IF(AND($B162=AG$28,$B162=$B163-1),NPV(discount_rate,OFFSET(AG127,,,,COUNTA($G$122:$CC$122)-COUNTA($G$122:AG$122)+1)-OFFSET(AG128,,,,COUNTA($G$122:$CC$122)-COUNTA($G$122:AG$122)+1))*(1+discount_rate),0)</f>
        <v>0</v>
      </c>
      <c r="AH162" s="1" cm="1">
        <f t="array" aca="1" ref="AH162" ca="1">IF(AND($B162=AH$28,$B162=$B163-1),NPV(discount_rate,OFFSET(AH127,,,,COUNTA($G$122:$CC$122)-COUNTA($G$122:AH$122)+1)-OFFSET(AH128,,,,COUNTA($G$122:$CC$122)-COUNTA($G$122:AH$122)+1))*(1+discount_rate),0)</f>
        <v>0</v>
      </c>
      <c r="AI162" s="1" cm="1">
        <f t="array" aca="1" ref="AI162" ca="1">IF(AND($B162=AI$28,$B162=$B163-1),NPV(discount_rate,OFFSET(AI127,,,,COUNTA($G$122:$CC$122)-COUNTA($G$122:AI$122)+1)-OFFSET(AI128,,,,COUNTA($G$122:$CC$122)-COUNTA($G$122:AI$122)+1))*(1+discount_rate),0)</f>
        <v>0</v>
      </c>
      <c r="AJ162" s="1" cm="1">
        <f t="array" aca="1" ref="AJ162" ca="1">IF(AND($B162=AJ$28,$B162=$B163-1),NPV(discount_rate,OFFSET(AJ127,,,,COUNTA($G$122:$CC$122)-COUNTA($G$122:AJ$122)+1)-OFFSET(AJ128,,,,COUNTA($G$122:$CC$122)-COUNTA($G$122:AJ$122)+1))*(1+discount_rate),0)</f>
        <v>0</v>
      </c>
      <c r="AK162" s="1" cm="1">
        <f t="array" aca="1" ref="AK162" ca="1">IF(AND($B162=AK$28,$B162=$B163-1),NPV(discount_rate,OFFSET(AK127,,,,COUNTA($G$122:$CC$122)-COUNTA($G$122:AK$122)+1)-OFFSET(AK128,,,,COUNTA($G$122:$CC$122)-COUNTA($G$122:AK$122)+1))*(1+discount_rate),0)</f>
        <v>0</v>
      </c>
      <c r="AL162" s="1" cm="1">
        <f t="array" aca="1" ref="AL162" ca="1">IF(AND($B162=AL$28,$B162=$B163-1),NPV(discount_rate,OFFSET(AL127,,,,COUNTA($G$122:$CC$122)-COUNTA($G$122:AL$122)+1)-OFFSET(AL128,,,,COUNTA($G$122:$CC$122)-COUNTA($G$122:AL$122)+1))*(1+discount_rate),0)</f>
        <v>0</v>
      </c>
      <c r="AM162" s="1" cm="1">
        <f t="array" aca="1" ref="AM162" ca="1">IF(AND($B162=AM$28,$B162=$B163-1),NPV(discount_rate,OFFSET(AM127,,,,COUNTA($G$122:$CC$122)-COUNTA($G$122:AM$122)+1)-OFFSET(AM128,,,,COUNTA($G$122:$CC$122)-COUNTA($G$122:AM$122)+1))*(1+discount_rate),0)</f>
        <v>0</v>
      </c>
      <c r="AN162" s="1" cm="1">
        <f t="array" aca="1" ref="AN162" ca="1">IF(AND($B162=AN$28,$B162=$B163-1),NPV(discount_rate,OFFSET(AN127,,,,COUNTA($G$122:$CC$122)-COUNTA($G$122:AN$122)+1)-OFFSET(AN128,,,,COUNTA($G$122:$CC$122)-COUNTA($G$122:AN$122)+1))*(1+discount_rate),0)</f>
        <v>0</v>
      </c>
      <c r="AO162" s="1" cm="1">
        <f t="array" aca="1" ref="AO162" ca="1">IF(AND($B162=AO$28,$B162=$B163-1),NPV(discount_rate,OFFSET(AO127,,,,COUNTA($G$122:$CC$122)-COUNTA($G$122:AO$122)+1)-OFFSET(AO128,,,,COUNTA($G$122:$CC$122)-COUNTA($G$122:AO$122)+1))*(1+discount_rate),0)</f>
        <v>0</v>
      </c>
      <c r="AP162" s="1" cm="1">
        <f t="array" aca="1" ref="AP162" ca="1">IF(AND($B162=AP$28,$B162=$B163-1),NPV(discount_rate,OFFSET(AP127,,,,COUNTA($G$122:$CC$122)-COUNTA($G$122:AP$122)+1)-OFFSET(AP128,,,,COUNTA($G$122:$CC$122)-COUNTA($G$122:AP$122)+1))*(1+discount_rate),0)</f>
        <v>0</v>
      </c>
      <c r="AQ162" s="1" cm="1">
        <f t="array" aca="1" ref="AQ162" ca="1">IF(AND($B162=AQ$28,$B162=$B163-1),NPV(discount_rate,OFFSET(AQ127,,,,COUNTA($G$122:$CC$122)-COUNTA($G$122:AQ$122)+1)-OFFSET(AQ128,,,,COUNTA($G$122:$CC$122)-COUNTA($G$122:AQ$122)+1))*(1+discount_rate),0)</f>
        <v>0</v>
      </c>
      <c r="AR162" s="1" cm="1">
        <f t="array" aca="1" ref="AR162" ca="1">IF(AND($B162=AR$28,$B162=$B163-1),NPV(discount_rate,OFFSET(AR127,,,,COUNTA($G$122:$CC$122)-COUNTA($G$122:AR$122)+1)-OFFSET(AR128,,,,COUNTA($G$122:$CC$122)-COUNTA($G$122:AR$122)+1))*(1+discount_rate),0)</f>
        <v>0</v>
      </c>
      <c r="AS162" s="1" cm="1">
        <f t="array" aca="1" ref="AS162" ca="1">IF(AND($B162=AS$28,$B162=$B163-1),NPV(discount_rate,OFFSET(AS127,,,,COUNTA($G$122:$CC$122)-COUNTA($G$122:AS$122)+1)-OFFSET(AS128,,,,COUNTA($G$122:$CC$122)-COUNTA($G$122:AS$122)+1))*(1+discount_rate),0)</f>
        <v>0</v>
      </c>
      <c r="AT162" s="1" cm="1">
        <f t="array" aca="1" ref="AT162" ca="1">IF(AND($B162=AT$28,$B162=$B163-1),NPV(discount_rate,OFFSET(AT127,,,,COUNTA($G$122:$CC$122)-COUNTA($G$122:AT$122)+1)-OFFSET(AT128,,,,COUNTA($G$122:$CC$122)-COUNTA($G$122:AT$122)+1))*(1+discount_rate),0)</f>
        <v>0</v>
      </c>
      <c r="AU162" s="1" cm="1">
        <f t="array" aca="1" ref="AU162" ca="1">IF(AND($B162=AU$28,$B162=$B163-1),NPV(discount_rate,OFFSET(AU127,,,,COUNTA($G$122:$CC$122)-COUNTA($G$122:AU$122)+1)-OFFSET(AU128,,,,COUNTA($G$122:$CC$122)-COUNTA($G$122:AU$122)+1))*(1+discount_rate),0)</f>
        <v>0</v>
      </c>
      <c r="AV162" s="1" cm="1">
        <f t="array" aca="1" ref="AV162" ca="1">IF(AND($B162=AV$28,$B162=$B163-1),NPV(discount_rate,OFFSET(AV127,,,,COUNTA($G$122:$CC$122)-COUNTA($G$122:AV$122)+1)-OFFSET(AV128,,,,COUNTA($G$122:$CC$122)-COUNTA($G$122:AV$122)+1))*(1+discount_rate),0)</f>
        <v>0</v>
      </c>
      <c r="AW162" s="1" cm="1">
        <f t="array" aca="1" ref="AW162" ca="1">IF(AND($B162=AW$28,$B162=$B163-1),NPV(discount_rate,OFFSET(AW127,,,,COUNTA($G$122:$CC$122)-COUNTA($G$122:AW$122)+1)-OFFSET(AW128,,,,COUNTA($G$122:$CC$122)-COUNTA($G$122:AW$122)+1))*(1+discount_rate),0)</f>
        <v>0</v>
      </c>
      <c r="AX162" s="1" cm="1">
        <f t="array" aca="1" ref="AX162" ca="1">IF(AND($B162=AX$28,$B162=$B163-1),NPV(discount_rate,OFFSET(AX127,,,,COUNTA($G$122:$CC$122)-COUNTA($G$122:AX$122)+1)-OFFSET(AX128,,,,COUNTA($G$122:$CC$122)-COUNTA($G$122:AX$122)+1))*(1+discount_rate),0)</f>
        <v>0</v>
      </c>
      <c r="AY162" s="1" cm="1">
        <f t="array" aca="1" ref="AY162" ca="1">IF(AND($B162=AY$28,$B162=$B163-1),NPV(discount_rate,OFFSET(AY127,,,,COUNTA($G$122:$CC$122)-COUNTA($G$122:AY$122)+1)-OFFSET(AY128,,,,COUNTA($G$122:$CC$122)-COUNTA($G$122:AY$122)+1))*(1+discount_rate),0)</f>
        <v>0</v>
      </c>
      <c r="AZ162" s="1" cm="1">
        <f t="array" aca="1" ref="AZ162" ca="1">IF(AND($B162=AZ$28,$B162=$B163-1),NPV(discount_rate,OFFSET(AZ127,,,,COUNTA($G$122:$CC$122)-COUNTA($G$122:AZ$122)+1)-OFFSET(AZ128,,,,COUNTA($G$122:$CC$122)-COUNTA($G$122:AZ$122)+1))*(1+discount_rate),0)</f>
        <v>0</v>
      </c>
      <c r="BA162" s="1" cm="1">
        <f t="array" aca="1" ref="BA162" ca="1">IF(AND($B162=BA$28,$B162=$B163-1),NPV(discount_rate,OFFSET(BA127,,,,COUNTA($G$122:$CC$122)-COUNTA($G$122:BA$122)+1)-OFFSET(BA128,,,,COUNTA($G$122:$CC$122)-COUNTA($G$122:BA$122)+1))*(1+discount_rate),0)</f>
        <v>0</v>
      </c>
      <c r="BB162" s="1" cm="1">
        <f t="array" aca="1" ref="BB162" ca="1">IF(AND($B162=BB$28,$B162=$B163-1),NPV(discount_rate,OFFSET(BB127,,,,COUNTA($G$122:$CC$122)-COUNTA($G$122:BB$122)+1)-OFFSET(BB128,,,,COUNTA($G$122:$CC$122)-COUNTA($G$122:BB$122)+1))*(1+discount_rate),0)</f>
        <v>0</v>
      </c>
      <c r="BC162" s="1" cm="1">
        <f t="array" aca="1" ref="BC162" ca="1">IF(AND($B162=BC$28,$B162=$B163-1),NPV(discount_rate,OFFSET(BC127,,,,COUNTA($G$122:$CC$122)-COUNTA($G$122:BC$122)+1)-OFFSET(BC128,,,,COUNTA($G$122:$CC$122)-COUNTA($G$122:BC$122)+1))*(1+discount_rate),0)</f>
        <v>0</v>
      </c>
      <c r="BD162" s="1" cm="1">
        <f t="array" aca="1" ref="BD162" ca="1">IF(AND($B162=BD$28,$B162=$B163-1),NPV(discount_rate,OFFSET(BD127,,,,COUNTA($G$122:$CC$122)-COUNTA($G$122:BD$122)+1)-OFFSET(BD128,,,,COUNTA($G$122:$CC$122)-COUNTA($G$122:BD$122)+1))*(1+discount_rate),0)</f>
        <v>0</v>
      </c>
      <c r="BE162" s="1" cm="1">
        <f t="array" aca="1" ref="BE162" ca="1">IF(AND($B162=BE$28,$B162=$B163-1),NPV(discount_rate,OFFSET(BE127,,,,COUNTA($G$122:$CC$122)-COUNTA($G$122:BE$122)+1)-OFFSET(BE128,,,,COUNTA($G$122:$CC$122)-COUNTA($G$122:BE$122)+1))*(1+discount_rate),0)</f>
        <v>0</v>
      </c>
      <c r="BF162" s="1" cm="1">
        <f t="array" aca="1" ref="BF162" ca="1">IF(AND($B162=BF$28,$B162=$B163-1),NPV(discount_rate,OFFSET(BF127,,,,COUNTA($G$122:$CC$122)-COUNTA($G$122:BF$122)+1)-OFFSET(BF128,,,,COUNTA($G$122:$CC$122)-COUNTA($G$122:BF$122)+1))*(1+discount_rate),0)</f>
        <v>0</v>
      </c>
      <c r="BG162" s="1" cm="1">
        <f t="array" aca="1" ref="BG162" ca="1">IF(AND($B162=BG$28,$B162=$B163-1),NPV(discount_rate,OFFSET(BG127,,,,COUNTA($G$122:$CC$122)-COUNTA($G$122:BG$122)+1)-OFFSET(BG128,,,,COUNTA($G$122:$CC$122)-COUNTA($G$122:BG$122)+1))*(1+discount_rate),0)</f>
        <v>0</v>
      </c>
      <c r="BH162" s="1" cm="1">
        <f t="array" aca="1" ref="BH162" ca="1">IF(AND($B162=BH$28,$B162=$B163-1),NPV(discount_rate,OFFSET(BH127,,,,COUNTA($G$122:$CC$122)-COUNTA($G$122:BH$122)+1)-OFFSET(BH128,,,,COUNTA($G$122:$CC$122)-COUNTA($G$122:BH$122)+1))*(1+discount_rate),0)</f>
        <v>0</v>
      </c>
      <c r="BI162" s="1" cm="1">
        <f t="array" aca="1" ref="BI162" ca="1">IF(AND($B162=BI$28,$B162=$B163-1),NPV(discount_rate,OFFSET(BI127,,,,COUNTA($G$122:$CC$122)-COUNTA($G$122:BI$122)+1)-OFFSET(BI128,,,,COUNTA($G$122:$CC$122)-COUNTA($G$122:BI$122)+1))*(1+discount_rate),0)</f>
        <v>0</v>
      </c>
      <c r="BJ162" s="1" cm="1">
        <f t="array" aca="1" ref="BJ162" ca="1">IF(AND($B162=BJ$28,$B162=$B163-1),NPV(discount_rate,OFFSET(BJ127,,,,COUNTA($G$122:$CC$122)-COUNTA($G$122:BJ$122)+1)-OFFSET(BJ128,,,,COUNTA($G$122:$CC$122)-COUNTA($G$122:BJ$122)+1))*(1+discount_rate),0)</f>
        <v>0</v>
      </c>
      <c r="BK162" s="1" cm="1">
        <f t="array" aca="1" ref="BK162" ca="1">IF(AND($B162=BK$28,$B162=$B163-1),NPV(discount_rate,OFFSET(BK127,,,,COUNTA($G$122:$CC$122)-COUNTA($G$122:BK$122)+1)-OFFSET(BK128,,,,COUNTA($G$122:$CC$122)-COUNTA($G$122:BK$122)+1))*(1+discount_rate),0)</f>
        <v>0</v>
      </c>
      <c r="BL162" s="1" cm="1">
        <f t="array" aca="1" ref="BL162" ca="1">IF(AND($B162=BL$28,$B162=$B163-1),NPV(discount_rate,OFFSET(BL127,,,,COUNTA($G$122:$CC$122)-COUNTA($G$122:BL$122)+1)-OFFSET(BL128,,,,COUNTA($G$122:$CC$122)-COUNTA($G$122:BL$122)+1))*(1+discount_rate),0)</f>
        <v>0</v>
      </c>
      <c r="BM162" s="1" cm="1">
        <f t="array" aca="1" ref="BM162" ca="1">IF(AND($B162=BM$28,$B162=$B163-1),NPV(discount_rate,OFFSET(BM127,,,,COUNTA($G$122:$CC$122)-COUNTA($G$122:BM$122)+1)-OFFSET(BM128,,,,COUNTA($G$122:$CC$122)-COUNTA($G$122:BM$122)+1))*(1+discount_rate),0)</f>
        <v>0</v>
      </c>
      <c r="BN162" s="1" cm="1">
        <f t="array" aca="1" ref="BN162" ca="1">IF(AND($B162=BN$28,$B162=$B163-1),NPV(discount_rate,OFFSET(BN127,,,,COUNTA($G$122:$CC$122)-COUNTA($G$122:BN$122)+1)-OFFSET(BN128,,,,COUNTA($G$122:$CC$122)-COUNTA($G$122:BN$122)+1))*(1+discount_rate),0)</f>
        <v>0</v>
      </c>
      <c r="BO162" s="1" cm="1">
        <f t="array" aca="1" ref="BO162" ca="1">IF(AND($B162=BO$28,$B162=$B163-1),NPV(discount_rate,OFFSET(BO127,,,,COUNTA($G$122:$CC$122)-COUNTA($G$122:BO$122)+1)-OFFSET(BO128,,,,COUNTA($G$122:$CC$122)-COUNTA($G$122:BO$122)+1))*(1+discount_rate),0)</f>
        <v>0</v>
      </c>
      <c r="BP162" s="1" cm="1">
        <f t="array" aca="1" ref="BP162" ca="1">IF(AND($B162=BP$28,$B162=$B163-1),NPV(discount_rate,OFFSET(BP127,,,,COUNTA($G$122:$CC$122)-COUNTA($G$122:BP$122)+1)-OFFSET(BP128,,,,COUNTA($G$122:$CC$122)-COUNTA($G$122:BP$122)+1))*(1+discount_rate),0)</f>
        <v>0</v>
      </c>
      <c r="BQ162" s="1" cm="1">
        <f t="array" aca="1" ref="BQ162" ca="1">IF(AND($B162=BQ$28,$B162=$B163-1),NPV(discount_rate,OFFSET(BQ127,,,,COUNTA($G$122:$CC$122)-COUNTA($G$122:BQ$122)+1)-OFFSET(BQ128,,,,COUNTA($G$122:$CC$122)-COUNTA($G$122:BQ$122)+1))*(1+discount_rate),0)</f>
        <v>0</v>
      </c>
      <c r="BR162" s="1" cm="1">
        <f t="array" aca="1" ref="BR162" ca="1">IF(AND($B162=BR$28,$B162=$B163-1),NPV(discount_rate,OFFSET(BR127,,,,COUNTA($G$122:$CC$122)-COUNTA($G$122:BR$122)+1)-OFFSET(BR128,,,,COUNTA($G$122:$CC$122)-COUNTA($G$122:BR$122)+1))*(1+discount_rate),0)</f>
        <v>0</v>
      </c>
      <c r="BS162" s="1" cm="1">
        <f t="array" aca="1" ref="BS162" ca="1">IF(AND($B162=BS$28,$B162=$B163-1),NPV(discount_rate,OFFSET(BS127,,,,COUNTA($G$122:$CC$122)-COUNTA($G$122:BS$122)+1)-OFFSET(BS128,,,,COUNTA($G$122:$CC$122)-COUNTA($G$122:BS$122)+1))*(1+discount_rate),0)</f>
        <v>0</v>
      </c>
      <c r="BT162" s="1" cm="1">
        <f t="array" aca="1" ref="BT162" ca="1">IF(AND($B162=BT$28,$B162=$B163-1),NPV(discount_rate,OFFSET(BT127,,,,COUNTA($G$122:$CC$122)-COUNTA($G$122:BT$122)+1)-OFFSET(BT128,,,,COUNTA($G$122:$CC$122)-COUNTA($G$122:BT$122)+1))*(1+discount_rate),0)</f>
        <v>0</v>
      </c>
      <c r="BU162" s="1" cm="1">
        <f t="array" aca="1" ref="BU162" ca="1">IF(AND($B162=BU$28,$B162=$B163-1),NPV(discount_rate,OFFSET(BU127,,,,COUNTA($G$122:$CC$122)-COUNTA($G$122:BU$122)+1)-OFFSET(BU128,,,,COUNTA($G$122:$CC$122)-COUNTA($G$122:BU$122)+1))*(1+discount_rate),0)</f>
        <v>0</v>
      </c>
      <c r="BV162" s="1" cm="1">
        <f t="array" aca="1" ref="BV162" ca="1">IF(AND($B162=BV$28,$B162=$B163-1),NPV(discount_rate,OFFSET(BV127,,,,COUNTA($G$122:$CC$122)-COUNTA($G$122:BV$122)+1)-OFFSET(BV128,,,,COUNTA($G$122:$CC$122)-COUNTA($G$122:BV$122)+1))*(1+discount_rate),0)</f>
        <v>0</v>
      </c>
      <c r="BW162" s="1" cm="1">
        <f t="array" aca="1" ref="BW162" ca="1">IF(AND($B162=BW$28,$B162=$B163-1),NPV(discount_rate,OFFSET(BW127,,,,COUNTA($G$122:$CC$122)-COUNTA($G$122:BW$122)+1)-OFFSET(BW128,,,,COUNTA($G$122:$CC$122)-COUNTA($G$122:BW$122)+1))*(1+discount_rate),0)</f>
        <v>0</v>
      </c>
      <c r="BX162" s="1" cm="1">
        <f t="array" aca="1" ref="BX162" ca="1">IF(AND($B162=BX$28,$B162=$B163-1),NPV(discount_rate,OFFSET(BX127,,,,COUNTA($G$122:$CC$122)-COUNTA($G$122:BX$122)+1)-OFFSET(BX128,,,,COUNTA($G$122:$CC$122)-COUNTA($G$122:BX$122)+1))*(1+discount_rate),0)</f>
        <v>0</v>
      </c>
      <c r="BY162" s="1" cm="1">
        <f t="array" aca="1" ref="BY162" ca="1">IF(AND($B162=BY$28,$B162=$B163-1),NPV(discount_rate,OFFSET(BY127,,,,COUNTA($G$122:$CC$122)-COUNTA($G$122:BY$122)+1)-OFFSET(BY128,,,,COUNTA($G$122:$CC$122)-COUNTA($G$122:BY$122)+1))*(1+discount_rate),0)</f>
        <v>0</v>
      </c>
      <c r="BZ162" s="1" cm="1">
        <f t="array" aca="1" ref="BZ162" ca="1">IF(AND($B162=BZ$28,$B162=$B163-1),NPV(discount_rate,OFFSET(BZ127,,,,COUNTA($G$122:$CC$122)-COUNTA($G$122:BZ$122)+1)-OFFSET(BZ128,,,,COUNTA($G$122:$CC$122)-COUNTA($G$122:BZ$122)+1))*(1+discount_rate),0)</f>
        <v>0</v>
      </c>
      <c r="CA162" s="1" cm="1">
        <f t="array" aca="1" ref="CA162" ca="1">IF(AND($B162=CA$28,$B162=$B163-1),NPV(discount_rate,OFFSET(CA127,,,,COUNTA($G$122:$CC$122)-COUNTA($G$122:CA$122)+1)-OFFSET(CA128,,,,COUNTA($G$122:$CC$122)-COUNTA($G$122:CA$122)+1))*(1+discount_rate),0)</f>
        <v>0</v>
      </c>
      <c r="CB162" s="1" cm="1">
        <f t="array" aca="1" ref="CB162" ca="1">IF(AND($B162=CB$28,$B162=$B163-1),NPV(discount_rate,OFFSET(CB127,,,,COUNTA($G$122:$CC$122)-COUNTA($G$122:CB$122)+1)-OFFSET(CB128,,,,COUNTA($G$122:$CC$122)-COUNTA($G$122:CB$122)+1))*(1+discount_rate),0)</f>
        <v>0</v>
      </c>
      <c r="CC162" s="1" cm="1">
        <f t="array" aca="1" ref="CC162" ca="1">IF(AND($B162=CC$28,$B162=$B163-1),NPV(discount_rate,OFFSET(CC127,,,,COUNTA($G$122:$CC$122)-COUNTA($G$122:CC$122)+1)-OFFSET(CC128,,,,COUNTA($G$122:$CC$122)-COUNTA($G$122:CC$122)+1))*(1+discount_rate),0)</f>
        <v>0</v>
      </c>
    </row>
    <row r="163" spans="2:81" x14ac:dyDescent="0.2">
      <c r="B163">
        <f t="shared" si="150"/>
        <v>2032</v>
      </c>
      <c r="D163" t="s">
        <v>43</v>
      </c>
      <c r="G163" s="1" cm="1">
        <f t="array" aca="1" ref="G163" ca="1">IF(AND($B163=G$28,$B163=$B164-1),NPV(discount_rate,OFFSET(G128,,,,COUNTA($G$122:$CC$122)-COUNTA($G$122:G$122)+1)-OFFSET(G129,,,,COUNTA($G$122:$CC$122)-COUNTA($G$122:G$122)+1))*(1+discount_rate),0)</f>
        <v>0</v>
      </c>
      <c r="H163" s="1" cm="1">
        <f t="array" aca="1" ref="H163" ca="1">IF(AND($B163=H$28,$B163=$B164-1),NPV(discount_rate,OFFSET(H128,,,,COUNTA($G$122:$CC$122)-COUNTA($G$122:H$122)+1)-OFFSET(H129,,,,COUNTA($G$122:$CC$122)-COUNTA($G$122:H$122)+1))*(1+discount_rate),0)</f>
        <v>0</v>
      </c>
      <c r="I163" s="1" cm="1">
        <f t="array" aca="1" ref="I163" ca="1">IF(AND($B163=I$28,$B163=$B164-1),NPV(discount_rate,OFFSET(I128,,,,COUNTA($G$122:$CC$122)-COUNTA($G$122:I$122)+1)-OFFSET(I129,,,,COUNTA($G$122:$CC$122)-COUNTA($G$122:I$122)+1))*(1+discount_rate),0)</f>
        <v>0</v>
      </c>
      <c r="J163" s="1" cm="1">
        <f t="array" aca="1" ref="J163" ca="1">IF(AND($B163=J$28,$B163=$B164-1),NPV(discount_rate,OFFSET(J128,,,,COUNTA($G$122:$CC$122)-COUNTA($G$122:J$122)+1)-OFFSET(J129,,,,COUNTA($G$122:$CC$122)-COUNTA($G$122:J$122)+1))*(1+discount_rate),0)</f>
        <v>0</v>
      </c>
      <c r="K163" s="1" cm="1">
        <f t="array" aca="1" ref="K163" ca="1">IF(AND($B163=K$28,$B163=$B164-1),NPV(discount_rate,OFFSET(K128,,,,COUNTA($G$122:$CC$122)-COUNTA($G$122:K$122)+1)-OFFSET(K129,,,,COUNTA($G$122:$CC$122)-COUNTA($G$122:K$122)+1))*(1+discount_rate),0)</f>
        <v>0</v>
      </c>
      <c r="L163" s="1" cm="1">
        <f t="array" aca="1" ref="L163" ca="1">IF(AND($B163=L$28,$B163=$B164-1),NPV(discount_rate,OFFSET(L128,,,,COUNTA($G$122:$CC$122)-COUNTA($G$122:L$122)+1)-OFFSET(L129,,,,COUNTA($G$122:$CC$122)-COUNTA($G$122:L$122)+1))*(1+discount_rate),0)</f>
        <v>0</v>
      </c>
      <c r="M163" s="1" cm="1">
        <f t="array" aca="1" ref="M163" ca="1">IF(AND($B163=M$28,$B163=$B164-1),NPV(discount_rate,OFFSET(M128,,,,COUNTA($G$122:$CC$122)-COUNTA($G$122:M$122)+1)-OFFSET(M129,,,,COUNTA($G$122:$CC$122)-COUNTA($G$122:M$122)+1))*(1+discount_rate),0)</f>
        <v>391.04298358052858</v>
      </c>
      <c r="N163" s="1" cm="1">
        <f t="array" aca="1" ref="N163" ca="1">IF(AND($B163=N$28,$B163=$B164-1),NPV(discount_rate,OFFSET(N128,,,,COUNTA($G$122:$CC$122)-COUNTA($G$122:N$122)+1)-OFFSET(N129,,,,COUNTA($G$122:$CC$122)-COUNTA($G$122:N$122)+1))*(1+discount_rate),0)</f>
        <v>0</v>
      </c>
      <c r="O163" s="1" cm="1">
        <f t="array" aca="1" ref="O163" ca="1">IF(AND($B163=O$28,$B163=$B164-1),NPV(discount_rate,OFFSET(O128,,,,COUNTA($G$122:$CC$122)-COUNTA($G$122:O$122)+1)-OFFSET(O129,,,,COUNTA($G$122:$CC$122)-COUNTA($G$122:O$122)+1))*(1+discount_rate),0)</f>
        <v>0</v>
      </c>
      <c r="P163" s="1" cm="1">
        <f t="array" aca="1" ref="P163" ca="1">IF(AND($B163=P$28,$B163=$B164-1),NPV(discount_rate,OFFSET(P128,,,,COUNTA($G$122:$CC$122)-COUNTA($G$122:P$122)+1)-OFFSET(P129,,,,COUNTA($G$122:$CC$122)-COUNTA($G$122:P$122)+1))*(1+discount_rate),0)</f>
        <v>0</v>
      </c>
      <c r="Q163" s="1" cm="1">
        <f t="array" aca="1" ref="Q163" ca="1">IF(AND($B163=Q$28,$B163=$B164-1),NPV(discount_rate,OFFSET(Q128,,,,COUNTA($G$122:$CC$122)-COUNTA($G$122:Q$122)+1)-OFFSET(Q129,,,,COUNTA($G$122:$CC$122)-COUNTA($G$122:Q$122)+1))*(1+discount_rate),0)</f>
        <v>0</v>
      </c>
      <c r="R163" s="1" cm="1">
        <f t="array" aca="1" ref="R163" ca="1">IF(AND($B163=R$28,$B163=$B164-1),NPV(discount_rate,OFFSET(R128,,,,COUNTA($G$122:$CC$122)-COUNTA($G$122:R$122)+1)-OFFSET(R129,,,,COUNTA($G$122:$CC$122)-COUNTA($G$122:R$122)+1))*(1+discount_rate),0)</f>
        <v>0</v>
      </c>
      <c r="S163" s="1" cm="1">
        <f t="array" aca="1" ref="S163" ca="1">IF(AND($B163=S$28,$B163=$B164-1),NPV(discount_rate,OFFSET(S128,,,,COUNTA($G$122:$CC$122)-COUNTA($G$122:S$122)+1)-OFFSET(S129,,,,COUNTA($G$122:$CC$122)-COUNTA($G$122:S$122)+1))*(1+discount_rate),0)</f>
        <v>0</v>
      </c>
      <c r="T163" s="1" cm="1">
        <f t="array" aca="1" ref="T163" ca="1">IF(AND($B163=T$28,$B163=$B164-1),NPV(discount_rate,OFFSET(T128,,,,COUNTA($G$122:$CC$122)-COUNTA($G$122:T$122)+1)-OFFSET(T129,,,,COUNTA($G$122:$CC$122)-COUNTA($G$122:T$122)+1))*(1+discount_rate),0)</f>
        <v>0</v>
      </c>
      <c r="U163" s="1" cm="1">
        <f t="array" aca="1" ref="U163" ca="1">IF(AND($B163=U$28,$B163=$B164-1),NPV(discount_rate,OFFSET(U128,,,,COUNTA($G$122:$CC$122)-COUNTA($G$122:U$122)+1)-OFFSET(U129,,,,COUNTA($G$122:$CC$122)-COUNTA($G$122:U$122)+1))*(1+discount_rate),0)</f>
        <v>0</v>
      </c>
      <c r="V163" s="1" cm="1">
        <f t="array" aca="1" ref="V163" ca="1">IF(AND($B163=V$28,$B163=$B164-1),NPV(discount_rate,OFFSET(V128,,,,COUNTA($G$122:$CC$122)-COUNTA($G$122:V$122)+1)-OFFSET(V129,,,,COUNTA($G$122:$CC$122)-COUNTA($G$122:V$122)+1))*(1+discount_rate),0)</f>
        <v>0</v>
      </c>
      <c r="W163" s="1" cm="1">
        <f t="array" aca="1" ref="W163" ca="1">IF(AND($B163=W$28,$B163=$B164-1),NPV(discount_rate,OFFSET(W128,,,,COUNTA($G$122:$CC$122)-COUNTA($G$122:W$122)+1)-OFFSET(W129,,,,COUNTA($G$122:$CC$122)-COUNTA($G$122:W$122)+1))*(1+discount_rate),0)</f>
        <v>0</v>
      </c>
      <c r="X163" s="1" cm="1">
        <f t="array" aca="1" ref="X163" ca="1">IF(AND($B163=X$28,$B163=$B164-1),NPV(discount_rate,OFFSET(X128,,,,COUNTA($G$122:$CC$122)-COUNTA($G$122:X$122)+1)-OFFSET(X129,,,,COUNTA($G$122:$CC$122)-COUNTA($G$122:X$122)+1))*(1+discount_rate),0)</f>
        <v>0</v>
      </c>
      <c r="Y163" s="1" cm="1">
        <f t="array" aca="1" ref="Y163" ca="1">IF(AND($B163=Y$28,$B163=$B164-1),NPV(discount_rate,OFFSET(Y128,,,,COUNTA($G$122:$CC$122)-COUNTA($G$122:Y$122)+1)-OFFSET(Y129,,,,COUNTA($G$122:$CC$122)-COUNTA($G$122:Y$122)+1))*(1+discount_rate),0)</f>
        <v>0</v>
      </c>
      <c r="Z163" s="1" cm="1">
        <f t="array" aca="1" ref="Z163" ca="1">IF(AND($B163=Z$28,$B163=$B164-1),NPV(discount_rate,OFFSET(Z128,,,,COUNTA($G$122:$CC$122)-COUNTA($G$122:Z$122)+1)-OFFSET(Z129,,,,COUNTA($G$122:$CC$122)-COUNTA($G$122:Z$122)+1))*(1+discount_rate),0)</f>
        <v>0</v>
      </c>
      <c r="AA163" s="1" cm="1">
        <f t="array" aca="1" ref="AA163" ca="1">IF(AND($B163=AA$28,$B163=$B164-1),NPV(discount_rate,OFFSET(AA128,,,,COUNTA($G$122:$CC$122)-COUNTA($G$122:AA$122)+1)-OFFSET(AA129,,,,COUNTA($G$122:$CC$122)-COUNTA($G$122:AA$122)+1))*(1+discount_rate),0)</f>
        <v>0</v>
      </c>
      <c r="AB163" s="1" cm="1">
        <f t="array" aca="1" ref="AB163" ca="1">IF(AND($B163=AB$28,$B163=$B164-1),NPV(discount_rate,OFFSET(AB128,,,,COUNTA($G$122:$CC$122)-COUNTA($G$122:AB$122)+1)-OFFSET(AB129,,,,COUNTA($G$122:$CC$122)-COUNTA($G$122:AB$122)+1))*(1+discount_rate),0)</f>
        <v>0</v>
      </c>
      <c r="AC163" s="1" cm="1">
        <f t="array" aca="1" ref="AC163" ca="1">IF(AND($B163=AC$28,$B163=$B164-1),NPV(discount_rate,OFFSET(AC128,,,,COUNTA($G$122:$CC$122)-COUNTA($G$122:AC$122)+1)-OFFSET(AC129,,,,COUNTA($G$122:$CC$122)-COUNTA($G$122:AC$122)+1))*(1+discount_rate),0)</f>
        <v>0</v>
      </c>
      <c r="AD163" s="1" cm="1">
        <f t="array" aca="1" ref="AD163" ca="1">IF(AND($B163=AD$28,$B163=$B164-1),NPV(discount_rate,OFFSET(AD128,,,,COUNTA($G$122:$CC$122)-COUNTA($G$122:AD$122)+1)-OFFSET(AD129,,,,COUNTA($G$122:$CC$122)-COUNTA($G$122:AD$122)+1))*(1+discount_rate),0)</f>
        <v>0</v>
      </c>
      <c r="AE163" s="1" cm="1">
        <f t="array" aca="1" ref="AE163" ca="1">IF(AND($B163=AE$28,$B163=$B164-1),NPV(discount_rate,OFFSET(AE128,,,,COUNTA($G$122:$CC$122)-COUNTA($G$122:AE$122)+1)-OFFSET(AE129,,,,COUNTA($G$122:$CC$122)-COUNTA($G$122:AE$122)+1))*(1+discount_rate),0)</f>
        <v>0</v>
      </c>
      <c r="AF163" s="1" cm="1">
        <f t="array" aca="1" ref="AF163" ca="1">IF(AND($B163=AF$28,$B163=$B164-1),NPV(discount_rate,OFFSET(AF128,,,,COUNTA($G$122:$CC$122)-COUNTA($G$122:AF$122)+1)-OFFSET(AF129,,,,COUNTA($G$122:$CC$122)-COUNTA($G$122:AF$122)+1))*(1+discount_rate),0)</f>
        <v>0</v>
      </c>
      <c r="AG163" s="1" cm="1">
        <f t="array" aca="1" ref="AG163" ca="1">IF(AND($B163=AG$28,$B163=$B164-1),NPV(discount_rate,OFFSET(AG128,,,,COUNTA($G$122:$CC$122)-COUNTA($G$122:AG$122)+1)-OFFSET(AG129,,,,COUNTA($G$122:$CC$122)-COUNTA($G$122:AG$122)+1))*(1+discount_rate),0)</f>
        <v>0</v>
      </c>
      <c r="AH163" s="1" cm="1">
        <f t="array" aca="1" ref="AH163" ca="1">IF(AND($B163=AH$28,$B163=$B164-1),NPV(discount_rate,OFFSET(AH128,,,,COUNTA($G$122:$CC$122)-COUNTA($G$122:AH$122)+1)-OFFSET(AH129,,,,COUNTA($G$122:$CC$122)-COUNTA($G$122:AH$122)+1))*(1+discount_rate),0)</f>
        <v>0</v>
      </c>
      <c r="AI163" s="1" cm="1">
        <f t="array" aca="1" ref="AI163" ca="1">IF(AND($B163=AI$28,$B163=$B164-1),NPV(discount_rate,OFFSET(AI128,,,,COUNTA($G$122:$CC$122)-COUNTA($G$122:AI$122)+1)-OFFSET(AI129,,,,COUNTA($G$122:$CC$122)-COUNTA($G$122:AI$122)+1))*(1+discount_rate),0)</f>
        <v>0</v>
      </c>
      <c r="AJ163" s="1" cm="1">
        <f t="array" aca="1" ref="AJ163" ca="1">IF(AND($B163=AJ$28,$B163=$B164-1),NPV(discount_rate,OFFSET(AJ128,,,,COUNTA($G$122:$CC$122)-COUNTA($G$122:AJ$122)+1)-OFFSET(AJ129,,,,COUNTA($G$122:$CC$122)-COUNTA($G$122:AJ$122)+1))*(1+discount_rate),0)</f>
        <v>0</v>
      </c>
      <c r="AK163" s="1" cm="1">
        <f t="array" aca="1" ref="AK163" ca="1">IF(AND($B163=AK$28,$B163=$B164-1),NPV(discount_rate,OFFSET(AK128,,,,COUNTA($G$122:$CC$122)-COUNTA($G$122:AK$122)+1)-OFFSET(AK129,,,,COUNTA($G$122:$CC$122)-COUNTA($G$122:AK$122)+1))*(1+discount_rate),0)</f>
        <v>0</v>
      </c>
      <c r="AL163" s="1" cm="1">
        <f t="array" aca="1" ref="AL163" ca="1">IF(AND($B163=AL$28,$B163=$B164-1),NPV(discount_rate,OFFSET(AL128,,,,COUNTA($G$122:$CC$122)-COUNTA($G$122:AL$122)+1)-OFFSET(AL129,,,,COUNTA($G$122:$CC$122)-COUNTA($G$122:AL$122)+1))*(1+discount_rate),0)</f>
        <v>0</v>
      </c>
      <c r="AM163" s="1" cm="1">
        <f t="array" aca="1" ref="AM163" ca="1">IF(AND($B163=AM$28,$B163=$B164-1),NPV(discount_rate,OFFSET(AM128,,,,COUNTA($G$122:$CC$122)-COUNTA($G$122:AM$122)+1)-OFFSET(AM129,,,,COUNTA($G$122:$CC$122)-COUNTA($G$122:AM$122)+1))*(1+discount_rate),0)</f>
        <v>0</v>
      </c>
      <c r="AN163" s="1" cm="1">
        <f t="array" aca="1" ref="AN163" ca="1">IF(AND($B163=AN$28,$B163=$B164-1),NPV(discount_rate,OFFSET(AN128,,,,COUNTA($G$122:$CC$122)-COUNTA($G$122:AN$122)+1)-OFFSET(AN129,,,,COUNTA($G$122:$CC$122)-COUNTA($G$122:AN$122)+1))*(1+discount_rate),0)</f>
        <v>0</v>
      </c>
      <c r="AO163" s="1" cm="1">
        <f t="array" aca="1" ref="AO163" ca="1">IF(AND($B163=AO$28,$B163=$B164-1),NPV(discount_rate,OFFSET(AO128,,,,COUNTA($G$122:$CC$122)-COUNTA($G$122:AO$122)+1)-OFFSET(AO129,,,,COUNTA($G$122:$CC$122)-COUNTA($G$122:AO$122)+1))*(1+discount_rate),0)</f>
        <v>0</v>
      </c>
      <c r="AP163" s="1" cm="1">
        <f t="array" aca="1" ref="AP163" ca="1">IF(AND($B163=AP$28,$B163=$B164-1),NPV(discount_rate,OFFSET(AP128,,,,COUNTA($G$122:$CC$122)-COUNTA($G$122:AP$122)+1)-OFFSET(AP129,,,,COUNTA($G$122:$CC$122)-COUNTA($G$122:AP$122)+1))*(1+discount_rate),0)</f>
        <v>0</v>
      </c>
      <c r="AQ163" s="1" cm="1">
        <f t="array" aca="1" ref="AQ163" ca="1">IF(AND($B163=AQ$28,$B163=$B164-1),NPV(discount_rate,OFFSET(AQ128,,,,COUNTA($G$122:$CC$122)-COUNTA($G$122:AQ$122)+1)-OFFSET(AQ129,,,,COUNTA($G$122:$CC$122)-COUNTA($G$122:AQ$122)+1))*(1+discount_rate),0)</f>
        <v>0</v>
      </c>
      <c r="AR163" s="1" cm="1">
        <f t="array" aca="1" ref="AR163" ca="1">IF(AND($B163=AR$28,$B163=$B164-1),NPV(discount_rate,OFFSET(AR128,,,,COUNTA($G$122:$CC$122)-COUNTA($G$122:AR$122)+1)-OFFSET(AR129,,,,COUNTA($G$122:$CC$122)-COUNTA($G$122:AR$122)+1))*(1+discount_rate),0)</f>
        <v>0</v>
      </c>
      <c r="AS163" s="1" cm="1">
        <f t="array" aca="1" ref="AS163" ca="1">IF(AND($B163=AS$28,$B163=$B164-1),NPV(discount_rate,OFFSET(AS128,,,,COUNTA($G$122:$CC$122)-COUNTA($G$122:AS$122)+1)-OFFSET(AS129,,,,COUNTA($G$122:$CC$122)-COUNTA($G$122:AS$122)+1))*(1+discount_rate),0)</f>
        <v>0</v>
      </c>
      <c r="AT163" s="1" cm="1">
        <f t="array" aca="1" ref="AT163" ca="1">IF(AND($B163=AT$28,$B163=$B164-1),NPV(discount_rate,OFFSET(AT128,,,,COUNTA($G$122:$CC$122)-COUNTA($G$122:AT$122)+1)-OFFSET(AT129,,,,COUNTA($G$122:$CC$122)-COUNTA($G$122:AT$122)+1))*(1+discount_rate),0)</f>
        <v>0</v>
      </c>
      <c r="AU163" s="1" cm="1">
        <f t="array" aca="1" ref="AU163" ca="1">IF(AND($B163=AU$28,$B163=$B164-1),NPV(discount_rate,OFFSET(AU128,,,,COUNTA($G$122:$CC$122)-COUNTA($G$122:AU$122)+1)-OFFSET(AU129,,,,COUNTA($G$122:$CC$122)-COUNTA($G$122:AU$122)+1))*(1+discount_rate),0)</f>
        <v>0</v>
      </c>
      <c r="AV163" s="1" cm="1">
        <f t="array" aca="1" ref="AV163" ca="1">IF(AND($B163=AV$28,$B163=$B164-1),NPV(discount_rate,OFFSET(AV128,,,,COUNTA($G$122:$CC$122)-COUNTA($G$122:AV$122)+1)-OFFSET(AV129,,,,COUNTA($G$122:$CC$122)-COUNTA($G$122:AV$122)+1))*(1+discount_rate),0)</f>
        <v>0</v>
      </c>
      <c r="AW163" s="1" cm="1">
        <f t="array" aca="1" ref="AW163" ca="1">IF(AND($B163=AW$28,$B163=$B164-1),NPV(discount_rate,OFFSET(AW128,,,,COUNTA($G$122:$CC$122)-COUNTA($G$122:AW$122)+1)-OFFSET(AW129,,,,COUNTA($G$122:$CC$122)-COUNTA($G$122:AW$122)+1))*(1+discount_rate),0)</f>
        <v>0</v>
      </c>
      <c r="AX163" s="1" cm="1">
        <f t="array" aca="1" ref="AX163" ca="1">IF(AND($B163=AX$28,$B163=$B164-1),NPV(discount_rate,OFFSET(AX128,,,,COUNTA($G$122:$CC$122)-COUNTA($G$122:AX$122)+1)-OFFSET(AX129,,,,COUNTA($G$122:$CC$122)-COUNTA($G$122:AX$122)+1))*(1+discount_rate),0)</f>
        <v>0</v>
      </c>
      <c r="AY163" s="1" cm="1">
        <f t="array" aca="1" ref="AY163" ca="1">IF(AND($B163=AY$28,$B163=$B164-1),NPV(discount_rate,OFFSET(AY128,,,,COUNTA($G$122:$CC$122)-COUNTA($G$122:AY$122)+1)-OFFSET(AY129,,,,COUNTA($G$122:$CC$122)-COUNTA($G$122:AY$122)+1))*(1+discount_rate),0)</f>
        <v>0</v>
      </c>
      <c r="AZ163" s="1" cm="1">
        <f t="array" aca="1" ref="AZ163" ca="1">IF(AND($B163=AZ$28,$B163=$B164-1),NPV(discount_rate,OFFSET(AZ128,,,,COUNTA($G$122:$CC$122)-COUNTA($G$122:AZ$122)+1)-OFFSET(AZ129,,,,COUNTA($G$122:$CC$122)-COUNTA($G$122:AZ$122)+1))*(1+discount_rate),0)</f>
        <v>0</v>
      </c>
      <c r="BA163" s="1" cm="1">
        <f t="array" aca="1" ref="BA163" ca="1">IF(AND($B163=BA$28,$B163=$B164-1),NPV(discount_rate,OFFSET(BA128,,,,COUNTA($G$122:$CC$122)-COUNTA($G$122:BA$122)+1)-OFFSET(BA129,,,,COUNTA($G$122:$CC$122)-COUNTA($G$122:BA$122)+1))*(1+discount_rate),0)</f>
        <v>0</v>
      </c>
      <c r="BB163" s="1" cm="1">
        <f t="array" aca="1" ref="BB163" ca="1">IF(AND($B163=BB$28,$B163=$B164-1),NPV(discount_rate,OFFSET(BB128,,,,COUNTA($G$122:$CC$122)-COUNTA($G$122:BB$122)+1)-OFFSET(BB129,,,,COUNTA($G$122:$CC$122)-COUNTA($G$122:BB$122)+1))*(1+discount_rate),0)</f>
        <v>0</v>
      </c>
      <c r="BC163" s="1" cm="1">
        <f t="array" aca="1" ref="BC163" ca="1">IF(AND($B163=BC$28,$B163=$B164-1),NPV(discount_rate,OFFSET(BC128,,,,COUNTA($G$122:$CC$122)-COUNTA($G$122:BC$122)+1)-OFFSET(BC129,,,,COUNTA($G$122:$CC$122)-COUNTA($G$122:BC$122)+1))*(1+discount_rate),0)</f>
        <v>0</v>
      </c>
      <c r="BD163" s="1" cm="1">
        <f t="array" aca="1" ref="BD163" ca="1">IF(AND($B163=BD$28,$B163=$B164-1),NPV(discount_rate,OFFSET(BD128,,,,COUNTA($G$122:$CC$122)-COUNTA($G$122:BD$122)+1)-OFFSET(BD129,,,,COUNTA($G$122:$CC$122)-COUNTA($G$122:BD$122)+1))*(1+discount_rate),0)</f>
        <v>0</v>
      </c>
      <c r="BE163" s="1" cm="1">
        <f t="array" aca="1" ref="BE163" ca="1">IF(AND($B163=BE$28,$B163=$B164-1),NPV(discount_rate,OFFSET(BE128,,,,COUNTA($G$122:$CC$122)-COUNTA($G$122:BE$122)+1)-OFFSET(BE129,,,,COUNTA($G$122:$CC$122)-COUNTA($G$122:BE$122)+1))*(1+discount_rate),0)</f>
        <v>0</v>
      </c>
      <c r="BF163" s="1" cm="1">
        <f t="array" aca="1" ref="BF163" ca="1">IF(AND($B163=BF$28,$B163=$B164-1),NPV(discount_rate,OFFSET(BF128,,,,COUNTA($G$122:$CC$122)-COUNTA($G$122:BF$122)+1)-OFFSET(BF129,,,,COUNTA($G$122:$CC$122)-COUNTA($G$122:BF$122)+1))*(1+discount_rate),0)</f>
        <v>0</v>
      </c>
      <c r="BG163" s="1" cm="1">
        <f t="array" aca="1" ref="BG163" ca="1">IF(AND($B163=BG$28,$B163=$B164-1),NPV(discount_rate,OFFSET(BG128,,,,COUNTA($G$122:$CC$122)-COUNTA($G$122:BG$122)+1)-OFFSET(BG129,,,,COUNTA($G$122:$CC$122)-COUNTA($G$122:BG$122)+1))*(1+discount_rate),0)</f>
        <v>0</v>
      </c>
      <c r="BH163" s="1" cm="1">
        <f t="array" aca="1" ref="BH163" ca="1">IF(AND($B163=BH$28,$B163=$B164-1),NPV(discount_rate,OFFSET(BH128,,,,COUNTA($G$122:$CC$122)-COUNTA($G$122:BH$122)+1)-OFFSET(BH129,,,,COUNTA($G$122:$CC$122)-COUNTA($G$122:BH$122)+1))*(1+discount_rate),0)</f>
        <v>0</v>
      </c>
      <c r="BI163" s="1" cm="1">
        <f t="array" aca="1" ref="BI163" ca="1">IF(AND($B163=BI$28,$B163=$B164-1),NPV(discount_rate,OFFSET(BI128,,,,COUNTA($G$122:$CC$122)-COUNTA($G$122:BI$122)+1)-OFFSET(BI129,,,,COUNTA($G$122:$CC$122)-COUNTA($G$122:BI$122)+1))*(1+discount_rate),0)</f>
        <v>0</v>
      </c>
      <c r="BJ163" s="1" cm="1">
        <f t="array" aca="1" ref="BJ163" ca="1">IF(AND($B163=BJ$28,$B163=$B164-1),NPV(discount_rate,OFFSET(BJ128,,,,COUNTA($G$122:$CC$122)-COUNTA($G$122:BJ$122)+1)-OFFSET(BJ129,,,,COUNTA($G$122:$CC$122)-COUNTA($G$122:BJ$122)+1))*(1+discount_rate),0)</f>
        <v>0</v>
      </c>
      <c r="BK163" s="1" cm="1">
        <f t="array" aca="1" ref="BK163" ca="1">IF(AND($B163=BK$28,$B163=$B164-1),NPV(discount_rate,OFFSET(BK128,,,,COUNTA($G$122:$CC$122)-COUNTA($G$122:BK$122)+1)-OFFSET(BK129,,,,COUNTA($G$122:$CC$122)-COUNTA($G$122:BK$122)+1))*(1+discount_rate),0)</f>
        <v>0</v>
      </c>
      <c r="BL163" s="1" cm="1">
        <f t="array" aca="1" ref="BL163" ca="1">IF(AND($B163=BL$28,$B163=$B164-1),NPV(discount_rate,OFFSET(BL128,,,,COUNTA($G$122:$CC$122)-COUNTA($G$122:BL$122)+1)-OFFSET(BL129,,,,COUNTA($G$122:$CC$122)-COUNTA($G$122:BL$122)+1))*(1+discount_rate),0)</f>
        <v>0</v>
      </c>
      <c r="BM163" s="1" cm="1">
        <f t="array" aca="1" ref="BM163" ca="1">IF(AND($B163=BM$28,$B163=$B164-1),NPV(discount_rate,OFFSET(BM128,,,,COUNTA($G$122:$CC$122)-COUNTA($G$122:BM$122)+1)-OFFSET(BM129,,,,COUNTA($G$122:$CC$122)-COUNTA($G$122:BM$122)+1))*(1+discount_rate),0)</f>
        <v>0</v>
      </c>
      <c r="BN163" s="1" cm="1">
        <f t="array" aca="1" ref="BN163" ca="1">IF(AND($B163=BN$28,$B163=$B164-1),NPV(discount_rate,OFFSET(BN128,,,,COUNTA($G$122:$CC$122)-COUNTA($G$122:BN$122)+1)-OFFSET(BN129,,,,COUNTA($G$122:$CC$122)-COUNTA($G$122:BN$122)+1))*(1+discount_rate),0)</f>
        <v>0</v>
      </c>
      <c r="BO163" s="1" cm="1">
        <f t="array" aca="1" ref="BO163" ca="1">IF(AND($B163=BO$28,$B163=$B164-1),NPV(discount_rate,OFFSET(BO128,,,,COUNTA($G$122:$CC$122)-COUNTA($G$122:BO$122)+1)-OFFSET(BO129,,,,COUNTA($G$122:$CC$122)-COUNTA($G$122:BO$122)+1))*(1+discount_rate),0)</f>
        <v>0</v>
      </c>
      <c r="BP163" s="1" cm="1">
        <f t="array" aca="1" ref="BP163" ca="1">IF(AND($B163=BP$28,$B163=$B164-1),NPV(discount_rate,OFFSET(BP128,,,,COUNTA($G$122:$CC$122)-COUNTA($G$122:BP$122)+1)-OFFSET(BP129,,,,COUNTA($G$122:$CC$122)-COUNTA($G$122:BP$122)+1))*(1+discount_rate),0)</f>
        <v>0</v>
      </c>
      <c r="BQ163" s="1" cm="1">
        <f t="array" aca="1" ref="BQ163" ca="1">IF(AND($B163=BQ$28,$B163=$B164-1),NPV(discount_rate,OFFSET(BQ128,,,,COUNTA($G$122:$CC$122)-COUNTA($G$122:BQ$122)+1)-OFFSET(BQ129,,,,COUNTA($G$122:$CC$122)-COUNTA($G$122:BQ$122)+1))*(1+discount_rate),0)</f>
        <v>0</v>
      </c>
      <c r="BR163" s="1" cm="1">
        <f t="array" aca="1" ref="BR163" ca="1">IF(AND($B163=BR$28,$B163=$B164-1),NPV(discount_rate,OFFSET(BR128,,,,COUNTA($G$122:$CC$122)-COUNTA($G$122:BR$122)+1)-OFFSET(BR129,,,,COUNTA($G$122:$CC$122)-COUNTA($G$122:BR$122)+1))*(1+discount_rate),0)</f>
        <v>0</v>
      </c>
      <c r="BS163" s="1" cm="1">
        <f t="array" aca="1" ref="BS163" ca="1">IF(AND($B163=BS$28,$B163=$B164-1),NPV(discount_rate,OFFSET(BS128,,,,COUNTA($G$122:$CC$122)-COUNTA($G$122:BS$122)+1)-OFFSET(BS129,,,,COUNTA($G$122:$CC$122)-COUNTA($G$122:BS$122)+1))*(1+discount_rate),0)</f>
        <v>0</v>
      </c>
      <c r="BT163" s="1" cm="1">
        <f t="array" aca="1" ref="BT163" ca="1">IF(AND($B163=BT$28,$B163=$B164-1),NPV(discount_rate,OFFSET(BT128,,,,COUNTA($G$122:$CC$122)-COUNTA($G$122:BT$122)+1)-OFFSET(BT129,,,,COUNTA($G$122:$CC$122)-COUNTA($G$122:BT$122)+1))*(1+discount_rate),0)</f>
        <v>0</v>
      </c>
      <c r="BU163" s="1" cm="1">
        <f t="array" aca="1" ref="BU163" ca="1">IF(AND($B163=BU$28,$B163=$B164-1),NPV(discount_rate,OFFSET(BU128,,,,COUNTA($G$122:$CC$122)-COUNTA($G$122:BU$122)+1)-OFFSET(BU129,,,,COUNTA($G$122:$CC$122)-COUNTA($G$122:BU$122)+1))*(1+discount_rate),0)</f>
        <v>0</v>
      </c>
      <c r="BV163" s="1" cm="1">
        <f t="array" aca="1" ref="BV163" ca="1">IF(AND($B163=BV$28,$B163=$B164-1),NPV(discount_rate,OFFSET(BV128,,,,COUNTA($G$122:$CC$122)-COUNTA($G$122:BV$122)+1)-OFFSET(BV129,,,,COUNTA($G$122:$CC$122)-COUNTA($G$122:BV$122)+1))*(1+discount_rate),0)</f>
        <v>0</v>
      </c>
      <c r="BW163" s="1" cm="1">
        <f t="array" aca="1" ref="BW163" ca="1">IF(AND($B163=BW$28,$B163=$B164-1),NPV(discount_rate,OFFSET(BW128,,,,COUNTA($G$122:$CC$122)-COUNTA($G$122:BW$122)+1)-OFFSET(BW129,,,,COUNTA($G$122:$CC$122)-COUNTA($G$122:BW$122)+1))*(1+discount_rate),0)</f>
        <v>0</v>
      </c>
      <c r="BX163" s="1" cm="1">
        <f t="array" aca="1" ref="BX163" ca="1">IF(AND($B163=BX$28,$B163=$B164-1),NPV(discount_rate,OFFSET(BX128,,,,COUNTA($G$122:$CC$122)-COUNTA($G$122:BX$122)+1)-OFFSET(BX129,,,,COUNTA($G$122:$CC$122)-COUNTA($G$122:BX$122)+1))*(1+discount_rate),0)</f>
        <v>0</v>
      </c>
      <c r="BY163" s="1" cm="1">
        <f t="array" aca="1" ref="BY163" ca="1">IF(AND($B163=BY$28,$B163=$B164-1),NPV(discount_rate,OFFSET(BY128,,,,COUNTA($G$122:$CC$122)-COUNTA($G$122:BY$122)+1)-OFFSET(BY129,,,,COUNTA($G$122:$CC$122)-COUNTA($G$122:BY$122)+1))*(1+discount_rate),0)</f>
        <v>0</v>
      </c>
      <c r="BZ163" s="1" cm="1">
        <f t="array" aca="1" ref="BZ163" ca="1">IF(AND($B163=BZ$28,$B163=$B164-1),NPV(discount_rate,OFFSET(BZ128,,,,COUNTA($G$122:$CC$122)-COUNTA($G$122:BZ$122)+1)-OFFSET(BZ129,,,,COUNTA($G$122:$CC$122)-COUNTA($G$122:BZ$122)+1))*(1+discount_rate),0)</f>
        <v>0</v>
      </c>
      <c r="CA163" s="1" cm="1">
        <f t="array" aca="1" ref="CA163" ca="1">IF(AND($B163=CA$28,$B163=$B164-1),NPV(discount_rate,OFFSET(CA128,,,,COUNTA($G$122:$CC$122)-COUNTA($G$122:CA$122)+1)-OFFSET(CA129,,,,COUNTA($G$122:$CC$122)-COUNTA($G$122:CA$122)+1))*(1+discount_rate),0)</f>
        <v>0</v>
      </c>
      <c r="CB163" s="1" cm="1">
        <f t="array" aca="1" ref="CB163" ca="1">IF(AND($B163=CB$28,$B163=$B164-1),NPV(discount_rate,OFFSET(CB128,,,,COUNTA($G$122:$CC$122)-COUNTA($G$122:CB$122)+1)-OFFSET(CB129,,,,COUNTA($G$122:$CC$122)-COUNTA($G$122:CB$122)+1))*(1+discount_rate),0)</f>
        <v>0</v>
      </c>
      <c r="CC163" s="1" cm="1">
        <f t="array" aca="1" ref="CC163" ca="1">IF(AND($B163=CC$28,$B163=$B164-1),NPV(discount_rate,OFFSET(CC128,,,,COUNTA($G$122:$CC$122)-COUNTA($G$122:CC$122)+1)-OFFSET(CC129,,,,COUNTA($G$122:$CC$122)-COUNTA($G$122:CC$122)+1))*(1+discount_rate),0)</f>
        <v>0</v>
      </c>
    </row>
    <row r="164" spans="2:81" x14ac:dyDescent="0.2">
      <c r="B164">
        <f t="shared" si="150"/>
        <v>2033</v>
      </c>
      <c r="D164" t="s">
        <v>43</v>
      </c>
      <c r="G164" s="1" cm="1">
        <f t="array" aca="1" ref="G164" ca="1">IF(AND($B164=G$28,$B164=$B165-1),NPV(discount_rate,OFFSET(G129,,,,COUNTA($G$122:$CC$122)-COUNTA($G$122:G$122)+1)-OFFSET(G130,,,,COUNTA($G$122:$CC$122)-COUNTA($G$122:G$122)+1))*(1+discount_rate),0)</f>
        <v>0</v>
      </c>
      <c r="H164" s="1" cm="1">
        <f t="array" aca="1" ref="H164" ca="1">IF(AND($B164=H$28,$B164=$B165-1),NPV(discount_rate,OFFSET(H129,,,,COUNTA($G$122:$CC$122)-COUNTA($G$122:H$122)+1)-OFFSET(H130,,,,COUNTA($G$122:$CC$122)-COUNTA($G$122:H$122)+1))*(1+discount_rate),0)</f>
        <v>0</v>
      </c>
      <c r="I164" s="1" cm="1">
        <f t="array" aca="1" ref="I164" ca="1">IF(AND($B164=I$28,$B164=$B165-1),NPV(discount_rate,OFFSET(I129,,,,COUNTA($G$122:$CC$122)-COUNTA($G$122:I$122)+1)-OFFSET(I130,,,,COUNTA($G$122:$CC$122)-COUNTA($G$122:I$122)+1))*(1+discount_rate),0)</f>
        <v>0</v>
      </c>
      <c r="J164" s="1" cm="1">
        <f t="array" aca="1" ref="J164" ca="1">IF(AND($B164=J$28,$B164=$B165-1),NPV(discount_rate,OFFSET(J129,,,,COUNTA($G$122:$CC$122)-COUNTA($G$122:J$122)+1)-OFFSET(J130,,,,COUNTA($G$122:$CC$122)-COUNTA($G$122:J$122)+1))*(1+discount_rate),0)</f>
        <v>0</v>
      </c>
      <c r="K164" s="1" cm="1">
        <f t="array" aca="1" ref="K164" ca="1">IF(AND($B164=K$28,$B164=$B165-1),NPV(discount_rate,OFFSET(K129,,,,COUNTA($G$122:$CC$122)-COUNTA($G$122:K$122)+1)-OFFSET(K130,,,,COUNTA($G$122:$CC$122)-COUNTA($G$122:K$122)+1))*(1+discount_rate),0)</f>
        <v>0</v>
      </c>
      <c r="L164" s="1" cm="1">
        <f t="array" aca="1" ref="L164" ca="1">IF(AND($B164=L$28,$B164=$B165-1),NPV(discount_rate,OFFSET(L129,,,,COUNTA($G$122:$CC$122)-COUNTA($G$122:L$122)+1)-OFFSET(L130,,,,COUNTA($G$122:$CC$122)-COUNTA($G$122:L$122)+1))*(1+discount_rate),0)</f>
        <v>0</v>
      </c>
      <c r="M164" s="1" cm="1">
        <f t="array" aca="1" ref="M164" ca="1">IF(AND($B164=M$28,$B164=$B165-1),NPV(discount_rate,OFFSET(M129,,,,COUNTA($G$122:$CC$122)-COUNTA($G$122:M$122)+1)-OFFSET(M130,,,,COUNTA($G$122:$CC$122)-COUNTA($G$122:M$122)+1))*(1+discount_rate),0)</f>
        <v>0</v>
      </c>
      <c r="N164" s="1" cm="1">
        <f t="array" aca="1" ref="N164" ca="1">IF(AND($B164=N$28,$B164=$B165-1),NPV(discount_rate,OFFSET(N129,,,,COUNTA($G$122:$CC$122)-COUNTA($G$122:N$122)+1)-OFFSET(N130,,,,COUNTA($G$122:$CC$122)-COUNTA($G$122:N$122)+1))*(1+discount_rate),0)</f>
        <v>391.30574653720214</v>
      </c>
      <c r="O164" s="1" cm="1">
        <f t="array" aca="1" ref="O164" ca="1">IF(AND($B164=O$28,$B164=$B165-1),NPV(discount_rate,OFFSET(O129,,,,COUNTA($G$122:$CC$122)-COUNTA($G$122:O$122)+1)-OFFSET(O130,,,,COUNTA($G$122:$CC$122)-COUNTA($G$122:O$122)+1))*(1+discount_rate),0)</f>
        <v>0</v>
      </c>
      <c r="P164" s="1" cm="1">
        <f t="array" aca="1" ref="P164" ca="1">IF(AND($B164=P$28,$B164=$B165-1),NPV(discount_rate,OFFSET(P129,,,,COUNTA($G$122:$CC$122)-COUNTA($G$122:P$122)+1)-OFFSET(P130,,,,COUNTA($G$122:$CC$122)-COUNTA($G$122:P$122)+1))*(1+discount_rate),0)</f>
        <v>0</v>
      </c>
      <c r="Q164" s="1" cm="1">
        <f t="array" aca="1" ref="Q164" ca="1">IF(AND($B164=Q$28,$B164=$B165-1),NPV(discount_rate,OFFSET(Q129,,,,COUNTA($G$122:$CC$122)-COUNTA($G$122:Q$122)+1)-OFFSET(Q130,,,,COUNTA($G$122:$CC$122)-COUNTA($G$122:Q$122)+1))*(1+discount_rate),0)</f>
        <v>0</v>
      </c>
      <c r="R164" s="1" cm="1">
        <f t="array" aca="1" ref="R164" ca="1">IF(AND($B164=R$28,$B164=$B165-1),NPV(discount_rate,OFFSET(R129,,,,COUNTA($G$122:$CC$122)-COUNTA($G$122:R$122)+1)-OFFSET(R130,,,,COUNTA($G$122:$CC$122)-COUNTA($G$122:R$122)+1))*(1+discount_rate),0)</f>
        <v>0</v>
      </c>
      <c r="S164" s="1" cm="1">
        <f t="array" aca="1" ref="S164" ca="1">IF(AND($B164=S$28,$B164=$B165-1),NPV(discount_rate,OFFSET(S129,,,,COUNTA($G$122:$CC$122)-COUNTA($G$122:S$122)+1)-OFFSET(S130,,,,COUNTA($G$122:$CC$122)-COUNTA($G$122:S$122)+1))*(1+discount_rate),0)</f>
        <v>0</v>
      </c>
      <c r="T164" s="1" cm="1">
        <f t="array" aca="1" ref="T164" ca="1">IF(AND($B164=T$28,$B164=$B165-1),NPV(discount_rate,OFFSET(T129,,,,COUNTA($G$122:$CC$122)-COUNTA($G$122:T$122)+1)-OFFSET(T130,,,,COUNTA($G$122:$CC$122)-COUNTA($G$122:T$122)+1))*(1+discount_rate),0)</f>
        <v>0</v>
      </c>
      <c r="U164" s="1" cm="1">
        <f t="array" aca="1" ref="U164" ca="1">IF(AND($B164=U$28,$B164=$B165-1),NPV(discount_rate,OFFSET(U129,,,,COUNTA($G$122:$CC$122)-COUNTA($G$122:U$122)+1)-OFFSET(U130,,,,COUNTA($G$122:$CC$122)-COUNTA($G$122:U$122)+1))*(1+discount_rate),0)</f>
        <v>0</v>
      </c>
      <c r="V164" s="1" cm="1">
        <f t="array" aca="1" ref="V164" ca="1">IF(AND($B164=V$28,$B164=$B165-1),NPV(discount_rate,OFFSET(V129,,,,COUNTA($G$122:$CC$122)-COUNTA($G$122:V$122)+1)-OFFSET(V130,,,,COUNTA($G$122:$CC$122)-COUNTA($G$122:V$122)+1))*(1+discount_rate),0)</f>
        <v>0</v>
      </c>
      <c r="W164" s="1" cm="1">
        <f t="array" aca="1" ref="W164" ca="1">IF(AND($B164=W$28,$B164=$B165-1),NPV(discount_rate,OFFSET(W129,,,,COUNTA($G$122:$CC$122)-COUNTA($G$122:W$122)+1)-OFFSET(W130,,,,COUNTA($G$122:$CC$122)-COUNTA($G$122:W$122)+1))*(1+discount_rate),0)</f>
        <v>0</v>
      </c>
      <c r="X164" s="1" cm="1">
        <f t="array" aca="1" ref="X164" ca="1">IF(AND($B164=X$28,$B164=$B165-1),NPV(discount_rate,OFFSET(X129,,,,COUNTA($G$122:$CC$122)-COUNTA($G$122:X$122)+1)-OFFSET(X130,,,,COUNTA($G$122:$CC$122)-COUNTA($G$122:X$122)+1))*(1+discount_rate),0)</f>
        <v>0</v>
      </c>
      <c r="Y164" s="1" cm="1">
        <f t="array" aca="1" ref="Y164" ca="1">IF(AND($B164=Y$28,$B164=$B165-1),NPV(discount_rate,OFFSET(Y129,,,,COUNTA($G$122:$CC$122)-COUNTA($G$122:Y$122)+1)-OFFSET(Y130,,,,COUNTA($G$122:$CC$122)-COUNTA($G$122:Y$122)+1))*(1+discount_rate),0)</f>
        <v>0</v>
      </c>
      <c r="Z164" s="1" cm="1">
        <f t="array" aca="1" ref="Z164" ca="1">IF(AND($B164=Z$28,$B164=$B165-1),NPV(discount_rate,OFFSET(Z129,,,,COUNTA($G$122:$CC$122)-COUNTA($G$122:Z$122)+1)-OFFSET(Z130,,,,COUNTA($G$122:$CC$122)-COUNTA($G$122:Z$122)+1))*(1+discount_rate),0)</f>
        <v>0</v>
      </c>
      <c r="AA164" s="1" cm="1">
        <f t="array" aca="1" ref="AA164" ca="1">IF(AND($B164=AA$28,$B164=$B165-1),NPV(discount_rate,OFFSET(AA129,,,,COUNTA($G$122:$CC$122)-COUNTA($G$122:AA$122)+1)-OFFSET(AA130,,,,COUNTA($G$122:$CC$122)-COUNTA($G$122:AA$122)+1))*(1+discount_rate),0)</f>
        <v>0</v>
      </c>
      <c r="AB164" s="1" cm="1">
        <f t="array" aca="1" ref="AB164" ca="1">IF(AND($B164=AB$28,$B164=$B165-1),NPV(discount_rate,OFFSET(AB129,,,,COUNTA($G$122:$CC$122)-COUNTA($G$122:AB$122)+1)-OFFSET(AB130,,,,COUNTA($G$122:$CC$122)-COUNTA($G$122:AB$122)+1))*(1+discount_rate),0)</f>
        <v>0</v>
      </c>
      <c r="AC164" s="1" cm="1">
        <f t="array" aca="1" ref="AC164" ca="1">IF(AND($B164=AC$28,$B164=$B165-1),NPV(discount_rate,OFFSET(AC129,,,,COUNTA($G$122:$CC$122)-COUNTA($G$122:AC$122)+1)-OFFSET(AC130,,,,COUNTA($G$122:$CC$122)-COUNTA($G$122:AC$122)+1))*(1+discount_rate),0)</f>
        <v>0</v>
      </c>
      <c r="AD164" s="1" cm="1">
        <f t="array" aca="1" ref="AD164" ca="1">IF(AND($B164=AD$28,$B164=$B165-1),NPV(discount_rate,OFFSET(AD129,,,,COUNTA($G$122:$CC$122)-COUNTA($G$122:AD$122)+1)-OFFSET(AD130,,,,COUNTA($G$122:$CC$122)-COUNTA($G$122:AD$122)+1))*(1+discount_rate),0)</f>
        <v>0</v>
      </c>
      <c r="AE164" s="1" cm="1">
        <f t="array" aca="1" ref="AE164" ca="1">IF(AND($B164=AE$28,$B164=$B165-1),NPV(discount_rate,OFFSET(AE129,,,,COUNTA($G$122:$CC$122)-COUNTA($G$122:AE$122)+1)-OFFSET(AE130,,,,COUNTA($G$122:$CC$122)-COUNTA($G$122:AE$122)+1))*(1+discount_rate),0)</f>
        <v>0</v>
      </c>
      <c r="AF164" s="1" cm="1">
        <f t="array" aca="1" ref="AF164" ca="1">IF(AND($B164=AF$28,$B164=$B165-1),NPV(discount_rate,OFFSET(AF129,,,,COUNTA($G$122:$CC$122)-COUNTA($G$122:AF$122)+1)-OFFSET(AF130,,,,COUNTA($G$122:$CC$122)-COUNTA($G$122:AF$122)+1))*(1+discount_rate),0)</f>
        <v>0</v>
      </c>
      <c r="AG164" s="1" cm="1">
        <f t="array" aca="1" ref="AG164" ca="1">IF(AND($B164=AG$28,$B164=$B165-1),NPV(discount_rate,OFFSET(AG129,,,,COUNTA($G$122:$CC$122)-COUNTA($G$122:AG$122)+1)-OFFSET(AG130,,,,COUNTA($G$122:$CC$122)-COUNTA($G$122:AG$122)+1))*(1+discount_rate),0)</f>
        <v>0</v>
      </c>
      <c r="AH164" s="1" cm="1">
        <f t="array" aca="1" ref="AH164" ca="1">IF(AND($B164=AH$28,$B164=$B165-1),NPV(discount_rate,OFFSET(AH129,,,,COUNTA($G$122:$CC$122)-COUNTA($G$122:AH$122)+1)-OFFSET(AH130,,,,COUNTA($G$122:$CC$122)-COUNTA($G$122:AH$122)+1))*(1+discount_rate),0)</f>
        <v>0</v>
      </c>
      <c r="AI164" s="1" cm="1">
        <f t="array" aca="1" ref="AI164" ca="1">IF(AND($B164=AI$28,$B164=$B165-1),NPV(discount_rate,OFFSET(AI129,,,,COUNTA($G$122:$CC$122)-COUNTA($G$122:AI$122)+1)-OFFSET(AI130,,,,COUNTA($G$122:$CC$122)-COUNTA($G$122:AI$122)+1))*(1+discount_rate),0)</f>
        <v>0</v>
      </c>
      <c r="AJ164" s="1" cm="1">
        <f t="array" aca="1" ref="AJ164" ca="1">IF(AND($B164=AJ$28,$B164=$B165-1),NPV(discount_rate,OFFSET(AJ129,,,,COUNTA($G$122:$CC$122)-COUNTA($G$122:AJ$122)+1)-OFFSET(AJ130,,,,COUNTA($G$122:$CC$122)-COUNTA($G$122:AJ$122)+1))*(1+discount_rate),0)</f>
        <v>0</v>
      </c>
      <c r="AK164" s="1" cm="1">
        <f t="array" aca="1" ref="AK164" ca="1">IF(AND($B164=AK$28,$B164=$B165-1),NPV(discount_rate,OFFSET(AK129,,,,COUNTA($G$122:$CC$122)-COUNTA($G$122:AK$122)+1)-OFFSET(AK130,,,,COUNTA($G$122:$CC$122)-COUNTA($G$122:AK$122)+1))*(1+discount_rate),0)</f>
        <v>0</v>
      </c>
      <c r="AL164" s="1" cm="1">
        <f t="array" aca="1" ref="AL164" ca="1">IF(AND($B164=AL$28,$B164=$B165-1),NPV(discount_rate,OFFSET(AL129,,,,COUNTA($G$122:$CC$122)-COUNTA($G$122:AL$122)+1)-OFFSET(AL130,,,,COUNTA($G$122:$CC$122)-COUNTA($G$122:AL$122)+1))*(1+discount_rate),0)</f>
        <v>0</v>
      </c>
      <c r="AM164" s="1" cm="1">
        <f t="array" aca="1" ref="AM164" ca="1">IF(AND($B164=AM$28,$B164=$B165-1),NPV(discount_rate,OFFSET(AM129,,,,COUNTA($G$122:$CC$122)-COUNTA($G$122:AM$122)+1)-OFFSET(AM130,,,,COUNTA($G$122:$CC$122)-COUNTA($G$122:AM$122)+1))*(1+discount_rate),0)</f>
        <v>0</v>
      </c>
      <c r="AN164" s="1" cm="1">
        <f t="array" aca="1" ref="AN164" ca="1">IF(AND($B164=AN$28,$B164=$B165-1),NPV(discount_rate,OFFSET(AN129,,,,COUNTA($G$122:$CC$122)-COUNTA($G$122:AN$122)+1)-OFFSET(AN130,,,,COUNTA($G$122:$CC$122)-COUNTA($G$122:AN$122)+1))*(1+discount_rate),0)</f>
        <v>0</v>
      </c>
      <c r="AO164" s="1" cm="1">
        <f t="array" aca="1" ref="AO164" ca="1">IF(AND($B164=AO$28,$B164=$B165-1),NPV(discount_rate,OFFSET(AO129,,,,COUNTA($G$122:$CC$122)-COUNTA($G$122:AO$122)+1)-OFFSET(AO130,,,,COUNTA($G$122:$CC$122)-COUNTA($G$122:AO$122)+1))*(1+discount_rate),0)</f>
        <v>0</v>
      </c>
      <c r="AP164" s="1" cm="1">
        <f t="array" aca="1" ref="AP164" ca="1">IF(AND($B164=AP$28,$B164=$B165-1),NPV(discount_rate,OFFSET(AP129,,,,COUNTA($G$122:$CC$122)-COUNTA($G$122:AP$122)+1)-OFFSET(AP130,,,,COUNTA($G$122:$CC$122)-COUNTA($G$122:AP$122)+1))*(1+discount_rate),0)</f>
        <v>0</v>
      </c>
      <c r="AQ164" s="1" cm="1">
        <f t="array" aca="1" ref="AQ164" ca="1">IF(AND($B164=AQ$28,$B164=$B165-1),NPV(discount_rate,OFFSET(AQ129,,,,COUNTA($G$122:$CC$122)-COUNTA($G$122:AQ$122)+1)-OFFSET(AQ130,,,,COUNTA($G$122:$CC$122)-COUNTA($G$122:AQ$122)+1))*(1+discount_rate),0)</f>
        <v>0</v>
      </c>
      <c r="AR164" s="1" cm="1">
        <f t="array" aca="1" ref="AR164" ca="1">IF(AND($B164=AR$28,$B164=$B165-1),NPV(discount_rate,OFFSET(AR129,,,,COUNTA($G$122:$CC$122)-COUNTA($G$122:AR$122)+1)-OFFSET(AR130,,,,COUNTA($G$122:$CC$122)-COUNTA($G$122:AR$122)+1))*(1+discount_rate),0)</f>
        <v>0</v>
      </c>
      <c r="AS164" s="1" cm="1">
        <f t="array" aca="1" ref="AS164" ca="1">IF(AND($B164=AS$28,$B164=$B165-1),NPV(discount_rate,OFFSET(AS129,,,,COUNTA($G$122:$CC$122)-COUNTA($G$122:AS$122)+1)-OFFSET(AS130,,,,COUNTA($G$122:$CC$122)-COUNTA($G$122:AS$122)+1))*(1+discount_rate),0)</f>
        <v>0</v>
      </c>
      <c r="AT164" s="1" cm="1">
        <f t="array" aca="1" ref="AT164" ca="1">IF(AND($B164=AT$28,$B164=$B165-1),NPV(discount_rate,OFFSET(AT129,,,,COUNTA($G$122:$CC$122)-COUNTA($G$122:AT$122)+1)-OFFSET(AT130,,,,COUNTA($G$122:$CC$122)-COUNTA($G$122:AT$122)+1))*(1+discount_rate),0)</f>
        <v>0</v>
      </c>
      <c r="AU164" s="1" cm="1">
        <f t="array" aca="1" ref="AU164" ca="1">IF(AND($B164=AU$28,$B164=$B165-1),NPV(discount_rate,OFFSET(AU129,,,,COUNTA($G$122:$CC$122)-COUNTA($G$122:AU$122)+1)-OFFSET(AU130,,,,COUNTA($G$122:$CC$122)-COUNTA($G$122:AU$122)+1))*(1+discount_rate),0)</f>
        <v>0</v>
      </c>
      <c r="AV164" s="1" cm="1">
        <f t="array" aca="1" ref="AV164" ca="1">IF(AND($B164=AV$28,$B164=$B165-1),NPV(discount_rate,OFFSET(AV129,,,,COUNTA($G$122:$CC$122)-COUNTA($G$122:AV$122)+1)-OFFSET(AV130,,,,COUNTA($G$122:$CC$122)-COUNTA($G$122:AV$122)+1))*(1+discount_rate),0)</f>
        <v>0</v>
      </c>
      <c r="AW164" s="1" cm="1">
        <f t="array" aca="1" ref="AW164" ca="1">IF(AND($B164=AW$28,$B164=$B165-1),NPV(discount_rate,OFFSET(AW129,,,,COUNTA($G$122:$CC$122)-COUNTA($G$122:AW$122)+1)-OFFSET(AW130,,,,COUNTA($G$122:$CC$122)-COUNTA($G$122:AW$122)+1))*(1+discount_rate),0)</f>
        <v>0</v>
      </c>
      <c r="AX164" s="1" cm="1">
        <f t="array" aca="1" ref="AX164" ca="1">IF(AND($B164=AX$28,$B164=$B165-1),NPV(discount_rate,OFFSET(AX129,,,,COUNTA($G$122:$CC$122)-COUNTA($G$122:AX$122)+1)-OFFSET(AX130,,,,COUNTA($G$122:$CC$122)-COUNTA($G$122:AX$122)+1))*(1+discount_rate),0)</f>
        <v>0</v>
      </c>
      <c r="AY164" s="1" cm="1">
        <f t="array" aca="1" ref="AY164" ca="1">IF(AND($B164=AY$28,$B164=$B165-1),NPV(discount_rate,OFFSET(AY129,,,,COUNTA($G$122:$CC$122)-COUNTA($G$122:AY$122)+1)-OFFSET(AY130,,,,COUNTA($G$122:$CC$122)-COUNTA($G$122:AY$122)+1))*(1+discount_rate),0)</f>
        <v>0</v>
      </c>
      <c r="AZ164" s="1" cm="1">
        <f t="array" aca="1" ref="AZ164" ca="1">IF(AND($B164=AZ$28,$B164=$B165-1),NPV(discount_rate,OFFSET(AZ129,,,,COUNTA($G$122:$CC$122)-COUNTA($G$122:AZ$122)+1)-OFFSET(AZ130,,,,COUNTA($G$122:$CC$122)-COUNTA($G$122:AZ$122)+1))*(1+discount_rate),0)</f>
        <v>0</v>
      </c>
      <c r="BA164" s="1" cm="1">
        <f t="array" aca="1" ref="BA164" ca="1">IF(AND($B164=BA$28,$B164=$B165-1),NPV(discount_rate,OFFSET(BA129,,,,COUNTA($G$122:$CC$122)-COUNTA($G$122:BA$122)+1)-OFFSET(BA130,,,,COUNTA($G$122:$CC$122)-COUNTA($G$122:BA$122)+1))*(1+discount_rate),0)</f>
        <v>0</v>
      </c>
      <c r="BB164" s="1" cm="1">
        <f t="array" aca="1" ref="BB164" ca="1">IF(AND($B164=BB$28,$B164=$B165-1),NPV(discount_rate,OFFSET(BB129,,,,COUNTA($G$122:$CC$122)-COUNTA($G$122:BB$122)+1)-OFFSET(BB130,,,,COUNTA($G$122:$CC$122)-COUNTA($G$122:BB$122)+1))*(1+discount_rate),0)</f>
        <v>0</v>
      </c>
      <c r="BC164" s="1" cm="1">
        <f t="array" aca="1" ref="BC164" ca="1">IF(AND($B164=BC$28,$B164=$B165-1),NPV(discount_rate,OFFSET(BC129,,,,COUNTA($G$122:$CC$122)-COUNTA($G$122:BC$122)+1)-OFFSET(BC130,,,,COUNTA($G$122:$CC$122)-COUNTA($G$122:BC$122)+1))*(1+discount_rate),0)</f>
        <v>0</v>
      </c>
      <c r="BD164" s="1" cm="1">
        <f t="array" aca="1" ref="BD164" ca="1">IF(AND($B164=BD$28,$B164=$B165-1),NPV(discount_rate,OFFSET(BD129,,,,COUNTA($G$122:$CC$122)-COUNTA($G$122:BD$122)+1)-OFFSET(BD130,,,,COUNTA($G$122:$CC$122)-COUNTA($G$122:BD$122)+1))*(1+discount_rate),0)</f>
        <v>0</v>
      </c>
      <c r="BE164" s="1" cm="1">
        <f t="array" aca="1" ref="BE164" ca="1">IF(AND($B164=BE$28,$B164=$B165-1),NPV(discount_rate,OFFSET(BE129,,,,COUNTA($G$122:$CC$122)-COUNTA($G$122:BE$122)+1)-OFFSET(BE130,,,,COUNTA($G$122:$CC$122)-COUNTA($G$122:BE$122)+1))*(1+discount_rate),0)</f>
        <v>0</v>
      </c>
      <c r="BF164" s="1" cm="1">
        <f t="array" aca="1" ref="BF164" ca="1">IF(AND($B164=BF$28,$B164=$B165-1),NPV(discount_rate,OFFSET(BF129,,,,COUNTA($G$122:$CC$122)-COUNTA($G$122:BF$122)+1)-OFFSET(BF130,,,,COUNTA($G$122:$CC$122)-COUNTA($G$122:BF$122)+1))*(1+discount_rate),0)</f>
        <v>0</v>
      </c>
      <c r="BG164" s="1" cm="1">
        <f t="array" aca="1" ref="BG164" ca="1">IF(AND($B164=BG$28,$B164=$B165-1),NPV(discount_rate,OFFSET(BG129,,,,COUNTA($G$122:$CC$122)-COUNTA($G$122:BG$122)+1)-OFFSET(BG130,,,,COUNTA($G$122:$CC$122)-COUNTA($G$122:BG$122)+1))*(1+discount_rate),0)</f>
        <v>0</v>
      </c>
      <c r="BH164" s="1" cm="1">
        <f t="array" aca="1" ref="BH164" ca="1">IF(AND($B164=BH$28,$B164=$B165-1),NPV(discount_rate,OFFSET(BH129,,,,COUNTA($G$122:$CC$122)-COUNTA($G$122:BH$122)+1)-OFFSET(BH130,,,,COUNTA($G$122:$CC$122)-COUNTA($G$122:BH$122)+1))*(1+discount_rate),0)</f>
        <v>0</v>
      </c>
      <c r="BI164" s="1" cm="1">
        <f t="array" aca="1" ref="BI164" ca="1">IF(AND($B164=BI$28,$B164=$B165-1),NPV(discount_rate,OFFSET(BI129,,,,COUNTA($G$122:$CC$122)-COUNTA($G$122:BI$122)+1)-OFFSET(BI130,,,,COUNTA($G$122:$CC$122)-COUNTA($G$122:BI$122)+1))*(1+discount_rate),0)</f>
        <v>0</v>
      </c>
      <c r="BJ164" s="1" cm="1">
        <f t="array" aca="1" ref="BJ164" ca="1">IF(AND($B164=BJ$28,$B164=$B165-1),NPV(discount_rate,OFFSET(BJ129,,,,COUNTA($G$122:$CC$122)-COUNTA($G$122:BJ$122)+1)-OFFSET(BJ130,,,,COUNTA($G$122:$CC$122)-COUNTA($G$122:BJ$122)+1))*(1+discount_rate),0)</f>
        <v>0</v>
      </c>
      <c r="BK164" s="1" cm="1">
        <f t="array" aca="1" ref="BK164" ca="1">IF(AND($B164=BK$28,$B164=$B165-1),NPV(discount_rate,OFFSET(BK129,,,,COUNTA($G$122:$CC$122)-COUNTA($G$122:BK$122)+1)-OFFSET(BK130,,,,COUNTA($G$122:$CC$122)-COUNTA($G$122:BK$122)+1))*(1+discount_rate),0)</f>
        <v>0</v>
      </c>
      <c r="BL164" s="1" cm="1">
        <f t="array" aca="1" ref="BL164" ca="1">IF(AND($B164=BL$28,$B164=$B165-1),NPV(discount_rate,OFFSET(BL129,,,,COUNTA($G$122:$CC$122)-COUNTA($G$122:BL$122)+1)-OFFSET(BL130,,,,COUNTA($G$122:$CC$122)-COUNTA($G$122:BL$122)+1))*(1+discount_rate),0)</f>
        <v>0</v>
      </c>
      <c r="BM164" s="1" cm="1">
        <f t="array" aca="1" ref="BM164" ca="1">IF(AND($B164=BM$28,$B164=$B165-1),NPV(discount_rate,OFFSET(BM129,,,,COUNTA($G$122:$CC$122)-COUNTA($G$122:BM$122)+1)-OFFSET(BM130,,,,COUNTA($G$122:$CC$122)-COUNTA($G$122:BM$122)+1))*(1+discount_rate),0)</f>
        <v>0</v>
      </c>
      <c r="BN164" s="1" cm="1">
        <f t="array" aca="1" ref="BN164" ca="1">IF(AND($B164=BN$28,$B164=$B165-1),NPV(discount_rate,OFFSET(BN129,,,,COUNTA($G$122:$CC$122)-COUNTA($G$122:BN$122)+1)-OFFSET(BN130,,,,COUNTA($G$122:$CC$122)-COUNTA($G$122:BN$122)+1))*(1+discount_rate),0)</f>
        <v>0</v>
      </c>
      <c r="BO164" s="1" cm="1">
        <f t="array" aca="1" ref="BO164" ca="1">IF(AND($B164=BO$28,$B164=$B165-1),NPV(discount_rate,OFFSET(BO129,,,,COUNTA($G$122:$CC$122)-COUNTA($G$122:BO$122)+1)-OFFSET(BO130,,,,COUNTA($G$122:$CC$122)-COUNTA($G$122:BO$122)+1))*(1+discount_rate),0)</f>
        <v>0</v>
      </c>
      <c r="BP164" s="1" cm="1">
        <f t="array" aca="1" ref="BP164" ca="1">IF(AND($B164=BP$28,$B164=$B165-1),NPV(discount_rate,OFFSET(BP129,,,,COUNTA($G$122:$CC$122)-COUNTA($G$122:BP$122)+1)-OFFSET(BP130,,,,COUNTA($G$122:$CC$122)-COUNTA($G$122:BP$122)+1))*(1+discount_rate),0)</f>
        <v>0</v>
      </c>
      <c r="BQ164" s="1" cm="1">
        <f t="array" aca="1" ref="BQ164" ca="1">IF(AND($B164=BQ$28,$B164=$B165-1),NPV(discount_rate,OFFSET(BQ129,,,,COUNTA($G$122:$CC$122)-COUNTA($G$122:BQ$122)+1)-OFFSET(BQ130,,,,COUNTA($G$122:$CC$122)-COUNTA($G$122:BQ$122)+1))*(1+discount_rate),0)</f>
        <v>0</v>
      </c>
      <c r="BR164" s="1" cm="1">
        <f t="array" aca="1" ref="BR164" ca="1">IF(AND($B164=BR$28,$B164=$B165-1),NPV(discount_rate,OFFSET(BR129,,,,COUNTA($G$122:$CC$122)-COUNTA($G$122:BR$122)+1)-OFFSET(BR130,,,,COUNTA($G$122:$CC$122)-COUNTA($G$122:BR$122)+1))*(1+discount_rate),0)</f>
        <v>0</v>
      </c>
      <c r="BS164" s="1" cm="1">
        <f t="array" aca="1" ref="BS164" ca="1">IF(AND($B164=BS$28,$B164=$B165-1),NPV(discount_rate,OFFSET(BS129,,,,COUNTA($G$122:$CC$122)-COUNTA($G$122:BS$122)+1)-OFFSET(BS130,,,,COUNTA($G$122:$CC$122)-COUNTA($G$122:BS$122)+1))*(1+discount_rate),0)</f>
        <v>0</v>
      </c>
      <c r="BT164" s="1" cm="1">
        <f t="array" aca="1" ref="BT164" ca="1">IF(AND($B164=BT$28,$B164=$B165-1),NPV(discount_rate,OFFSET(BT129,,,,COUNTA($G$122:$CC$122)-COUNTA($G$122:BT$122)+1)-OFFSET(BT130,,,,COUNTA($G$122:$CC$122)-COUNTA($G$122:BT$122)+1))*(1+discount_rate),0)</f>
        <v>0</v>
      </c>
      <c r="BU164" s="1" cm="1">
        <f t="array" aca="1" ref="BU164" ca="1">IF(AND($B164=BU$28,$B164=$B165-1),NPV(discount_rate,OFFSET(BU129,,,,COUNTA($G$122:$CC$122)-COUNTA($G$122:BU$122)+1)-OFFSET(BU130,,,,COUNTA($G$122:$CC$122)-COUNTA($G$122:BU$122)+1))*(1+discount_rate),0)</f>
        <v>0</v>
      </c>
      <c r="BV164" s="1" cm="1">
        <f t="array" aca="1" ref="BV164" ca="1">IF(AND($B164=BV$28,$B164=$B165-1),NPV(discount_rate,OFFSET(BV129,,,,COUNTA($G$122:$CC$122)-COUNTA($G$122:BV$122)+1)-OFFSET(BV130,,,,COUNTA($G$122:$CC$122)-COUNTA($G$122:BV$122)+1))*(1+discount_rate),0)</f>
        <v>0</v>
      </c>
      <c r="BW164" s="1" cm="1">
        <f t="array" aca="1" ref="BW164" ca="1">IF(AND($B164=BW$28,$B164=$B165-1),NPV(discount_rate,OFFSET(BW129,,,,COUNTA($G$122:$CC$122)-COUNTA($G$122:BW$122)+1)-OFFSET(BW130,,,,COUNTA($G$122:$CC$122)-COUNTA($G$122:BW$122)+1))*(1+discount_rate),0)</f>
        <v>0</v>
      </c>
      <c r="BX164" s="1" cm="1">
        <f t="array" aca="1" ref="BX164" ca="1">IF(AND($B164=BX$28,$B164=$B165-1),NPV(discount_rate,OFFSET(BX129,,,,COUNTA($G$122:$CC$122)-COUNTA($G$122:BX$122)+1)-OFFSET(BX130,,,,COUNTA($G$122:$CC$122)-COUNTA($G$122:BX$122)+1))*(1+discount_rate),0)</f>
        <v>0</v>
      </c>
      <c r="BY164" s="1" cm="1">
        <f t="array" aca="1" ref="BY164" ca="1">IF(AND($B164=BY$28,$B164=$B165-1),NPV(discount_rate,OFFSET(BY129,,,,COUNTA($G$122:$CC$122)-COUNTA($G$122:BY$122)+1)-OFFSET(BY130,,,,COUNTA($G$122:$CC$122)-COUNTA($G$122:BY$122)+1))*(1+discount_rate),0)</f>
        <v>0</v>
      </c>
      <c r="BZ164" s="1" cm="1">
        <f t="array" aca="1" ref="BZ164" ca="1">IF(AND($B164=BZ$28,$B164=$B165-1),NPV(discount_rate,OFFSET(BZ129,,,,COUNTA($G$122:$CC$122)-COUNTA($G$122:BZ$122)+1)-OFFSET(BZ130,,,,COUNTA($G$122:$CC$122)-COUNTA($G$122:BZ$122)+1))*(1+discount_rate),0)</f>
        <v>0</v>
      </c>
      <c r="CA164" s="1" cm="1">
        <f t="array" aca="1" ref="CA164" ca="1">IF(AND($B164=CA$28,$B164=$B165-1),NPV(discount_rate,OFFSET(CA129,,,,COUNTA($G$122:$CC$122)-COUNTA($G$122:CA$122)+1)-OFFSET(CA130,,,,COUNTA($G$122:$CC$122)-COUNTA($G$122:CA$122)+1))*(1+discount_rate),0)</f>
        <v>0</v>
      </c>
      <c r="CB164" s="1" cm="1">
        <f t="array" aca="1" ref="CB164" ca="1">IF(AND($B164=CB$28,$B164=$B165-1),NPV(discount_rate,OFFSET(CB129,,,,COUNTA($G$122:$CC$122)-COUNTA($G$122:CB$122)+1)-OFFSET(CB130,,,,COUNTA($G$122:$CC$122)-COUNTA($G$122:CB$122)+1))*(1+discount_rate),0)</f>
        <v>0</v>
      </c>
      <c r="CC164" s="1" cm="1">
        <f t="array" aca="1" ref="CC164" ca="1">IF(AND($B164=CC$28,$B164=$B165-1),NPV(discount_rate,OFFSET(CC129,,,,COUNTA($G$122:$CC$122)-COUNTA($G$122:CC$122)+1)-OFFSET(CC130,,,,COUNTA($G$122:$CC$122)-COUNTA($G$122:CC$122)+1))*(1+discount_rate),0)</f>
        <v>0</v>
      </c>
    </row>
    <row r="165" spans="2:81" x14ac:dyDescent="0.2">
      <c r="B165">
        <f t="shared" si="150"/>
        <v>2034</v>
      </c>
      <c r="D165" t="s">
        <v>43</v>
      </c>
      <c r="G165" s="1" cm="1">
        <f t="array" aca="1" ref="G165" ca="1">IF(AND($B165=G$28,$B165=$B166-1),NPV(discount_rate,OFFSET(G130,,,,COUNTA($G$122:$CC$122)-COUNTA($G$122:G$122)+1)-OFFSET(G131,,,,COUNTA($G$122:$CC$122)-COUNTA($G$122:G$122)+1))*(1+discount_rate),0)</f>
        <v>0</v>
      </c>
      <c r="H165" s="1" cm="1">
        <f t="array" aca="1" ref="H165" ca="1">IF(AND($B165=H$28,$B165=$B166-1),NPV(discount_rate,OFFSET(H130,,,,COUNTA($G$122:$CC$122)-COUNTA($G$122:H$122)+1)-OFFSET(H131,,,,COUNTA($G$122:$CC$122)-COUNTA($G$122:H$122)+1))*(1+discount_rate),0)</f>
        <v>0</v>
      </c>
      <c r="I165" s="1" cm="1">
        <f t="array" aca="1" ref="I165" ca="1">IF(AND($B165=I$28,$B165=$B166-1),NPV(discount_rate,OFFSET(I130,,,,COUNTA($G$122:$CC$122)-COUNTA($G$122:I$122)+1)-OFFSET(I131,,,,COUNTA($G$122:$CC$122)-COUNTA($G$122:I$122)+1))*(1+discount_rate),0)</f>
        <v>0</v>
      </c>
      <c r="J165" s="1" cm="1">
        <f t="array" aca="1" ref="J165" ca="1">IF(AND($B165=J$28,$B165=$B166-1),NPV(discount_rate,OFFSET(J130,,,,COUNTA($G$122:$CC$122)-COUNTA($G$122:J$122)+1)-OFFSET(J131,,,,COUNTA($G$122:$CC$122)-COUNTA($G$122:J$122)+1))*(1+discount_rate),0)</f>
        <v>0</v>
      </c>
      <c r="K165" s="1" cm="1">
        <f t="array" aca="1" ref="K165" ca="1">IF(AND($B165=K$28,$B165=$B166-1),NPV(discount_rate,OFFSET(K130,,,,COUNTA($G$122:$CC$122)-COUNTA($G$122:K$122)+1)-OFFSET(K131,,,,COUNTA($G$122:$CC$122)-COUNTA($G$122:K$122)+1))*(1+discount_rate),0)</f>
        <v>0</v>
      </c>
      <c r="L165" s="1" cm="1">
        <f t="array" aca="1" ref="L165" ca="1">IF(AND($B165=L$28,$B165=$B166-1),NPV(discount_rate,OFFSET(L130,,,,COUNTA($G$122:$CC$122)-COUNTA($G$122:L$122)+1)-OFFSET(L131,,,,COUNTA($G$122:$CC$122)-COUNTA($G$122:L$122)+1))*(1+discount_rate),0)</f>
        <v>0</v>
      </c>
      <c r="M165" s="1" cm="1">
        <f t="array" aca="1" ref="M165" ca="1">IF(AND($B165=M$28,$B165=$B166-1),NPV(discount_rate,OFFSET(M130,,,,COUNTA($G$122:$CC$122)-COUNTA($G$122:M$122)+1)-OFFSET(M131,,,,COUNTA($G$122:$CC$122)-COUNTA($G$122:M$122)+1))*(1+discount_rate),0)</f>
        <v>0</v>
      </c>
      <c r="N165" s="1" cm="1">
        <f t="array" aca="1" ref="N165" ca="1">IF(AND($B165=N$28,$B165=$B166-1),NPV(discount_rate,OFFSET(N130,,,,COUNTA($G$122:$CC$122)-COUNTA($G$122:N$122)+1)-OFFSET(N131,,,,COUNTA($G$122:$CC$122)-COUNTA($G$122:N$122)+1))*(1+discount_rate),0)</f>
        <v>0</v>
      </c>
      <c r="O165" s="1" cm="1">
        <f t="array" aca="1" ref="O165" ca="1">IF(AND($B165=O$28,$B165=$B166-1),NPV(discount_rate,OFFSET(O130,,,,COUNTA($G$122:$CC$122)-COUNTA($G$122:O$122)+1)-OFFSET(O131,,,,COUNTA($G$122:$CC$122)-COUNTA($G$122:O$122)+1))*(1+discount_rate),0)</f>
        <v>391.59828798502429</v>
      </c>
      <c r="P165" s="1" cm="1">
        <f t="array" aca="1" ref="P165" ca="1">IF(AND($B165=P$28,$B165=$B166-1),NPV(discount_rate,OFFSET(P130,,,,COUNTA($G$122:$CC$122)-COUNTA($G$122:P$122)+1)-OFFSET(P131,,,,COUNTA($G$122:$CC$122)-COUNTA($G$122:P$122)+1))*(1+discount_rate),0)</f>
        <v>0</v>
      </c>
      <c r="Q165" s="1" cm="1">
        <f t="array" aca="1" ref="Q165" ca="1">IF(AND($B165=Q$28,$B165=$B166-1),NPV(discount_rate,OFFSET(Q130,,,,COUNTA($G$122:$CC$122)-COUNTA($G$122:Q$122)+1)-OFFSET(Q131,,,,COUNTA($G$122:$CC$122)-COUNTA($G$122:Q$122)+1))*(1+discount_rate),0)</f>
        <v>0</v>
      </c>
      <c r="R165" s="1" cm="1">
        <f t="array" aca="1" ref="R165" ca="1">IF(AND($B165=R$28,$B165=$B166-1),NPV(discount_rate,OFFSET(R130,,,,COUNTA($G$122:$CC$122)-COUNTA($G$122:R$122)+1)-OFFSET(R131,,,,COUNTA($G$122:$CC$122)-COUNTA($G$122:R$122)+1))*(1+discount_rate),0)</f>
        <v>0</v>
      </c>
      <c r="S165" s="1" cm="1">
        <f t="array" aca="1" ref="S165" ca="1">IF(AND($B165=S$28,$B165=$B166-1),NPV(discount_rate,OFFSET(S130,,,,COUNTA($G$122:$CC$122)-COUNTA($G$122:S$122)+1)-OFFSET(S131,,,,COUNTA($G$122:$CC$122)-COUNTA($G$122:S$122)+1))*(1+discount_rate),0)</f>
        <v>0</v>
      </c>
      <c r="T165" s="1" cm="1">
        <f t="array" aca="1" ref="T165" ca="1">IF(AND($B165=T$28,$B165=$B166-1),NPV(discount_rate,OFFSET(T130,,,,COUNTA($G$122:$CC$122)-COUNTA($G$122:T$122)+1)-OFFSET(T131,,,,COUNTA($G$122:$CC$122)-COUNTA($G$122:T$122)+1))*(1+discount_rate),0)</f>
        <v>0</v>
      </c>
      <c r="U165" s="1" cm="1">
        <f t="array" aca="1" ref="U165" ca="1">IF(AND($B165=U$28,$B165=$B166-1),NPV(discount_rate,OFFSET(U130,,,,COUNTA($G$122:$CC$122)-COUNTA($G$122:U$122)+1)-OFFSET(U131,,,,COUNTA($G$122:$CC$122)-COUNTA($G$122:U$122)+1))*(1+discount_rate),0)</f>
        <v>0</v>
      </c>
      <c r="V165" s="1" cm="1">
        <f t="array" aca="1" ref="V165" ca="1">IF(AND($B165=V$28,$B165=$B166-1),NPV(discount_rate,OFFSET(V130,,,,COUNTA($G$122:$CC$122)-COUNTA($G$122:V$122)+1)-OFFSET(V131,,,,COUNTA($G$122:$CC$122)-COUNTA($G$122:V$122)+1))*(1+discount_rate),0)</f>
        <v>0</v>
      </c>
      <c r="W165" s="1" cm="1">
        <f t="array" aca="1" ref="W165" ca="1">IF(AND($B165=W$28,$B165=$B166-1),NPV(discount_rate,OFFSET(W130,,,,COUNTA($G$122:$CC$122)-COUNTA($G$122:W$122)+1)-OFFSET(W131,,,,COUNTA($G$122:$CC$122)-COUNTA($G$122:W$122)+1))*(1+discount_rate),0)</f>
        <v>0</v>
      </c>
      <c r="X165" s="1" cm="1">
        <f t="array" aca="1" ref="X165" ca="1">IF(AND($B165=X$28,$B165=$B166-1),NPV(discount_rate,OFFSET(X130,,,,COUNTA($G$122:$CC$122)-COUNTA($G$122:X$122)+1)-OFFSET(X131,,,,COUNTA($G$122:$CC$122)-COUNTA($G$122:X$122)+1))*(1+discount_rate),0)</f>
        <v>0</v>
      </c>
      <c r="Y165" s="1" cm="1">
        <f t="array" aca="1" ref="Y165" ca="1">IF(AND($B165=Y$28,$B165=$B166-1),NPV(discount_rate,OFFSET(Y130,,,,COUNTA($G$122:$CC$122)-COUNTA($G$122:Y$122)+1)-OFFSET(Y131,,,,COUNTA($G$122:$CC$122)-COUNTA($G$122:Y$122)+1))*(1+discount_rate),0)</f>
        <v>0</v>
      </c>
      <c r="Z165" s="1" cm="1">
        <f t="array" aca="1" ref="Z165" ca="1">IF(AND($B165=Z$28,$B165=$B166-1),NPV(discount_rate,OFFSET(Z130,,,,COUNTA($G$122:$CC$122)-COUNTA($G$122:Z$122)+1)-OFFSET(Z131,,,,COUNTA($G$122:$CC$122)-COUNTA($G$122:Z$122)+1))*(1+discount_rate),0)</f>
        <v>0</v>
      </c>
      <c r="AA165" s="1" cm="1">
        <f t="array" aca="1" ref="AA165" ca="1">IF(AND($B165=AA$28,$B165=$B166-1),NPV(discount_rate,OFFSET(AA130,,,,COUNTA($G$122:$CC$122)-COUNTA($G$122:AA$122)+1)-OFFSET(AA131,,,,COUNTA($G$122:$CC$122)-COUNTA($G$122:AA$122)+1))*(1+discount_rate),0)</f>
        <v>0</v>
      </c>
      <c r="AB165" s="1" cm="1">
        <f t="array" aca="1" ref="AB165" ca="1">IF(AND($B165=AB$28,$B165=$B166-1),NPV(discount_rate,OFFSET(AB130,,,,COUNTA($G$122:$CC$122)-COUNTA($G$122:AB$122)+1)-OFFSET(AB131,,,,COUNTA($G$122:$CC$122)-COUNTA($G$122:AB$122)+1))*(1+discount_rate),0)</f>
        <v>0</v>
      </c>
      <c r="AC165" s="1" cm="1">
        <f t="array" aca="1" ref="AC165" ca="1">IF(AND($B165=AC$28,$B165=$B166-1),NPV(discount_rate,OFFSET(AC130,,,,COUNTA($G$122:$CC$122)-COUNTA($G$122:AC$122)+1)-OFFSET(AC131,,,,COUNTA($G$122:$CC$122)-COUNTA($G$122:AC$122)+1))*(1+discount_rate),0)</f>
        <v>0</v>
      </c>
      <c r="AD165" s="1" cm="1">
        <f t="array" aca="1" ref="AD165" ca="1">IF(AND($B165=AD$28,$B165=$B166-1),NPV(discount_rate,OFFSET(AD130,,,,COUNTA($G$122:$CC$122)-COUNTA($G$122:AD$122)+1)-OFFSET(AD131,,,,COUNTA($G$122:$CC$122)-COUNTA($G$122:AD$122)+1))*(1+discount_rate),0)</f>
        <v>0</v>
      </c>
      <c r="AE165" s="1" cm="1">
        <f t="array" aca="1" ref="AE165" ca="1">IF(AND($B165=AE$28,$B165=$B166-1),NPV(discount_rate,OFFSET(AE130,,,,COUNTA($G$122:$CC$122)-COUNTA($G$122:AE$122)+1)-OFFSET(AE131,,,,COUNTA($G$122:$CC$122)-COUNTA($G$122:AE$122)+1))*(1+discount_rate),0)</f>
        <v>0</v>
      </c>
      <c r="AF165" s="1" cm="1">
        <f t="array" aca="1" ref="AF165" ca="1">IF(AND($B165=AF$28,$B165=$B166-1),NPV(discount_rate,OFFSET(AF130,,,,COUNTA($G$122:$CC$122)-COUNTA($G$122:AF$122)+1)-OFFSET(AF131,,,,COUNTA($G$122:$CC$122)-COUNTA($G$122:AF$122)+1))*(1+discount_rate),0)</f>
        <v>0</v>
      </c>
      <c r="AG165" s="1" cm="1">
        <f t="array" aca="1" ref="AG165" ca="1">IF(AND($B165=AG$28,$B165=$B166-1),NPV(discount_rate,OFFSET(AG130,,,,COUNTA($G$122:$CC$122)-COUNTA($G$122:AG$122)+1)-OFFSET(AG131,,,,COUNTA($G$122:$CC$122)-COUNTA($G$122:AG$122)+1))*(1+discount_rate),0)</f>
        <v>0</v>
      </c>
      <c r="AH165" s="1" cm="1">
        <f t="array" aca="1" ref="AH165" ca="1">IF(AND($B165=AH$28,$B165=$B166-1),NPV(discount_rate,OFFSET(AH130,,,,COUNTA($G$122:$CC$122)-COUNTA($G$122:AH$122)+1)-OFFSET(AH131,,,,COUNTA($G$122:$CC$122)-COUNTA($G$122:AH$122)+1))*(1+discount_rate),0)</f>
        <v>0</v>
      </c>
      <c r="AI165" s="1" cm="1">
        <f t="array" aca="1" ref="AI165" ca="1">IF(AND($B165=AI$28,$B165=$B166-1),NPV(discount_rate,OFFSET(AI130,,,,COUNTA($G$122:$CC$122)-COUNTA($G$122:AI$122)+1)-OFFSET(AI131,,,,COUNTA($G$122:$CC$122)-COUNTA($G$122:AI$122)+1))*(1+discount_rate),0)</f>
        <v>0</v>
      </c>
      <c r="AJ165" s="1" cm="1">
        <f t="array" aca="1" ref="AJ165" ca="1">IF(AND($B165=AJ$28,$B165=$B166-1),NPV(discount_rate,OFFSET(AJ130,,,,COUNTA($G$122:$CC$122)-COUNTA($G$122:AJ$122)+1)-OFFSET(AJ131,,,,COUNTA($G$122:$CC$122)-COUNTA($G$122:AJ$122)+1))*(1+discount_rate),0)</f>
        <v>0</v>
      </c>
      <c r="AK165" s="1" cm="1">
        <f t="array" aca="1" ref="AK165" ca="1">IF(AND($B165=AK$28,$B165=$B166-1),NPV(discount_rate,OFFSET(AK130,,,,COUNTA($G$122:$CC$122)-COUNTA($G$122:AK$122)+1)-OFFSET(AK131,,,,COUNTA($G$122:$CC$122)-COUNTA($G$122:AK$122)+1))*(1+discount_rate),0)</f>
        <v>0</v>
      </c>
      <c r="AL165" s="1" cm="1">
        <f t="array" aca="1" ref="AL165" ca="1">IF(AND($B165=AL$28,$B165=$B166-1),NPV(discount_rate,OFFSET(AL130,,,,COUNTA($G$122:$CC$122)-COUNTA($G$122:AL$122)+1)-OFFSET(AL131,,,,COUNTA($G$122:$CC$122)-COUNTA($G$122:AL$122)+1))*(1+discount_rate),0)</f>
        <v>0</v>
      </c>
      <c r="AM165" s="1" cm="1">
        <f t="array" aca="1" ref="AM165" ca="1">IF(AND($B165=AM$28,$B165=$B166-1),NPV(discount_rate,OFFSET(AM130,,,,COUNTA($G$122:$CC$122)-COUNTA($G$122:AM$122)+1)-OFFSET(AM131,,,,COUNTA($G$122:$CC$122)-COUNTA($G$122:AM$122)+1))*(1+discount_rate),0)</f>
        <v>0</v>
      </c>
      <c r="AN165" s="1" cm="1">
        <f t="array" aca="1" ref="AN165" ca="1">IF(AND($B165=AN$28,$B165=$B166-1),NPV(discount_rate,OFFSET(AN130,,,,COUNTA($G$122:$CC$122)-COUNTA($G$122:AN$122)+1)-OFFSET(AN131,,,,COUNTA($G$122:$CC$122)-COUNTA($G$122:AN$122)+1))*(1+discount_rate),0)</f>
        <v>0</v>
      </c>
      <c r="AO165" s="1" cm="1">
        <f t="array" aca="1" ref="AO165" ca="1">IF(AND($B165=AO$28,$B165=$B166-1),NPV(discount_rate,OFFSET(AO130,,,,COUNTA($G$122:$CC$122)-COUNTA($G$122:AO$122)+1)-OFFSET(AO131,,,,COUNTA($G$122:$CC$122)-COUNTA($G$122:AO$122)+1))*(1+discount_rate),0)</f>
        <v>0</v>
      </c>
      <c r="AP165" s="1" cm="1">
        <f t="array" aca="1" ref="AP165" ca="1">IF(AND($B165=AP$28,$B165=$B166-1),NPV(discount_rate,OFFSET(AP130,,,,COUNTA($G$122:$CC$122)-COUNTA($G$122:AP$122)+1)-OFFSET(AP131,,,,COUNTA($G$122:$CC$122)-COUNTA($G$122:AP$122)+1))*(1+discount_rate),0)</f>
        <v>0</v>
      </c>
      <c r="AQ165" s="1" cm="1">
        <f t="array" aca="1" ref="AQ165" ca="1">IF(AND($B165=AQ$28,$B165=$B166-1),NPV(discount_rate,OFFSET(AQ130,,,,COUNTA($G$122:$CC$122)-COUNTA($G$122:AQ$122)+1)-OFFSET(AQ131,,,,COUNTA($G$122:$CC$122)-COUNTA($G$122:AQ$122)+1))*(1+discount_rate),0)</f>
        <v>0</v>
      </c>
      <c r="AR165" s="1" cm="1">
        <f t="array" aca="1" ref="AR165" ca="1">IF(AND($B165=AR$28,$B165=$B166-1),NPV(discount_rate,OFFSET(AR130,,,,COUNTA($G$122:$CC$122)-COUNTA($G$122:AR$122)+1)-OFFSET(AR131,,,,COUNTA($G$122:$CC$122)-COUNTA($G$122:AR$122)+1))*(1+discount_rate),0)</f>
        <v>0</v>
      </c>
      <c r="AS165" s="1" cm="1">
        <f t="array" aca="1" ref="AS165" ca="1">IF(AND($B165=AS$28,$B165=$B166-1),NPV(discount_rate,OFFSET(AS130,,,,COUNTA($G$122:$CC$122)-COUNTA($G$122:AS$122)+1)-OFFSET(AS131,,,,COUNTA($G$122:$CC$122)-COUNTA($G$122:AS$122)+1))*(1+discount_rate),0)</f>
        <v>0</v>
      </c>
      <c r="AT165" s="1" cm="1">
        <f t="array" aca="1" ref="AT165" ca="1">IF(AND($B165=AT$28,$B165=$B166-1),NPV(discount_rate,OFFSET(AT130,,,,COUNTA($G$122:$CC$122)-COUNTA($G$122:AT$122)+1)-OFFSET(AT131,,,,COUNTA($G$122:$CC$122)-COUNTA($G$122:AT$122)+1))*(1+discount_rate),0)</f>
        <v>0</v>
      </c>
      <c r="AU165" s="1" cm="1">
        <f t="array" aca="1" ref="AU165" ca="1">IF(AND($B165=AU$28,$B165=$B166-1),NPV(discount_rate,OFFSET(AU130,,,,COUNTA($G$122:$CC$122)-COUNTA($G$122:AU$122)+1)-OFFSET(AU131,,,,COUNTA($G$122:$CC$122)-COUNTA($G$122:AU$122)+1))*(1+discount_rate),0)</f>
        <v>0</v>
      </c>
      <c r="AV165" s="1" cm="1">
        <f t="array" aca="1" ref="AV165" ca="1">IF(AND($B165=AV$28,$B165=$B166-1),NPV(discount_rate,OFFSET(AV130,,,,COUNTA($G$122:$CC$122)-COUNTA($G$122:AV$122)+1)-OFFSET(AV131,,,,COUNTA($G$122:$CC$122)-COUNTA($G$122:AV$122)+1))*(1+discount_rate),0)</f>
        <v>0</v>
      </c>
      <c r="AW165" s="1" cm="1">
        <f t="array" aca="1" ref="AW165" ca="1">IF(AND($B165=AW$28,$B165=$B166-1),NPV(discount_rate,OFFSET(AW130,,,,COUNTA($G$122:$CC$122)-COUNTA($G$122:AW$122)+1)-OFFSET(AW131,,,,COUNTA($G$122:$CC$122)-COUNTA($G$122:AW$122)+1))*(1+discount_rate),0)</f>
        <v>0</v>
      </c>
      <c r="AX165" s="1" cm="1">
        <f t="array" aca="1" ref="AX165" ca="1">IF(AND($B165=AX$28,$B165=$B166-1),NPV(discount_rate,OFFSET(AX130,,,,COUNTA($G$122:$CC$122)-COUNTA($G$122:AX$122)+1)-OFFSET(AX131,,,,COUNTA($G$122:$CC$122)-COUNTA($G$122:AX$122)+1))*(1+discount_rate),0)</f>
        <v>0</v>
      </c>
      <c r="AY165" s="1" cm="1">
        <f t="array" aca="1" ref="AY165" ca="1">IF(AND($B165=AY$28,$B165=$B166-1),NPV(discount_rate,OFFSET(AY130,,,,COUNTA($G$122:$CC$122)-COUNTA($G$122:AY$122)+1)-OFFSET(AY131,,,,COUNTA($G$122:$CC$122)-COUNTA($G$122:AY$122)+1))*(1+discount_rate),0)</f>
        <v>0</v>
      </c>
      <c r="AZ165" s="1" cm="1">
        <f t="array" aca="1" ref="AZ165" ca="1">IF(AND($B165=AZ$28,$B165=$B166-1),NPV(discount_rate,OFFSET(AZ130,,,,COUNTA($G$122:$CC$122)-COUNTA($G$122:AZ$122)+1)-OFFSET(AZ131,,,,COUNTA($G$122:$CC$122)-COUNTA($G$122:AZ$122)+1))*(1+discount_rate),0)</f>
        <v>0</v>
      </c>
      <c r="BA165" s="1" cm="1">
        <f t="array" aca="1" ref="BA165" ca="1">IF(AND($B165=BA$28,$B165=$B166-1),NPV(discount_rate,OFFSET(BA130,,,,COUNTA($G$122:$CC$122)-COUNTA($G$122:BA$122)+1)-OFFSET(BA131,,,,COUNTA($G$122:$CC$122)-COUNTA($G$122:BA$122)+1))*(1+discount_rate),0)</f>
        <v>0</v>
      </c>
      <c r="BB165" s="1" cm="1">
        <f t="array" aca="1" ref="BB165" ca="1">IF(AND($B165=BB$28,$B165=$B166-1),NPV(discount_rate,OFFSET(BB130,,,,COUNTA($G$122:$CC$122)-COUNTA($G$122:BB$122)+1)-OFFSET(BB131,,,,COUNTA($G$122:$CC$122)-COUNTA($G$122:BB$122)+1))*(1+discount_rate),0)</f>
        <v>0</v>
      </c>
      <c r="BC165" s="1" cm="1">
        <f t="array" aca="1" ref="BC165" ca="1">IF(AND($B165=BC$28,$B165=$B166-1),NPV(discount_rate,OFFSET(BC130,,,,COUNTA($G$122:$CC$122)-COUNTA($G$122:BC$122)+1)-OFFSET(BC131,,,,COUNTA($G$122:$CC$122)-COUNTA($G$122:BC$122)+1))*(1+discount_rate),0)</f>
        <v>0</v>
      </c>
      <c r="BD165" s="1" cm="1">
        <f t="array" aca="1" ref="BD165" ca="1">IF(AND($B165=BD$28,$B165=$B166-1),NPV(discount_rate,OFFSET(BD130,,,,COUNTA($G$122:$CC$122)-COUNTA($G$122:BD$122)+1)-OFFSET(BD131,,,,COUNTA($G$122:$CC$122)-COUNTA($G$122:BD$122)+1))*(1+discount_rate),0)</f>
        <v>0</v>
      </c>
      <c r="BE165" s="1" cm="1">
        <f t="array" aca="1" ref="BE165" ca="1">IF(AND($B165=BE$28,$B165=$B166-1),NPV(discount_rate,OFFSET(BE130,,,,COUNTA($G$122:$CC$122)-COUNTA($G$122:BE$122)+1)-OFFSET(BE131,,,,COUNTA($G$122:$CC$122)-COUNTA($G$122:BE$122)+1))*(1+discount_rate),0)</f>
        <v>0</v>
      </c>
      <c r="BF165" s="1" cm="1">
        <f t="array" aca="1" ref="BF165" ca="1">IF(AND($B165=BF$28,$B165=$B166-1),NPV(discount_rate,OFFSET(BF130,,,,COUNTA($G$122:$CC$122)-COUNTA($G$122:BF$122)+1)-OFFSET(BF131,,,,COUNTA($G$122:$CC$122)-COUNTA($G$122:BF$122)+1))*(1+discount_rate),0)</f>
        <v>0</v>
      </c>
      <c r="BG165" s="1" cm="1">
        <f t="array" aca="1" ref="BG165" ca="1">IF(AND($B165=BG$28,$B165=$B166-1),NPV(discount_rate,OFFSET(BG130,,,,COUNTA($G$122:$CC$122)-COUNTA($G$122:BG$122)+1)-OFFSET(BG131,,,,COUNTA($G$122:$CC$122)-COUNTA($G$122:BG$122)+1))*(1+discount_rate),0)</f>
        <v>0</v>
      </c>
      <c r="BH165" s="1" cm="1">
        <f t="array" aca="1" ref="BH165" ca="1">IF(AND($B165=BH$28,$B165=$B166-1),NPV(discount_rate,OFFSET(BH130,,,,COUNTA($G$122:$CC$122)-COUNTA($G$122:BH$122)+1)-OFFSET(BH131,,,,COUNTA($G$122:$CC$122)-COUNTA($G$122:BH$122)+1))*(1+discount_rate),0)</f>
        <v>0</v>
      </c>
      <c r="BI165" s="1" cm="1">
        <f t="array" aca="1" ref="BI165" ca="1">IF(AND($B165=BI$28,$B165=$B166-1),NPV(discount_rate,OFFSET(BI130,,,,COUNTA($G$122:$CC$122)-COUNTA($G$122:BI$122)+1)-OFFSET(BI131,,,,COUNTA($G$122:$CC$122)-COUNTA($G$122:BI$122)+1))*(1+discount_rate),0)</f>
        <v>0</v>
      </c>
      <c r="BJ165" s="1" cm="1">
        <f t="array" aca="1" ref="BJ165" ca="1">IF(AND($B165=BJ$28,$B165=$B166-1),NPV(discount_rate,OFFSET(BJ130,,,,COUNTA($G$122:$CC$122)-COUNTA($G$122:BJ$122)+1)-OFFSET(BJ131,,,,COUNTA($G$122:$CC$122)-COUNTA($G$122:BJ$122)+1))*(1+discount_rate),0)</f>
        <v>0</v>
      </c>
      <c r="BK165" s="1" cm="1">
        <f t="array" aca="1" ref="BK165" ca="1">IF(AND($B165=BK$28,$B165=$B166-1),NPV(discount_rate,OFFSET(BK130,,,,COUNTA($G$122:$CC$122)-COUNTA($G$122:BK$122)+1)-OFFSET(BK131,,,,COUNTA($G$122:$CC$122)-COUNTA($G$122:BK$122)+1))*(1+discount_rate),0)</f>
        <v>0</v>
      </c>
      <c r="BL165" s="1" cm="1">
        <f t="array" aca="1" ref="BL165" ca="1">IF(AND($B165=BL$28,$B165=$B166-1),NPV(discount_rate,OFFSET(BL130,,,,COUNTA($G$122:$CC$122)-COUNTA($G$122:BL$122)+1)-OFFSET(BL131,,,,COUNTA($G$122:$CC$122)-COUNTA($G$122:BL$122)+1))*(1+discount_rate),0)</f>
        <v>0</v>
      </c>
      <c r="BM165" s="1" cm="1">
        <f t="array" aca="1" ref="BM165" ca="1">IF(AND($B165=BM$28,$B165=$B166-1),NPV(discount_rate,OFFSET(BM130,,,,COUNTA($G$122:$CC$122)-COUNTA($G$122:BM$122)+1)-OFFSET(BM131,,,,COUNTA($G$122:$CC$122)-COUNTA($G$122:BM$122)+1))*(1+discount_rate),0)</f>
        <v>0</v>
      </c>
      <c r="BN165" s="1" cm="1">
        <f t="array" aca="1" ref="BN165" ca="1">IF(AND($B165=BN$28,$B165=$B166-1),NPV(discount_rate,OFFSET(BN130,,,,COUNTA($G$122:$CC$122)-COUNTA($G$122:BN$122)+1)-OFFSET(BN131,,,,COUNTA($G$122:$CC$122)-COUNTA($G$122:BN$122)+1))*(1+discount_rate),0)</f>
        <v>0</v>
      </c>
      <c r="BO165" s="1" cm="1">
        <f t="array" aca="1" ref="BO165" ca="1">IF(AND($B165=BO$28,$B165=$B166-1),NPV(discount_rate,OFFSET(BO130,,,,COUNTA($G$122:$CC$122)-COUNTA($G$122:BO$122)+1)-OFFSET(BO131,,,,COUNTA($G$122:$CC$122)-COUNTA($G$122:BO$122)+1))*(1+discount_rate),0)</f>
        <v>0</v>
      </c>
      <c r="BP165" s="1" cm="1">
        <f t="array" aca="1" ref="BP165" ca="1">IF(AND($B165=BP$28,$B165=$B166-1),NPV(discount_rate,OFFSET(BP130,,,,COUNTA($G$122:$CC$122)-COUNTA($G$122:BP$122)+1)-OFFSET(BP131,,,,COUNTA($G$122:$CC$122)-COUNTA($G$122:BP$122)+1))*(1+discount_rate),0)</f>
        <v>0</v>
      </c>
      <c r="BQ165" s="1" cm="1">
        <f t="array" aca="1" ref="BQ165" ca="1">IF(AND($B165=BQ$28,$B165=$B166-1),NPV(discount_rate,OFFSET(BQ130,,,,COUNTA($G$122:$CC$122)-COUNTA($G$122:BQ$122)+1)-OFFSET(BQ131,,,,COUNTA($G$122:$CC$122)-COUNTA($G$122:BQ$122)+1))*(1+discount_rate),0)</f>
        <v>0</v>
      </c>
      <c r="BR165" s="1" cm="1">
        <f t="array" aca="1" ref="BR165" ca="1">IF(AND($B165=BR$28,$B165=$B166-1),NPV(discount_rate,OFFSET(BR130,,,,COUNTA($G$122:$CC$122)-COUNTA($G$122:BR$122)+1)-OFFSET(BR131,,,,COUNTA($G$122:$CC$122)-COUNTA($G$122:BR$122)+1))*(1+discount_rate),0)</f>
        <v>0</v>
      </c>
      <c r="BS165" s="1" cm="1">
        <f t="array" aca="1" ref="BS165" ca="1">IF(AND($B165=BS$28,$B165=$B166-1),NPV(discount_rate,OFFSET(BS130,,,,COUNTA($G$122:$CC$122)-COUNTA($G$122:BS$122)+1)-OFFSET(BS131,,,,COUNTA($G$122:$CC$122)-COUNTA($G$122:BS$122)+1))*(1+discount_rate),0)</f>
        <v>0</v>
      </c>
      <c r="BT165" s="1" cm="1">
        <f t="array" aca="1" ref="BT165" ca="1">IF(AND($B165=BT$28,$B165=$B166-1),NPV(discount_rate,OFFSET(BT130,,,,COUNTA($G$122:$CC$122)-COUNTA($G$122:BT$122)+1)-OFFSET(BT131,,,,COUNTA($G$122:$CC$122)-COUNTA($G$122:BT$122)+1))*(1+discount_rate),0)</f>
        <v>0</v>
      </c>
      <c r="BU165" s="1" cm="1">
        <f t="array" aca="1" ref="BU165" ca="1">IF(AND($B165=BU$28,$B165=$B166-1),NPV(discount_rate,OFFSET(BU130,,,,COUNTA($G$122:$CC$122)-COUNTA($G$122:BU$122)+1)-OFFSET(BU131,,,,COUNTA($G$122:$CC$122)-COUNTA($G$122:BU$122)+1))*(1+discount_rate),0)</f>
        <v>0</v>
      </c>
      <c r="BV165" s="1" cm="1">
        <f t="array" aca="1" ref="BV165" ca="1">IF(AND($B165=BV$28,$B165=$B166-1),NPV(discount_rate,OFFSET(BV130,,,,COUNTA($G$122:$CC$122)-COUNTA($G$122:BV$122)+1)-OFFSET(BV131,,,,COUNTA($G$122:$CC$122)-COUNTA($G$122:BV$122)+1))*(1+discount_rate),0)</f>
        <v>0</v>
      </c>
      <c r="BW165" s="1" cm="1">
        <f t="array" aca="1" ref="BW165" ca="1">IF(AND($B165=BW$28,$B165=$B166-1),NPV(discount_rate,OFFSET(BW130,,,,COUNTA($G$122:$CC$122)-COUNTA($G$122:BW$122)+1)-OFFSET(BW131,,,,COUNTA($G$122:$CC$122)-COUNTA($G$122:BW$122)+1))*(1+discount_rate),0)</f>
        <v>0</v>
      </c>
      <c r="BX165" s="1" cm="1">
        <f t="array" aca="1" ref="BX165" ca="1">IF(AND($B165=BX$28,$B165=$B166-1),NPV(discount_rate,OFFSET(BX130,,,,COUNTA($G$122:$CC$122)-COUNTA($G$122:BX$122)+1)-OFFSET(BX131,,,,COUNTA($G$122:$CC$122)-COUNTA($G$122:BX$122)+1))*(1+discount_rate),0)</f>
        <v>0</v>
      </c>
      <c r="BY165" s="1" cm="1">
        <f t="array" aca="1" ref="BY165" ca="1">IF(AND($B165=BY$28,$B165=$B166-1),NPV(discount_rate,OFFSET(BY130,,,,COUNTA($G$122:$CC$122)-COUNTA($G$122:BY$122)+1)-OFFSET(BY131,,,,COUNTA($G$122:$CC$122)-COUNTA($G$122:BY$122)+1))*(1+discount_rate),0)</f>
        <v>0</v>
      </c>
      <c r="BZ165" s="1" cm="1">
        <f t="array" aca="1" ref="BZ165" ca="1">IF(AND($B165=BZ$28,$B165=$B166-1),NPV(discount_rate,OFFSET(BZ130,,,,COUNTA($G$122:$CC$122)-COUNTA($G$122:BZ$122)+1)-OFFSET(BZ131,,,,COUNTA($G$122:$CC$122)-COUNTA($G$122:BZ$122)+1))*(1+discount_rate),0)</f>
        <v>0</v>
      </c>
      <c r="CA165" s="1" cm="1">
        <f t="array" aca="1" ref="CA165" ca="1">IF(AND($B165=CA$28,$B165=$B166-1),NPV(discount_rate,OFFSET(CA130,,,,COUNTA($G$122:$CC$122)-COUNTA($G$122:CA$122)+1)-OFFSET(CA131,,,,COUNTA($G$122:$CC$122)-COUNTA($G$122:CA$122)+1))*(1+discount_rate),0)</f>
        <v>0</v>
      </c>
      <c r="CB165" s="1" cm="1">
        <f t="array" aca="1" ref="CB165" ca="1">IF(AND($B165=CB$28,$B165=$B166-1),NPV(discount_rate,OFFSET(CB130,,,,COUNTA($G$122:$CC$122)-COUNTA($G$122:CB$122)+1)-OFFSET(CB131,,,,COUNTA($G$122:$CC$122)-COUNTA($G$122:CB$122)+1))*(1+discount_rate),0)</f>
        <v>0</v>
      </c>
      <c r="CC165" s="1" cm="1">
        <f t="array" aca="1" ref="CC165" ca="1">IF(AND($B165=CC$28,$B165=$B166-1),NPV(discount_rate,OFFSET(CC130,,,,COUNTA($G$122:$CC$122)-COUNTA($G$122:CC$122)+1)-OFFSET(CC131,,,,COUNTA($G$122:$CC$122)-COUNTA($G$122:CC$122)+1))*(1+discount_rate),0)</f>
        <v>0</v>
      </c>
    </row>
    <row r="166" spans="2:81" x14ac:dyDescent="0.2">
      <c r="B166">
        <f t="shared" si="150"/>
        <v>2035</v>
      </c>
      <c r="D166" t="s">
        <v>43</v>
      </c>
      <c r="G166" s="1" cm="1">
        <f t="array" aca="1" ref="G166" ca="1">IF(AND($B166=G$28,$B166=$B167-1),NPV(discount_rate,OFFSET(G131,,,,COUNTA($G$122:$CC$122)-COUNTA($G$122:G$122)+1)-OFFSET(G132,,,,COUNTA($G$122:$CC$122)-COUNTA($G$122:G$122)+1))*(1+discount_rate),0)</f>
        <v>0</v>
      </c>
      <c r="H166" s="1" cm="1">
        <f t="array" aca="1" ref="H166" ca="1">IF(AND($B166=H$28,$B166=$B167-1),NPV(discount_rate,OFFSET(H131,,,,COUNTA($G$122:$CC$122)-COUNTA($G$122:H$122)+1)-OFFSET(H132,,,,COUNTA($G$122:$CC$122)-COUNTA($G$122:H$122)+1))*(1+discount_rate),0)</f>
        <v>0</v>
      </c>
      <c r="I166" s="1" cm="1">
        <f t="array" aca="1" ref="I166" ca="1">IF(AND($B166=I$28,$B166=$B167-1),NPV(discount_rate,OFFSET(I131,,,,COUNTA($G$122:$CC$122)-COUNTA($G$122:I$122)+1)-OFFSET(I132,,,,COUNTA($G$122:$CC$122)-COUNTA($G$122:I$122)+1))*(1+discount_rate),0)</f>
        <v>0</v>
      </c>
      <c r="J166" s="1" cm="1">
        <f t="array" aca="1" ref="J166" ca="1">IF(AND($B166=J$28,$B166=$B167-1),NPV(discount_rate,OFFSET(J131,,,,COUNTA($G$122:$CC$122)-COUNTA($G$122:J$122)+1)-OFFSET(J132,,,,COUNTA($G$122:$CC$122)-COUNTA($G$122:J$122)+1))*(1+discount_rate),0)</f>
        <v>0</v>
      </c>
      <c r="K166" s="1" cm="1">
        <f t="array" aca="1" ref="K166" ca="1">IF(AND($B166=K$28,$B166=$B167-1),NPV(discount_rate,OFFSET(K131,,,,COUNTA($G$122:$CC$122)-COUNTA($G$122:K$122)+1)-OFFSET(K132,,,,COUNTA($G$122:$CC$122)-COUNTA($G$122:K$122)+1))*(1+discount_rate),0)</f>
        <v>0</v>
      </c>
      <c r="L166" s="1" cm="1">
        <f t="array" aca="1" ref="L166" ca="1">IF(AND($B166=L$28,$B166=$B167-1),NPV(discount_rate,OFFSET(L131,,,,COUNTA($G$122:$CC$122)-COUNTA($G$122:L$122)+1)-OFFSET(L132,,,,COUNTA($G$122:$CC$122)-COUNTA($G$122:L$122)+1))*(1+discount_rate),0)</f>
        <v>0</v>
      </c>
      <c r="M166" s="1" cm="1">
        <f t="array" aca="1" ref="M166" ca="1">IF(AND($B166=M$28,$B166=$B167-1),NPV(discount_rate,OFFSET(M131,,,,COUNTA($G$122:$CC$122)-COUNTA($G$122:M$122)+1)-OFFSET(M132,,,,COUNTA($G$122:$CC$122)-COUNTA($G$122:M$122)+1))*(1+discount_rate),0)</f>
        <v>0</v>
      </c>
      <c r="N166" s="1" cm="1">
        <f t="array" aca="1" ref="N166" ca="1">IF(AND($B166=N$28,$B166=$B167-1),NPV(discount_rate,OFFSET(N131,,,,COUNTA($G$122:$CC$122)-COUNTA($G$122:N$122)+1)-OFFSET(N132,,,,COUNTA($G$122:$CC$122)-COUNTA($G$122:N$122)+1))*(1+discount_rate),0)</f>
        <v>0</v>
      </c>
      <c r="O166" s="1" cm="1">
        <f t="array" aca="1" ref="O166" ca="1">IF(AND($B166=O$28,$B166=$B167-1),NPV(discount_rate,OFFSET(O131,,,,COUNTA($G$122:$CC$122)-COUNTA($G$122:O$122)+1)-OFFSET(O132,,,,COUNTA($G$122:$CC$122)-COUNTA($G$122:O$122)+1))*(1+discount_rate),0)</f>
        <v>0</v>
      </c>
      <c r="P166" s="1" cm="1">
        <f t="array" aca="1" ref="P166" ca="1">IF(AND($B166=P$28,$B166=$B167-1),NPV(discount_rate,OFFSET(P131,,,,COUNTA($G$122:$CC$122)-COUNTA($G$122:P$122)+1)-OFFSET(P132,,,,COUNTA($G$122:$CC$122)-COUNTA($G$122:P$122)+1))*(1+discount_rate),0)</f>
        <v>382.34470049851251</v>
      </c>
      <c r="Q166" s="1" cm="1">
        <f t="array" aca="1" ref="Q166" ca="1">IF(AND($B166=Q$28,$B166=$B167-1),NPV(discount_rate,OFFSET(Q131,,,,COUNTA($G$122:$CC$122)-COUNTA($G$122:Q$122)+1)-OFFSET(Q132,,,,COUNTA($G$122:$CC$122)-COUNTA($G$122:Q$122)+1))*(1+discount_rate),0)</f>
        <v>0</v>
      </c>
      <c r="R166" s="1" cm="1">
        <f t="array" aca="1" ref="R166" ca="1">IF(AND($B166=R$28,$B166=$B167-1),NPV(discount_rate,OFFSET(R131,,,,COUNTA($G$122:$CC$122)-COUNTA($G$122:R$122)+1)-OFFSET(R132,,,,COUNTA($G$122:$CC$122)-COUNTA($G$122:R$122)+1))*(1+discount_rate),0)</f>
        <v>0</v>
      </c>
      <c r="S166" s="1" cm="1">
        <f t="array" aca="1" ref="S166" ca="1">IF(AND($B166=S$28,$B166=$B167-1),NPV(discount_rate,OFFSET(S131,,,,COUNTA($G$122:$CC$122)-COUNTA($G$122:S$122)+1)-OFFSET(S132,,,,COUNTA($G$122:$CC$122)-COUNTA($G$122:S$122)+1))*(1+discount_rate),0)</f>
        <v>0</v>
      </c>
      <c r="T166" s="1" cm="1">
        <f t="array" aca="1" ref="T166" ca="1">IF(AND($B166=T$28,$B166=$B167-1),NPV(discount_rate,OFFSET(T131,,,,COUNTA($G$122:$CC$122)-COUNTA($G$122:T$122)+1)-OFFSET(T132,,,,COUNTA($G$122:$CC$122)-COUNTA($G$122:T$122)+1))*(1+discount_rate),0)</f>
        <v>0</v>
      </c>
      <c r="U166" s="1" cm="1">
        <f t="array" aca="1" ref="U166" ca="1">IF(AND($B166=U$28,$B166=$B167-1),NPV(discount_rate,OFFSET(U131,,,,COUNTA($G$122:$CC$122)-COUNTA($G$122:U$122)+1)-OFFSET(U132,,,,COUNTA($G$122:$CC$122)-COUNTA($G$122:U$122)+1))*(1+discount_rate),0)</f>
        <v>0</v>
      </c>
      <c r="V166" s="1" cm="1">
        <f t="array" aca="1" ref="V166" ca="1">IF(AND($B166=V$28,$B166=$B167-1),NPV(discount_rate,OFFSET(V131,,,,COUNTA($G$122:$CC$122)-COUNTA($G$122:V$122)+1)-OFFSET(V132,,,,COUNTA($G$122:$CC$122)-COUNTA($G$122:V$122)+1))*(1+discount_rate),0)</f>
        <v>0</v>
      </c>
      <c r="W166" s="1" cm="1">
        <f t="array" aca="1" ref="W166" ca="1">IF(AND($B166=W$28,$B166=$B167-1),NPV(discount_rate,OFFSET(W131,,,,COUNTA($G$122:$CC$122)-COUNTA($G$122:W$122)+1)-OFFSET(W132,,,,COUNTA($G$122:$CC$122)-COUNTA($G$122:W$122)+1))*(1+discount_rate),0)</f>
        <v>0</v>
      </c>
      <c r="X166" s="1" cm="1">
        <f t="array" aca="1" ref="X166" ca="1">IF(AND($B166=X$28,$B166=$B167-1),NPV(discount_rate,OFFSET(X131,,,,COUNTA($G$122:$CC$122)-COUNTA($G$122:X$122)+1)-OFFSET(X132,,,,COUNTA($G$122:$CC$122)-COUNTA($G$122:X$122)+1))*(1+discount_rate),0)</f>
        <v>0</v>
      </c>
      <c r="Y166" s="1" cm="1">
        <f t="array" aca="1" ref="Y166" ca="1">IF(AND($B166=Y$28,$B166=$B167-1),NPV(discount_rate,OFFSET(Y131,,,,COUNTA($G$122:$CC$122)-COUNTA($G$122:Y$122)+1)-OFFSET(Y132,,,,COUNTA($G$122:$CC$122)-COUNTA($G$122:Y$122)+1))*(1+discount_rate),0)</f>
        <v>0</v>
      </c>
      <c r="Z166" s="1" cm="1">
        <f t="array" aca="1" ref="Z166" ca="1">IF(AND($B166=Z$28,$B166=$B167-1),NPV(discount_rate,OFFSET(Z131,,,,COUNTA($G$122:$CC$122)-COUNTA($G$122:Z$122)+1)-OFFSET(Z132,,,,COUNTA($G$122:$CC$122)-COUNTA($G$122:Z$122)+1))*(1+discount_rate),0)</f>
        <v>0</v>
      </c>
      <c r="AA166" s="1" cm="1">
        <f t="array" aca="1" ref="AA166" ca="1">IF(AND($B166=AA$28,$B166=$B167-1),NPV(discount_rate,OFFSET(AA131,,,,COUNTA($G$122:$CC$122)-COUNTA($G$122:AA$122)+1)-OFFSET(AA132,,,,COUNTA($G$122:$CC$122)-COUNTA($G$122:AA$122)+1))*(1+discount_rate),0)</f>
        <v>0</v>
      </c>
      <c r="AB166" s="1" cm="1">
        <f t="array" aca="1" ref="AB166" ca="1">IF(AND($B166=AB$28,$B166=$B167-1),NPV(discount_rate,OFFSET(AB131,,,,COUNTA($G$122:$CC$122)-COUNTA($G$122:AB$122)+1)-OFFSET(AB132,,,,COUNTA($G$122:$CC$122)-COUNTA($G$122:AB$122)+1))*(1+discount_rate),0)</f>
        <v>0</v>
      </c>
      <c r="AC166" s="1" cm="1">
        <f t="array" aca="1" ref="AC166" ca="1">IF(AND($B166=AC$28,$B166=$B167-1),NPV(discount_rate,OFFSET(AC131,,,,COUNTA($G$122:$CC$122)-COUNTA($G$122:AC$122)+1)-OFFSET(AC132,,,,COUNTA($G$122:$CC$122)-COUNTA($G$122:AC$122)+1))*(1+discount_rate),0)</f>
        <v>0</v>
      </c>
      <c r="AD166" s="1" cm="1">
        <f t="array" aca="1" ref="AD166" ca="1">IF(AND($B166=AD$28,$B166=$B167-1),NPV(discount_rate,OFFSET(AD131,,,,COUNTA($G$122:$CC$122)-COUNTA($G$122:AD$122)+1)-OFFSET(AD132,,,,COUNTA($G$122:$CC$122)-COUNTA($G$122:AD$122)+1))*(1+discount_rate),0)</f>
        <v>0</v>
      </c>
      <c r="AE166" s="1" cm="1">
        <f t="array" aca="1" ref="AE166" ca="1">IF(AND($B166=AE$28,$B166=$B167-1),NPV(discount_rate,OFFSET(AE131,,,,COUNTA($G$122:$CC$122)-COUNTA($G$122:AE$122)+1)-OFFSET(AE132,,,,COUNTA($G$122:$CC$122)-COUNTA($G$122:AE$122)+1))*(1+discount_rate),0)</f>
        <v>0</v>
      </c>
      <c r="AF166" s="1" cm="1">
        <f t="array" aca="1" ref="AF166" ca="1">IF(AND($B166=AF$28,$B166=$B167-1),NPV(discount_rate,OFFSET(AF131,,,,COUNTA($G$122:$CC$122)-COUNTA($G$122:AF$122)+1)-OFFSET(AF132,,,,COUNTA($G$122:$CC$122)-COUNTA($G$122:AF$122)+1))*(1+discount_rate),0)</f>
        <v>0</v>
      </c>
      <c r="AG166" s="1" cm="1">
        <f t="array" aca="1" ref="AG166" ca="1">IF(AND($B166=AG$28,$B166=$B167-1),NPV(discount_rate,OFFSET(AG131,,,,COUNTA($G$122:$CC$122)-COUNTA($G$122:AG$122)+1)-OFFSET(AG132,,,,COUNTA($G$122:$CC$122)-COUNTA($G$122:AG$122)+1))*(1+discount_rate),0)</f>
        <v>0</v>
      </c>
      <c r="AH166" s="1" cm="1">
        <f t="array" aca="1" ref="AH166" ca="1">IF(AND($B166=AH$28,$B166=$B167-1),NPV(discount_rate,OFFSET(AH131,,,,COUNTA($G$122:$CC$122)-COUNTA($G$122:AH$122)+1)-OFFSET(AH132,,,,COUNTA($G$122:$CC$122)-COUNTA($G$122:AH$122)+1))*(1+discount_rate),0)</f>
        <v>0</v>
      </c>
      <c r="AI166" s="1" cm="1">
        <f t="array" aca="1" ref="AI166" ca="1">IF(AND($B166=AI$28,$B166=$B167-1),NPV(discount_rate,OFFSET(AI131,,,,COUNTA($G$122:$CC$122)-COUNTA($G$122:AI$122)+1)-OFFSET(AI132,,,,COUNTA($G$122:$CC$122)-COUNTA($G$122:AI$122)+1))*(1+discount_rate),0)</f>
        <v>0</v>
      </c>
      <c r="AJ166" s="1" cm="1">
        <f t="array" aca="1" ref="AJ166" ca="1">IF(AND($B166=AJ$28,$B166=$B167-1),NPV(discount_rate,OFFSET(AJ131,,,,COUNTA($G$122:$CC$122)-COUNTA($G$122:AJ$122)+1)-OFFSET(AJ132,,,,COUNTA($G$122:$CC$122)-COUNTA($G$122:AJ$122)+1))*(1+discount_rate),0)</f>
        <v>0</v>
      </c>
      <c r="AK166" s="1" cm="1">
        <f t="array" aca="1" ref="AK166" ca="1">IF(AND($B166=AK$28,$B166=$B167-1),NPV(discount_rate,OFFSET(AK131,,,,COUNTA($G$122:$CC$122)-COUNTA($G$122:AK$122)+1)-OFFSET(AK132,,,,COUNTA($G$122:$CC$122)-COUNTA($G$122:AK$122)+1))*(1+discount_rate),0)</f>
        <v>0</v>
      </c>
      <c r="AL166" s="1" cm="1">
        <f t="array" aca="1" ref="AL166" ca="1">IF(AND($B166=AL$28,$B166=$B167-1),NPV(discount_rate,OFFSET(AL131,,,,COUNTA($G$122:$CC$122)-COUNTA($G$122:AL$122)+1)-OFFSET(AL132,,,,COUNTA($G$122:$CC$122)-COUNTA($G$122:AL$122)+1))*(1+discount_rate),0)</f>
        <v>0</v>
      </c>
      <c r="AM166" s="1" cm="1">
        <f t="array" aca="1" ref="AM166" ca="1">IF(AND($B166=AM$28,$B166=$B167-1),NPV(discount_rate,OFFSET(AM131,,,,COUNTA($G$122:$CC$122)-COUNTA($G$122:AM$122)+1)-OFFSET(AM132,,,,COUNTA($G$122:$CC$122)-COUNTA($G$122:AM$122)+1))*(1+discount_rate),0)</f>
        <v>0</v>
      </c>
      <c r="AN166" s="1" cm="1">
        <f t="array" aca="1" ref="AN166" ca="1">IF(AND($B166=AN$28,$B166=$B167-1),NPV(discount_rate,OFFSET(AN131,,,,COUNTA($G$122:$CC$122)-COUNTA($G$122:AN$122)+1)-OFFSET(AN132,,,,COUNTA($G$122:$CC$122)-COUNTA($G$122:AN$122)+1))*(1+discount_rate),0)</f>
        <v>0</v>
      </c>
      <c r="AO166" s="1" cm="1">
        <f t="array" aca="1" ref="AO166" ca="1">IF(AND($B166=AO$28,$B166=$B167-1),NPV(discount_rate,OFFSET(AO131,,,,COUNTA($G$122:$CC$122)-COUNTA($G$122:AO$122)+1)-OFFSET(AO132,,,,COUNTA($G$122:$CC$122)-COUNTA($G$122:AO$122)+1))*(1+discount_rate),0)</f>
        <v>0</v>
      </c>
      <c r="AP166" s="1" cm="1">
        <f t="array" aca="1" ref="AP166" ca="1">IF(AND($B166=AP$28,$B166=$B167-1),NPV(discount_rate,OFFSET(AP131,,,,COUNTA($G$122:$CC$122)-COUNTA($G$122:AP$122)+1)-OFFSET(AP132,,,,COUNTA($G$122:$CC$122)-COUNTA($G$122:AP$122)+1))*(1+discount_rate),0)</f>
        <v>0</v>
      </c>
      <c r="AQ166" s="1" cm="1">
        <f t="array" aca="1" ref="AQ166" ca="1">IF(AND($B166=AQ$28,$B166=$B167-1),NPV(discount_rate,OFFSET(AQ131,,,,COUNTA($G$122:$CC$122)-COUNTA($G$122:AQ$122)+1)-OFFSET(AQ132,,,,COUNTA($G$122:$CC$122)-COUNTA($G$122:AQ$122)+1))*(1+discount_rate),0)</f>
        <v>0</v>
      </c>
      <c r="AR166" s="1" cm="1">
        <f t="array" aca="1" ref="AR166" ca="1">IF(AND($B166=AR$28,$B166=$B167-1),NPV(discount_rate,OFFSET(AR131,,,,COUNTA($G$122:$CC$122)-COUNTA($G$122:AR$122)+1)-OFFSET(AR132,,,,COUNTA($G$122:$CC$122)-COUNTA($G$122:AR$122)+1))*(1+discount_rate),0)</f>
        <v>0</v>
      </c>
      <c r="AS166" s="1" cm="1">
        <f t="array" aca="1" ref="AS166" ca="1">IF(AND($B166=AS$28,$B166=$B167-1),NPV(discount_rate,OFFSET(AS131,,,,COUNTA($G$122:$CC$122)-COUNTA($G$122:AS$122)+1)-OFFSET(AS132,,,,COUNTA($G$122:$CC$122)-COUNTA($G$122:AS$122)+1))*(1+discount_rate),0)</f>
        <v>0</v>
      </c>
      <c r="AT166" s="1" cm="1">
        <f t="array" aca="1" ref="AT166" ca="1">IF(AND($B166=AT$28,$B166=$B167-1),NPV(discount_rate,OFFSET(AT131,,,,COUNTA($G$122:$CC$122)-COUNTA($G$122:AT$122)+1)-OFFSET(AT132,,,,COUNTA($G$122:$CC$122)-COUNTA($G$122:AT$122)+1))*(1+discount_rate),0)</f>
        <v>0</v>
      </c>
      <c r="AU166" s="1" cm="1">
        <f t="array" aca="1" ref="AU166" ca="1">IF(AND($B166=AU$28,$B166=$B167-1),NPV(discount_rate,OFFSET(AU131,,,,COUNTA($G$122:$CC$122)-COUNTA($G$122:AU$122)+1)-OFFSET(AU132,,,,COUNTA($G$122:$CC$122)-COUNTA($G$122:AU$122)+1))*(1+discount_rate),0)</f>
        <v>0</v>
      </c>
      <c r="AV166" s="1" cm="1">
        <f t="array" aca="1" ref="AV166" ca="1">IF(AND($B166=AV$28,$B166=$B167-1),NPV(discount_rate,OFFSET(AV131,,,,COUNTA($G$122:$CC$122)-COUNTA($G$122:AV$122)+1)-OFFSET(AV132,,,,COUNTA($G$122:$CC$122)-COUNTA($G$122:AV$122)+1))*(1+discount_rate),0)</f>
        <v>0</v>
      </c>
      <c r="AW166" s="1" cm="1">
        <f t="array" aca="1" ref="AW166" ca="1">IF(AND($B166=AW$28,$B166=$B167-1),NPV(discount_rate,OFFSET(AW131,,,,COUNTA($G$122:$CC$122)-COUNTA($G$122:AW$122)+1)-OFFSET(AW132,,,,COUNTA($G$122:$CC$122)-COUNTA($G$122:AW$122)+1))*(1+discount_rate),0)</f>
        <v>0</v>
      </c>
      <c r="AX166" s="1" cm="1">
        <f t="array" aca="1" ref="AX166" ca="1">IF(AND($B166=AX$28,$B166=$B167-1),NPV(discount_rate,OFFSET(AX131,,,,COUNTA($G$122:$CC$122)-COUNTA($G$122:AX$122)+1)-OFFSET(AX132,,,,COUNTA($G$122:$CC$122)-COUNTA($G$122:AX$122)+1))*(1+discount_rate),0)</f>
        <v>0</v>
      </c>
      <c r="AY166" s="1" cm="1">
        <f t="array" aca="1" ref="AY166" ca="1">IF(AND($B166=AY$28,$B166=$B167-1),NPV(discount_rate,OFFSET(AY131,,,,COUNTA($G$122:$CC$122)-COUNTA($G$122:AY$122)+1)-OFFSET(AY132,,,,COUNTA($G$122:$CC$122)-COUNTA($G$122:AY$122)+1))*(1+discount_rate),0)</f>
        <v>0</v>
      </c>
      <c r="AZ166" s="1" cm="1">
        <f t="array" aca="1" ref="AZ166" ca="1">IF(AND($B166=AZ$28,$B166=$B167-1),NPV(discount_rate,OFFSET(AZ131,,,,COUNTA($G$122:$CC$122)-COUNTA($G$122:AZ$122)+1)-OFFSET(AZ132,,,,COUNTA($G$122:$CC$122)-COUNTA($G$122:AZ$122)+1))*(1+discount_rate),0)</f>
        <v>0</v>
      </c>
      <c r="BA166" s="1" cm="1">
        <f t="array" aca="1" ref="BA166" ca="1">IF(AND($B166=BA$28,$B166=$B167-1),NPV(discount_rate,OFFSET(BA131,,,,COUNTA($G$122:$CC$122)-COUNTA($G$122:BA$122)+1)-OFFSET(BA132,,,,COUNTA($G$122:$CC$122)-COUNTA($G$122:BA$122)+1))*(1+discount_rate),0)</f>
        <v>0</v>
      </c>
      <c r="BB166" s="1" cm="1">
        <f t="array" aca="1" ref="BB166" ca="1">IF(AND($B166=BB$28,$B166=$B167-1),NPV(discount_rate,OFFSET(BB131,,,,COUNTA($G$122:$CC$122)-COUNTA($G$122:BB$122)+1)-OFFSET(BB132,,,,COUNTA($G$122:$CC$122)-COUNTA($G$122:BB$122)+1))*(1+discount_rate),0)</f>
        <v>0</v>
      </c>
      <c r="BC166" s="1" cm="1">
        <f t="array" aca="1" ref="BC166" ca="1">IF(AND($B166=BC$28,$B166=$B167-1),NPV(discount_rate,OFFSET(BC131,,,,COUNTA($G$122:$CC$122)-COUNTA($G$122:BC$122)+1)-OFFSET(BC132,,,,COUNTA($G$122:$CC$122)-COUNTA($G$122:BC$122)+1))*(1+discount_rate),0)</f>
        <v>0</v>
      </c>
      <c r="BD166" s="1" cm="1">
        <f t="array" aca="1" ref="BD166" ca="1">IF(AND($B166=BD$28,$B166=$B167-1),NPV(discount_rate,OFFSET(BD131,,,,COUNTA($G$122:$CC$122)-COUNTA($G$122:BD$122)+1)-OFFSET(BD132,,,,COUNTA($G$122:$CC$122)-COUNTA($G$122:BD$122)+1))*(1+discount_rate),0)</f>
        <v>0</v>
      </c>
      <c r="BE166" s="1" cm="1">
        <f t="array" aca="1" ref="BE166" ca="1">IF(AND($B166=BE$28,$B166=$B167-1),NPV(discount_rate,OFFSET(BE131,,,,COUNTA($G$122:$CC$122)-COUNTA($G$122:BE$122)+1)-OFFSET(BE132,,,,COUNTA($G$122:$CC$122)-COUNTA($G$122:BE$122)+1))*(1+discount_rate),0)</f>
        <v>0</v>
      </c>
      <c r="BF166" s="1" cm="1">
        <f t="array" aca="1" ref="BF166" ca="1">IF(AND($B166=BF$28,$B166=$B167-1),NPV(discount_rate,OFFSET(BF131,,,,COUNTA($G$122:$CC$122)-COUNTA($G$122:BF$122)+1)-OFFSET(BF132,,,,COUNTA($G$122:$CC$122)-COUNTA($G$122:BF$122)+1))*(1+discount_rate),0)</f>
        <v>0</v>
      </c>
      <c r="BG166" s="1" cm="1">
        <f t="array" aca="1" ref="BG166" ca="1">IF(AND($B166=BG$28,$B166=$B167-1),NPV(discount_rate,OFFSET(BG131,,,,COUNTA($G$122:$CC$122)-COUNTA($G$122:BG$122)+1)-OFFSET(BG132,,,,COUNTA($G$122:$CC$122)-COUNTA($G$122:BG$122)+1))*(1+discount_rate),0)</f>
        <v>0</v>
      </c>
      <c r="BH166" s="1" cm="1">
        <f t="array" aca="1" ref="BH166" ca="1">IF(AND($B166=BH$28,$B166=$B167-1),NPV(discount_rate,OFFSET(BH131,,,,COUNTA($G$122:$CC$122)-COUNTA($G$122:BH$122)+1)-OFFSET(BH132,,,,COUNTA($G$122:$CC$122)-COUNTA($G$122:BH$122)+1))*(1+discount_rate),0)</f>
        <v>0</v>
      </c>
      <c r="BI166" s="1" cm="1">
        <f t="array" aca="1" ref="BI166" ca="1">IF(AND($B166=BI$28,$B166=$B167-1),NPV(discount_rate,OFFSET(BI131,,,,COUNTA($G$122:$CC$122)-COUNTA($G$122:BI$122)+1)-OFFSET(BI132,,,,COUNTA($G$122:$CC$122)-COUNTA($G$122:BI$122)+1))*(1+discount_rate),0)</f>
        <v>0</v>
      </c>
      <c r="BJ166" s="1" cm="1">
        <f t="array" aca="1" ref="BJ166" ca="1">IF(AND($B166=BJ$28,$B166=$B167-1),NPV(discount_rate,OFFSET(BJ131,,,,COUNTA($G$122:$CC$122)-COUNTA($G$122:BJ$122)+1)-OFFSET(BJ132,,,,COUNTA($G$122:$CC$122)-COUNTA($G$122:BJ$122)+1))*(1+discount_rate),0)</f>
        <v>0</v>
      </c>
      <c r="BK166" s="1" cm="1">
        <f t="array" aca="1" ref="BK166" ca="1">IF(AND($B166=BK$28,$B166=$B167-1),NPV(discount_rate,OFFSET(BK131,,,,COUNTA($G$122:$CC$122)-COUNTA($G$122:BK$122)+1)-OFFSET(BK132,,,,COUNTA($G$122:$CC$122)-COUNTA($G$122:BK$122)+1))*(1+discount_rate),0)</f>
        <v>0</v>
      </c>
      <c r="BL166" s="1" cm="1">
        <f t="array" aca="1" ref="BL166" ca="1">IF(AND($B166=BL$28,$B166=$B167-1),NPV(discount_rate,OFFSET(BL131,,,,COUNTA($G$122:$CC$122)-COUNTA($G$122:BL$122)+1)-OFFSET(BL132,,,,COUNTA($G$122:$CC$122)-COUNTA($G$122:BL$122)+1))*(1+discount_rate),0)</f>
        <v>0</v>
      </c>
      <c r="BM166" s="1" cm="1">
        <f t="array" aca="1" ref="BM166" ca="1">IF(AND($B166=BM$28,$B166=$B167-1),NPV(discount_rate,OFFSET(BM131,,,,COUNTA($G$122:$CC$122)-COUNTA($G$122:BM$122)+1)-OFFSET(BM132,,,,COUNTA($G$122:$CC$122)-COUNTA($G$122:BM$122)+1))*(1+discount_rate),0)</f>
        <v>0</v>
      </c>
      <c r="BN166" s="1" cm="1">
        <f t="array" aca="1" ref="BN166" ca="1">IF(AND($B166=BN$28,$B166=$B167-1),NPV(discount_rate,OFFSET(BN131,,,,COUNTA($G$122:$CC$122)-COUNTA($G$122:BN$122)+1)-OFFSET(BN132,,,,COUNTA($G$122:$CC$122)-COUNTA($G$122:BN$122)+1))*(1+discount_rate),0)</f>
        <v>0</v>
      </c>
      <c r="BO166" s="1" cm="1">
        <f t="array" aca="1" ref="BO166" ca="1">IF(AND($B166=BO$28,$B166=$B167-1),NPV(discount_rate,OFFSET(BO131,,,,COUNTA($G$122:$CC$122)-COUNTA($G$122:BO$122)+1)-OFFSET(BO132,,,,COUNTA($G$122:$CC$122)-COUNTA($G$122:BO$122)+1))*(1+discount_rate),0)</f>
        <v>0</v>
      </c>
      <c r="BP166" s="1" cm="1">
        <f t="array" aca="1" ref="BP166" ca="1">IF(AND($B166=BP$28,$B166=$B167-1),NPV(discount_rate,OFFSET(BP131,,,,COUNTA($G$122:$CC$122)-COUNTA($G$122:BP$122)+1)-OFFSET(BP132,,,,COUNTA($G$122:$CC$122)-COUNTA($G$122:BP$122)+1))*(1+discount_rate),0)</f>
        <v>0</v>
      </c>
      <c r="BQ166" s="1" cm="1">
        <f t="array" aca="1" ref="BQ166" ca="1">IF(AND($B166=BQ$28,$B166=$B167-1),NPV(discount_rate,OFFSET(BQ131,,,,COUNTA($G$122:$CC$122)-COUNTA($G$122:BQ$122)+1)-OFFSET(BQ132,,,,COUNTA($G$122:$CC$122)-COUNTA($G$122:BQ$122)+1))*(1+discount_rate),0)</f>
        <v>0</v>
      </c>
      <c r="BR166" s="1" cm="1">
        <f t="array" aca="1" ref="BR166" ca="1">IF(AND($B166=BR$28,$B166=$B167-1),NPV(discount_rate,OFFSET(BR131,,,,COUNTA($G$122:$CC$122)-COUNTA($G$122:BR$122)+1)-OFFSET(BR132,,,,COUNTA($G$122:$CC$122)-COUNTA($G$122:BR$122)+1))*(1+discount_rate),0)</f>
        <v>0</v>
      </c>
      <c r="BS166" s="1" cm="1">
        <f t="array" aca="1" ref="BS166" ca="1">IF(AND($B166=BS$28,$B166=$B167-1),NPV(discount_rate,OFFSET(BS131,,,,COUNTA($G$122:$CC$122)-COUNTA($G$122:BS$122)+1)-OFFSET(BS132,,,,COUNTA($G$122:$CC$122)-COUNTA($G$122:BS$122)+1))*(1+discount_rate),0)</f>
        <v>0</v>
      </c>
      <c r="BT166" s="1" cm="1">
        <f t="array" aca="1" ref="BT166" ca="1">IF(AND($B166=BT$28,$B166=$B167-1),NPV(discount_rate,OFFSET(BT131,,,,COUNTA($G$122:$CC$122)-COUNTA($G$122:BT$122)+1)-OFFSET(BT132,,,,COUNTA($G$122:$CC$122)-COUNTA($G$122:BT$122)+1))*(1+discount_rate),0)</f>
        <v>0</v>
      </c>
      <c r="BU166" s="1" cm="1">
        <f t="array" aca="1" ref="BU166" ca="1">IF(AND($B166=BU$28,$B166=$B167-1),NPV(discount_rate,OFFSET(BU131,,,,COUNTA($G$122:$CC$122)-COUNTA($G$122:BU$122)+1)-OFFSET(BU132,,,,COUNTA($G$122:$CC$122)-COUNTA($G$122:BU$122)+1))*(1+discount_rate),0)</f>
        <v>0</v>
      </c>
      <c r="BV166" s="1" cm="1">
        <f t="array" aca="1" ref="BV166" ca="1">IF(AND($B166=BV$28,$B166=$B167-1),NPV(discount_rate,OFFSET(BV131,,,,COUNTA($G$122:$CC$122)-COUNTA($G$122:BV$122)+1)-OFFSET(BV132,,,,COUNTA($G$122:$CC$122)-COUNTA($G$122:BV$122)+1))*(1+discount_rate),0)</f>
        <v>0</v>
      </c>
      <c r="BW166" s="1" cm="1">
        <f t="array" aca="1" ref="BW166" ca="1">IF(AND($B166=BW$28,$B166=$B167-1),NPV(discount_rate,OFFSET(BW131,,,,COUNTA($G$122:$CC$122)-COUNTA($G$122:BW$122)+1)-OFFSET(BW132,,,,COUNTA($G$122:$CC$122)-COUNTA($G$122:BW$122)+1))*(1+discount_rate),0)</f>
        <v>0</v>
      </c>
      <c r="BX166" s="1" cm="1">
        <f t="array" aca="1" ref="BX166" ca="1">IF(AND($B166=BX$28,$B166=$B167-1),NPV(discount_rate,OFFSET(BX131,,,,COUNTA($G$122:$CC$122)-COUNTA($G$122:BX$122)+1)-OFFSET(BX132,,,,COUNTA($G$122:$CC$122)-COUNTA($G$122:BX$122)+1))*(1+discount_rate),0)</f>
        <v>0</v>
      </c>
      <c r="BY166" s="1" cm="1">
        <f t="array" aca="1" ref="BY166" ca="1">IF(AND($B166=BY$28,$B166=$B167-1),NPV(discount_rate,OFFSET(BY131,,,,COUNTA($G$122:$CC$122)-COUNTA($G$122:BY$122)+1)-OFFSET(BY132,,,,COUNTA($G$122:$CC$122)-COUNTA($G$122:BY$122)+1))*(1+discount_rate),0)</f>
        <v>0</v>
      </c>
      <c r="BZ166" s="1" cm="1">
        <f t="array" aca="1" ref="BZ166" ca="1">IF(AND($B166=BZ$28,$B166=$B167-1),NPV(discount_rate,OFFSET(BZ131,,,,COUNTA($G$122:$CC$122)-COUNTA($G$122:BZ$122)+1)-OFFSET(BZ132,,,,COUNTA($G$122:$CC$122)-COUNTA($G$122:BZ$122)+1))*(1+discount_rate),0)</f>
        <v>0</v>
      </c>
      <c r="CA166" s="1" cm="1">
        <f t="array" aca="1" ref="CA166" ca="1">IF(AND($B166=CA$28,$B166=$B167-1),NPV(discount_rate,OFFSET(CA131,,,,COUNTA($G$122:$CC$122)-COUNTA($G$122:CA$122)+1)-OFFSET(CA132,,,,COUNTA($G$122:$CC$122)-COUNTA($G$122:CA$122)+1))*(1+discount_rate),0)</f>
        <v>0</v>
      </c>
      <c r="CB166" s="1" cm="1">
        <f t="array" aca="1" ref="CB166" ca="1">IF(AND($B166=CB$28,$B166=$B167-1),NPV(discount_rate,OFFSET(CB131,,,,COUNTA($G$122:$CC$122)-COUNTA($G$122:CB$122)+1)-OFFSET(CB132,,,,COUNTA($G$122:$CC$122)-COUNTA($G$122:CB$122)+1))*(1+discount_rate),0)</f>
        <v>0</v>
      </c>
      <c r="CC166" s="1" cm="1">
        <f t="array" aca="1" ref="CC166" ca="1">IF(AND($B166=CC$28,$B166=$B167-1),NPV(discount_rate,OFFSET(CC131,,,,COUNTA($G$122:$CC$122)-COUNTA($G$122:CC$122)+1)-OFFSET(CC132,,,,COUNTA($G$122:$CC$122)-COUNTA($G$122:CC$122)+1))*(1+discount_rate),0)</f>
        <v>0</v>
      </c>
    </row>
    <row r="167" spans="2:81" x14ac:dyDescent="0.2">
      <c r="B167">
        <f t="shared" si="150"/>
        <v>2036</v>
      </c>
      <c r="D167" t="s">
        <v>43</v>
      </c>
      <c r="G167" s="1" cm="1">
        <f t="array" aca="1" ref="G167" ca="1">IF(AND($B167=G$28,$B167=$B168-1),NPV(discount_rate,OFFSET(G132,,,,COUNTA($G$122:$CC$122)-COUNTA($G$122:G$122)+1)-OFFSET(G133,,,,COUNTA($G$122:$CC$122)-COUNTA($G$122:G$122)+1))*(1+discount_rate),0)</f>
        <v>0</v>
      </c>
      <c r="H167" s="1" cm="1">
        <f t="array" aca="1" ref="H167" ca="1">IF(AND($B167=H$28,$B167=$B168-1),NPV(discount_rate,OFFSET(H132,,,,COUNTA($G$122:$CC$122)-COUNTA($G$122:H$122)+1)-OFFSET(H133,,,,COUNTA($G$122:$CC$122)-COUNTA($G$122:H$122)+1))*(1+discount_rate),0)</f>
        <v>0</v>
      </c>
      <c r="I167" s="1" cm="1">
        <f t="array" aca="1" ref="I167" ca="1">IF(AND($B167=I$28,$B167=$B168-1),NPV(discount_rate,OFFSET(I132,,,,COUNTA($G$122:$CC$122)-COUNTA($G$122:I$122)+1)-OFFSET(I133,,,,COUNTA($G$122:$CC$122)-COUNTA($G$122:I$122)+1))*(1+discount_rate),0)</f>
        <v>0</v>
      </c>
      <c r="J167" s="1" cm="1">
        <f t="array" aca="1" ref="J167" ca="1">IF(AND($B167=J$28,$B167=$B168-1),NPV(discount_rate,OFFSET(J132,,,,COUNTA($G$122:$CC$122)-COUNTA($G$122:J$122)+1)-OFFSET(J133,,,,COUNTA($G$122:$CC$122)-COUNTA($G$122:J$122)+1))*(1+discount_rate),0)</f>
        <v>0</v>
      </c>
      <c r="K167" s="1" cm="1">
        <f t="array" aca="1" ref="K167" ca="1">IF(AND($B167=K$28,$B167=$B168-1),NPV(discount_rate,OFFSET(K132,,,,COUNTA($G$122:$CC$122)-COUNTA($G$122:K$122)+1)-OFFSET(K133,,,,COUNTA($G$122:$CC$122)-COUNTA($G$122:K$122)+1))*(1+discount_rate),0)</f>
        <v>0</v>
      </c>
      <c r="L167" s="1" cm="1">
        <f t="array" aca="1" ref="L167" ca="1">IF(AND($B167=L$28,$B167=$B168-1),NPV(discount_rate,OFFSET(L132,,,,COUNTA($G$122:$CC$122)-COUNTA($G$122:L$122)+1)-OFFSET(L133,,,,COUNTA($G$122:$CC$122)-COUNTA($G$122:L$122)+1))*(1+discount_rate),0)</f>
        <v>0</v>
      </c>
      <c r="M167" s="1" cm="1">
        <f t="array" aca="1" ref="M167" ca="1">IF(AND($B167=M$28,$B167=$B168-1),NPV(discount_rate,OFFSET(M132,,,,COUNTA($G$122:$CC$122)-COUNTA($G$122:M$122)+1)-OFFSET(M133,,,,COUNTA($G$122:$CC$122)-COUNTA($G$122:M$122)+1))*(1+discount_rate),0)</f>
        <v>0</v>
      </c>
      <c r="N167" s="1" cm="1">
        <f t="array" aca="1" ref="N167" ca="1">IF(AND($B167=N$28,$B167=$B168-1),NPV(discount_rate,OFFSET(N132,,,,COUNTA($G$122:$CC$122)-COUNTA($G$122:N$122)+1)-OFFSET(N133,,,,COUNTA($G$122:$CC$122)-COUNTA($G$122:N$122)+1))*(1+discount_rate),0)</f>
        <v>0</v>
      </c>
      <c r="O167" s="1" cm="1">
        <f t="array" aca="1" ref="O167" ca="1">IF(AND($B167=O$28,$B167=$B168-1),NPV(discount_rate,OFFSET(O132,,,,COUNTA($G$122:$CC$122)-COUNTA($G$122:O$122)+1)-OFFSET(O133,,,,COUNTA($G$122:$CC$122)-COUNTA($G$122:O$122)+1))*(1+discount_rate),0)</f>
        <v>0</v>
      </c>
      <c r="P167" s="1" cm="1">
        <f t="array" aca="1" ref="P167" ca="1">IF(AND($B167=P$28,$B167=$B168-1),NPV(discount_rate,OFFSET(P132,,,,COUNTA($G$122:$CC$122)-COUNTA($G$122:P$122)+1)-OFFSET(P133,,,,COUNTA($G$122:$CC$122)-COUNTA($G$122:P$122)+1))*(1+discount_rate),0)</f>
        <v>0</v>
      </c>
      <c r="Q167" s="1" cm="1">
        <f t="array" aca="1" ref="Q167" ca="1">IF(AND($B167=Q$28,$B167=$B168-1),NPV(discount_rate,OFFSET(Q132,,,,COUNTA($G$122:$CC$122)-COUNTA($G$122:Q$122)+1)-OFFSET(Q133,,,,COUNTA($G$122:$CC$122)-COUNTA($G$122:Q$122)+1))*(1+discount_rate),0)</f>
        <v>264.03715963594669</v>
      </c>
      <c r="R167" s="1" cm="1">
        <f t="array" aca="1" ref="R167" ca="1">IF(AND($B167=R$28,$B167=$B168-1),NPV(discount_rate,OFFSET(R132,,,,COUNTA($G$122:$CC$122)-COUNTA($G$122:R$122)+1)-OFFSET(R133,,,,COUNTA($G$122:$CC$122)-COUNTA($G$122:R$122)+1))*(1+discount_rate),0)</f>
        <v>0</v>
      </c>
      <c r="S167" s="1" cm="1">
        <f t="array" aca="1" ref="S167" ca="1">IF(AND($B167=S$28,$B167=$B168-1),NPV(discount_rate,OFFSET(S132,,,,COUNTA($G$122:$CC$122)-COUNTA($G$122:S$122)+1)-OFFSET(S133,,,,COUNTA($G$122:$CC$122)-COUNTA($G$122:S$122)+1))*(1+discount_rate),0)</f>
        <v>0</v>
      </c>
      <c r="T167" s="1" cm="1">
        <f t="array" aca="1" ref="T167" ca="1">IF(AND($B167=T$28,$B167=$B168-1),NPV(discount_rate,OFFSET(T132,,,,COUNTA($G$122:$CC$122)-COUNTA($G$122:T$122)+1)-OFFSET(T133,,,,COUNTA($G$122:$CC$122)-COUNTA($G$122:T$122)+1))*(1+discount_rate),0)</f>
        <v>0</v>
      </c>
      <c r="U167" s="1" cm="1">
        <f t="array" aca="1" ref="U167" ca="1">IF(AND($B167=U$28,$B167=$B168-1),NPV(discount_rate,OFFSET(U132,,,,COUNTA($G$122:$CC$122)-COUNTA($G$122:U$122)+1)-OFFSET(U133,,,,COUNTA($G$122:$CC$122)-COUNTA($G$122:U$122)+1))*(1+discount_rate),0)</f>
        <v>0</v>
      </c>
      <c r="V167" s="1" cm="1">
        <f t="array" aca="1" ref="V167" ca="1">IF(AND($B167=V$28,$B167=$B168-1),NPV(discount_rate,OFFSET(V132,,,,COUNTA($G$122:$CC$122)-COUNTA($G$122:V$122)+1)-OFFSET(V133,,,,COUNTA($G$122:$CC$122)-COUNTA($G$122:V$122)+1))*(1+discount_rate),0)</f>
        <v>0</v>
      </c>
      <c r="W167" s="1" cm="1">
        <f t="array" aca="1" ref="W167" ca="1">IF(AND($B167=W$28,$B167=$B168-1),NPV(discount_rate,OFFSET(W132,,,,COUNTA($G$122:$CC$122)-COUNTA($G$122:W$122)+1)-OFFSET(W133,,,,COUNTA($G$122:$CC$122)-COUNTA($G$122:W$122)+1))*(1+discount_rate),0)</f>
        <v>0</v>
      </c>
      <c r="X167" s="1" cm="1">
        <f t="array" aca="1" ref="X167" ca="1">IF(AND($B167=X$28,$B167=$B168-1),NPV(discount_rate,OFFSET(X132,,,,COUNTA($G$122:$CC$122)-COUNTA($G$122:X$122)+1)-OFFSET(X133,,,,COUNTA($G$122:$CC$122)-COUNTA($G$122:X$122)+1))*(1+discount_rate),0)</f>
        <v>0</v>
      </c>
      <c r="Y167" s="1" cm="1">
        <f t="array" aca="1" ref="Y167" ca="1">IF(AND($B167=Y$28,$B167=$B168-1),NPV(discount_rate,OFFSET(Y132,,,,COUNTA($G$122:$CC$122)-COUNTA($G$122:Y$122)+1)-OFFSET(Y133,,,,COUNTA($G$122:$CC$122)-COUNTA($G$122:Y$122)+1))*(1+discount_rate),0)</f>
        <v>0</v>
      </c>
      <c r="Z167" s="1" cm="1">
        <f t="array" aca="1" ref="Z167" ca="1">IF(AND($B167=Z$28,$B167=$B168-1),NPV(discount_rate,OFFSET(Z132,,,,COUNTA($G$122:$CC$122)-COUNTA($G$122:Z$122)+1)-OFFSET(Z133,,,,COUNTA($G$122:$CC$122)-COUNTA($G$122:Z$122)+1))*(1+discount_rate),0)</f>
        <v>0</v>
      </c>
      <c r="AA167" s="1" cm="1">
        <f t="array" aca="1" ref="AA167" ca="1">IF(AND($B167=AA$28,$B167=$B168-1),NPV(discount_rate,OFFSET(AA132,,,,COUNTA($G$122:$CC$122)-COUNTA($G$122:AA$122)+1)-OFFSET(AA133,,,,COUNTA($G$122:$CC$122)-COUNTA($G$122:AA$122)+1))*(1+discount_rate),0)</f>
        <v>0</v>
      </c>
      <c r="AB167" s="1" cm="1">
        <f t="array" aca="1" ref="AB167" ca="1">IF(AND($B167=AB$28,$B167=$B168-1),NPV(discount_rate,OFFSET(AB132,,,,COUNTA($G$122:$CC$122)-COUNTA($G$122:AB$122)+1)-OFFSET(AB133,,,,COUNTA($G$122:$CC$122)-COUNTA($G$122:AB$122)+1))*(1+discount_rate),0)</f>
        <v>0</v>
      </c>
      <c r="AC167" s="1" cm="1">
        <f t="array" aca="1" ref="AC167" ca="1">IF(AND($B167=AC$28,$B167=$B168-1),NPV(discount_rate,OFFSET(AC132,,,,COUNTA($G$122:$CC$122)-COUNTA($G$122:AC$122)+1)-OFFSET(AC133,,,,COUNTA($G$122:$CC$122)-COUNTA($G$122:AC$122)+1))*(1+discount_rate),0)</f>
        <v>0</v>
      </c>
      <c r="AD167" s="1" cm="1">
        <f t="array" aca="1" ref="AD167" ca="1">IF(AND($B167=AD$28,$B167=$B168-1),NPV(discount_rate,OFFSET(AD132,,,,COUNTA($G$122:$CC$122)-COUNTA($G$122:AD$122)+1)-OFFSET(AD133,,,,COUNTA($G$122:$CC$122)-COUNTA($G$122:AD$122)+1))*(1+discount_rate),0)</f>
        <v>0</v>
      </c>
      <c r="AE167" s="1" cm="1">
        <f t="array" aca="1" ref="AE167" ca="1">IF(AND($B167=AE$28,$B167=$B168-1),NPV(discount_rate,OFFSET(AE132,,,,COUNTA($G$122:$CC$122)-COUNTA($G$122:AE$122)+1)-OFFSET(AE133,,,,COUNTA($G$122:$CC$122)-COUNTA($G$122:AE$122)+1))*(1+discount_rate),0)</f>
        <v>0</v>
      </c>
      <c r="AF167" s="1" cm="1">
        <f t="array" aca="1" ref="AF167" ca="1">IF(AND($B167=AF$28,$B167=$B168-1),NPV(discount_rate,OFFSET(AF132,,,,COUNTA($G$122:$CC$122)-COUNTA($G$122:AF$122)+1)-OFFSET(AF133,,,,COUNTA($G$122:$CC$122)-COUNTA($G$122:AF$122)+1))*(1+discount_rate),0)</f>
        <v>0</v>
      </c>
      <c r="AG167" s="1" cm="1">
        <f t="array" aca="1" ref="AG167" ca="1">IF(AND($B167=AG$28,$B167=$B168-1),NPV(discount_rate,OFFSET(AG132,,,,COUNTA($G$122:$CC$122)-COUNTA($G$122:AG$122)+1)-OFFSET(AG133,,,,COUNTA($G$122:$CC$122)-COUNTA($G$122:AG$122)+1))*(1+discount_rate),0)</f>
        <v>0</v>
      </c>
      <c r="AH167" s="1" cm="1">
        <f t="array" aca="1" ref="AH167" ca="1">IF(AND($B167=AH$28,$B167=$B168-1),NPV(discount_rate,OFFSET(AH132,,,,COUNTA($G$122:$CC$122)-COUNTA($G$122:AH$122)+1)-OFFSET(AH133,,,,COUNTA($G$122:$CC$122)-COUNTA($G$122:AH$122)+1))*(1+discount_rate),0)</f>
        <v>0</v>
      </c>
      <c r="AI167" s="1" cm="1">
        <f t="array" aca="1" ref="AI167" ca="1">IF(AND($B167=AI$28,$B167=$B168-1),NPV(discount_rate,OFFSET(AI132,,,,COUNTA($G$122:$CC$122)-COUNTA($G$122:AI$122)+1)-OFFSET(AI133,,,,COUNTA($G$122:$CC$122)-COUNTA($G$122:AI$122)+1))*(1+discount_rate),0)</f>
        <v>0</v>
      </c>
      <c r="AJ167" s="1" cm="1">
        <f t="array" aca="1" ref="AJ167" ca="1">IF(AND($B167=AJ$28,$B167=$B168-1),NPV(discount_rate,OFFSET(AJ132,,,,COUNTA($G$122:$CC$122)-COUNTA($G$122:AJ$122)+1)-OFFSET(AJ133,,,,COUNTA($G$122:$CC$122)-COUNTA($G$122:AJ$122)+1))*(1+discount_rate),0)</f>
        <v>0</v>
      </c>
      <c r="AK167" s="1" cm="1">
        <f t="array" aca="1" ref="AK167" ca="1">IF(AND($B167=AK$28,$B167=$B168-1),NPV(discount_rate,OFFSET(AK132,,,,COUNTA($G$122:$CC$122)-COUNTA($G$122:AK$122)+1)-OFFSET(AK133,,,,COUNTA($G$122:$CC$122)-COUNTA($G$122:AK$122)+1))*(1+discount_rate),0)</f>
        <v>0</v>
      </c>
      <c r="AL167" s="1" cm="1">
        <f t="array" aca="1" ref="AL167" ca="1">IF(AND($B167=AL$28,$B167=$B168-1),NPV(discount_rate,OFFSET(AL132,,,,COUNTA($G$122:$CC$122)-COUNTA($G$122:AL$122)+1)-OFFSET(AL133,,,,COUNTA($G$122:$CC$122)-COUNTA($G$122:AL$122)+1))*(1+discount_rate),0)</f>
        <v>0</v>
      </c>
      <c r="AM167" s="1" cm="1">
        <f t="array" aca="1" ref="AM167" ca="1">IF(AND($B167=AM$28,$B167=$B168-1),NPV(discount_rate,OFFSET(AM132,,,,COUNTA($G$122:$CC$122)-COUNTA($G$122:AM$122)+1)-OFFSET(AM133,,,,COUNTA($G$122:$CC$122)-COUNTA($G$122:AM$122)+1))*(1+discount_rate),0)</f>
        <v>0</v>
      </c>
      <c r="AN167" s="1" cm="1">
        <f t="array" aca="1" ref="AN167" ca="1">IF(AND($B167=AN$28,$B167=$B168-1),NPV(discount_rate,OFFSET(AN132,,,,COUNTA($G$122:$CC$122)-COUNTA($G$122:AN$122)+1)-OFFSET(AN133,,,,COUNTA($G$122:$CC$122)-COUNTA($G$122:AN$122)+1))*(1+discount_rate),0)</f>
        <v>0</v>
      </c>
      <c r="AO167" s="1" cm="1">
        <f t="array" aca="1" ref="AO167" ca="1">IF(AND($B167=AO$28,$B167=$B168-1),NPV(discount_rate,OFFSET(AO132,,,,COUNTA($G$122:$CC$122)-COUNTA($G$122:AO$122)+1)-OFFSET(AO133,,,,COUNTA($G$122:$CC$122)-COUNTA($G$122:AO$122)+1))*(1+discount_rate),0)</f>
        <v>0</v>
      </c>
      <c r="AP167" s="1" cm="1">
        <f t="array" aca="1" ref="AP167" ca="1">IF(AND($B167=AP$28,$B167=$B168-1),NPV(discount_rate,OFFSET(AP132,,,,COUNTA($G$122:$CC$122)-COUNTA($G$122:AP$122)+1)-OFFSET(AP133,,,,COUNTA($G$122:$CC$122)-COUNTA($G$122:AP$122)+1))*(1+discount_rate),0)</f>
        <v>0</v>
      </c>
      <c r="AQ167" s="1" cm="1">
        <f t="array" aca="1" ref="AQ167" ca="1">IF(AND($B167=AQ$28,$B167=$B168-1),NPV(discount_rate,OFFSET(AQ132,,,,COUNTA($G$122:$CC$122)-COUNTA($G$122:AQ$122)+1)-OFFSET(AQ133,,,,COUNTA($G$122:$CC$122)-COUNTA($G$122:AQ$122)+1))*(1+discount_rate),0)</f>
        <v>0</v>
      </c>
      <c r="AR167" s="1" cm="1">
        <f t="array" aca="1" ref="AR167" ca="1">IF(AND($B167=AR$28,$B167=$B168-1),NPV(discount_rate,OFFSET(AR132,,,,COUNTA($G$122:$CC$122)-COUNTA($G$122:AR$122)+1)-OFFSET(AR133,,,,COUNTA($G$122:$CC$122)-COUNTA($G$122:AR$122)+1))*(1+discount_rate),0)</f>
        <v>0</v>
      </c>
      <c r="AS167" s="1" cm="1">
        <f t="array" aca="1" ref="AS167" ca="1">IF(AND($B167=AS$28,$B167=$B168-1),NPV(discount_rate,OFFSET(AS132,,,,COUNTA($G$122:$CC$122)-COUNTA($G$122:AS$122)+1)-OFFSET(AS133,,,,COUNTA($G$122:$CC$122)-COUNTA($G$122:AS$122)+1))*(1+discount_rate),0)</f>
        <v>0</v>
      </c>
      <c r="AT167" s="1" cm="1">
        <f t="array" aca="1" ref="AT167" ca="1">IF(AND($B167=AT$28,$B167=$B168-1),NPV(discount_rate,OFFSET(AT132,,,,COUNTA($G$122:$CC$122)-COUNTA($G$122:AT$122)+1)-OFFSET(AT133,,,,COUNTA($G$122:$CC$122)-COUNTA($G$122:AT$122)+1))*(1+discount_rate),0)</f>
        <v>0</v>
      </c>
      <c r="AU167" s="1" cm="1">
        <f t="array" aca="1" ref="AU167" ca="1">IF(AND($B167=AU$28,$B167=$B168-1),NPV(discount_rate,OFFSET(AU132,,,,COUNTA($G$122:$CC$122)-COUNTA($G$122:AU$122)+1)-OFFSET(AU133,,,,COUNTA($G$122:$CC$122)-COUNTA($G$122:AU$122)+1))*(1+discount_rate),0)</f>
        <v>0</v>
      </c>
      <c r="AV167" s="1" cm="1">
        <f t="array" aca="1" ref="AV167" ca="1">IF(AND($B167=AV$28,$B167=$B168-1),NPV(discount_rate,OFFSET(AV132,,,,COUNTA($G$122:$CC$122)-COUNTA($G$122:AV$122)+1)-OFFSET(AV133,,,,COUNTA($G$122:$CC$122)-COUNTA($G$122:AV$122)+1))*(1+discount_rate),0)</f>
        <v>0</v>
      </c>
      <c r="AW167" s="1" cm="1">
        <f t="array" aca="1" ref="AW167" ca="1">IF(AND($B167=AW$28,$B167=$B168-1),NPV(discount_rate,OFFSET(AW132,,,,COUNTA($G$122:$CC$122)-COUNTA($G$122:AW$122)+1)-OFFSET(AW133,,,,COUNTA($G$122:$CC$122)-COUNTA($G$122:AW$122)+1))*(1+discount_rate),0)</f>
        <v>0</v>
      </c>
      <c r="AX167" s="1" cm="1">
        <f t="array" aca="1" ref="AX167" ca="1">IF(AND($B167=AX$28,$B167=$B168-1),NPV(discount_rate,OFFSET(AX132,,,,COUNTA($G$122:$CC$122)-COUNTA($G$122:AX$122)+1)-OFFSET(AX133,,,,COUNTA($G$122:$CC$122)-COUNTA($G$122:AX$122)+1))*(1+discount_rate),0)</f>
        <v>0</v>
      </c>
      <c r="AY167" s="1" cm="1">
        <f t="array" aca="1" ref="AY167" ca="1">IF(AND($B167=AY$28,$B167=$B168-1),NPV(discount_rate,OFFSET(AY132,,,,COUNTA($G$122:$CC$122)-COUNTA($G$122:AY$122)+1)-OFFSET(AY133,,,,COUNTA($G$122:$CC$122)-COUNTA($G$122:AY$122)+1))*(1+discount_rate),0)</f>
        <v>0</v>
      </c>
      <c r="AZ167" s="1" cm="1">
        <f t="array" aca="1" ref="AZ167" ca="1">IF(AND($B167=AZ$28,$B167=$B168-1),NPV(discount_rate,OFFSET(AZ132,,,,COUNTA($G$122:$CC$122)-COUNTA($G$122:AZ$122)+1)-OFFSET(AZ133,,,,COUNTA($G$122:$CC$122)-COUNTA($G$122:AZ$122)+1))*(1+discount_rate),0)</f>
        <v>0</v>
      </c>
      <c r="BA167" s="1" cm="1">
        <f t="array" aca="1" ref="BA167" ca="1">IF(AND($B167=BA$28,$B167=$B168-1),NPV(discount_rate,OFFSET(BA132,,,,COUNTA($G$122:$CC$122)-COUNTA($G$122:BA$122)+1)-OFFSET(BA133,,,,COUNTA($G$122:$CC$122)-COUNTA($G$122:BA$122)+1))*(1+discount_rate),0)</f>
        <v>0</v>
      </c>
      <c r="BB167" s="1" cm="1">
        <f t="array" aca="1" ref="BB167" ca="1">IF(AND($B167=BB$28,$B167=$B168-1),NPV(discount_rate,OFFSET(BB132,,,,COUNTA($G$122:$CC$122)-COUNTA($G$122:BB$122)+1)-OFFSET(BB133,,,,COUNTA($G$122:$CC$122)-COUNTA($G$122:BB$122)+1))*(1+discount_rate),0)</f>
        <v>0</v>
      </c>
      <c r="BC167" s="1" cm="1">
        <f t="array" aca="1" ref="BC167" ca="1">IF(AND($B167=BC$28,$B167=$B168-1),NPV(discount_rate,OFFSET(BC132,,,,COUNTA($G$122:$CC$122)-COUNTA($G$122:BC$122)+1)-OFFSET(BC133,,,,COUNTA($G$122:$CC$122)-COUNTA($G$122:BC$122)+1))*(1+discount_rate),0)</f>
        <v>0</v>
      </c>
      <c r="BD167" s="1" cm="1">
        <f t="array" aca="1" ref="BD167" ca="1">IF(AND($B167=BD$28,$B167=$B168-1),NPV(discount_rate,OFFSET(BD132,,,,COUNTA($G$122:$CC$122)-COUNTA($G$122:BD$122)+1)-OFFSET(BD133,,,,COUNTA($G$122:$CC$122)-COUNTA($G$122:BD$122)+1))*(1+discount_rate),0)</f>
        <v>0</v>
      </c>
      <c r="BE167" s="1" cm="1">
        <f t="array" aca="1" ref="BE167" ca="1">IF(AND($B167=BE$28,$B167=$B168-1),NPV(discount_rate,OFFSET(BE132,,,,COUNTA($G$122:$CC$122)-COUNTA($G$122:BE$122)+1)-OFFSET(BE133,,,,COUNTA($G$122:$CC$122)-COUNTA($G$122:BE$122)+1))*(1+discount_rate),0)</f>
        <v>0</v>
      </c>
      <c r="BF167" s="1" cm="1">
        <f t="array" aca="1" ref="BF167" ca="1">IF(AND($B167=BF$28,$B167=$B168-1),NPV(discount_rate,OFFSET(BF132,,,,COUNTA($G$122:$CC$122)-COUNTA($G$122:BF$122)+1)-OFFSET(BF133,,,,COUNTA($G$122:$CC$122)-COUNTA($G$122:BF$122)+1))*(1+discount_rate),0)</f>
        <v>0</v>
      </c>
      <c r="BG167" s="1" cm="1">
        <f t="array" aca="1" ref="BG167" ca="1">IF(AND($B167=BG$28,$B167=$B168-1),NPV(discount_rate,OFFSET(BG132,,,,COUNTA($G$122:$CC$122)-COUNTA($G$122:BG$122)+1)-OFFSET(BG133,,,,COUNTA($G$122:$CC$122)-COUNTA($G$122:BG$122)+1))*(1+discount_rate),0)</f>
        <v>0</v>
      </c>
      <c r="BH167" s="1" cm="1">
        <f t="array" aca="1" ref="BH167" ca="1">IF(AND($B167=BH$28,$B167=$B168-1),NPV(discount_rate,OFFSET(BH132,,,,COUNTA($G$122:$CC$122)-COUNTA($G$122:BH$122)+1)-OFFSET(BH133,,,,COUNTA($G$122:$CC$122)-COUNTA($G$122:BH$122)+1))*(1+discount_rate),0)</f>
        <v>0</v>
      </c>
      <c r="BI167" s="1" cm="1">
        <f t="array" aca="1" ref="BI167" ca="1">IF(AND($B167=BI$28,$B167=$B168-1),NPV(discount_rate,OFFSET(BI132,,,,COUNTA($G$122:$CC$122)-COUNTA($G$122:BI$122)+1)-OFFSET(BI133,,,,COUNTA($G$122:$CC$122)-COUNTA($G$122:BI$122)+1))*(1+discount_rate),0)</f>
        <v>0</v>
      </c>
      <c r="BJ167" s="1" cm="1">
        <f t="array" aca="1" ref="BJ167" ca="1">IF(AND($B167=BJ$28,$B167=$B168-1),NPV(discount_rate,OFFSET(BJ132,,,,COUNTA($G$122:$CC$122)-COUNTA($G$122:BJ$122)+1)-OFFSET(BJ133,,,,COUNTA($G$122:$CC$122)-COUNTA($G$122:BJ$122)+1))*(1+discount_rate),0)</f>
        <v>0</v>
      </c>
      <c r="BK167" s="1" cm="1">
        <f t="array" aca="1" ref="BK167" ca="1">IF(AND($B167=BK$28,$B167=$B168-1),NPV(discount_rate,OFFSET(BK132,,,,COUNTA($G$122:$CC$122)-COUNTA($G$122:BK$122)+1)-OFFSET(BK133,,,,COUNTA($G$122:$CC$122)-COUNTA($G$122:BK$122)+1))*(1+discount_rate),0)</f>
        <v>0</v>
      </c>
      <c r="BL167" s="1" cm="1">
        <f t="array" aca="1" ref="BL167" ca="1">IF(AND($B167=BL$28,$B167=$B168-1),NPV(discount_rate,OFFSET(BL132,,,,COUNTA($G$122:$CC$122)-COUNTA($G$122:BL$122)+1)-OFFSET(BL133,,,,COUNTA($G$122:$CC$122)-COUNTA($G$122:BL$122)+1))*(1+discount_rate),0)</f>
        <v>0</v>
      </c>
      <c r="BM167" s="1" cm="1">
        <f t="array" aca="1" ref="BM167" ca="1">IF(AND($B167=BM$28,$B167=$B168-1),NPV(discount_rate,OFFSET(BM132,,,,COUNTA($G$122:$CC$122)-COUNTA($G$122:BM$122)+1)-OFFSET(BM133,,,,COUNTA($G$122:$CC$122)-COUNTA($G$122:BM$122)+1))*(1+discount_rate),0)</f>
        <v>0</v>
      </c>
      <c r="BN167" s="1" cm="1">
        <f t="array" aca="1" ref="BN167" ca="1">IF(AND($B167=BN$28,$B167=$B168-1),NPV(discount_rate,OFFSET(BN132,,,,COUNTA($G$122:$CC$122)-COUNTA($G$122:BN$122)+1)-OFFSET(BN133,,,,COUNTA($G$122:$CC$122)-COUNTA($G$122:BN$122)+1))*(1+discount_rate),0)</f>
        <v>0</v>
      </c>
      <c r="BO167" s="1" cm="1">
        <f t="array" aca="1" ref="BO167" ca="1">IF(AND($B167=BO$28,$B167=$B168-1),NPV(discount_rate,OFFSET(BO132,,,,COUNTA($G$122:$CC$122)-COUNTA($G$122:BO$122)+1)-OFFSET(BO133,,,,COUNTA($G$122:$CC$122)-COUNTA($G$122:BO$122)+1))*(1+discount_rate),0)</f>
        <v>0</v>
      </c>
      <c r="BP167" s="1" cm="1">
        <f t="array" aca="1" ref="BP167" ca="1">IF(AND($B167=BP$28,$B167=$B168-1),NPV(discount_rate,OFFSET(BP132,,,,COUNTA($G$122:$CC$122)-COUNTA($G$122:BP$122)+1)-OFFSET(BP133,,,,COUNTA($G$122:$CC$122)-COUNTA($G$122:BP$122)+1))*(1+discount_rate),0)</f>
        <v>0</v>
      </c>
      <c r="BQ167" s="1" cm="1">
        <f t="array" aca="1" ref="BQ167" ca="1">IF(AND($B167=BQ$28,$B167=$B168-1),NPV(discount_rate,OFFSET(BQ132,,,,COUNTA($G$122:$CC$122)-COUNTA($G$122:BQ$122)+1)-OFFSET(BQ133,,,,COUNTA($G$122:$CC$122)-COUNTA($G$122:BQ$122)+1))*(1+discount_rate),0)</f>
        <v>0</v>
      </c>
      <c r="BR167" s="1" cm="1">
        <f t="array" aca="1" ref="BR167" ca="1">IF(AND($B167=BR$28,$B167=$B168-1),NPV(discount_rate,OFFSET(BR132,,,,COUNTA($G$122:$CC$122)-COUNTA($G$122:BR$122)+1)-OFFSET(BR133,,,,COUNTA($G$122:$CC$122)-COUNTA($G$122:BR$122)+1))*(1+discount_rate),0)</f>
        <v>0</v>
      </c>
      <c r="BS167" s="1" cm="1">
        <f t="array" aca="1" ref="BS167" ca="1">IF(AND($B167=BS$28,$B167=$B168-1),NPV(discount_rate,OFFSET(BS132,,,,COUNTA($G$122:$CC$122)-COUNTA($G$122:BS$122)+1)-OFFSET(BS133,,,,COUNTA($G$122:$CC$122)-COUNTA($G$122:BS$122)+1))*(1+discount_rate),0)</f>
        <v>0</v>
      </c>
      <c r="BT167" s="1" cm="1">
        <f t="array" aca="1" ref="BT167" ca="1">IF(AND($B167=BT$28,$B167=$B168-1),NPV(discount_rate,OFFSET(BT132,,,,COUNTA($G$122:$CC$122)-COUNTA($G$122:BT$122)+1)-OFFSET(BT133,,,,COUNTA($G$122:$CC$122)-COUNTA($G$122:BT$122)+1))*(1+discount_rate),0)</f>
        <v>0</v>
      </c>
      <c r="BU167" s="1" cm="1">
        <f t="array" aca="1" ref="BU167" ca="1">IF(AND($B167=BU$28,$B167=$B168-1),NPV(discount_rate,OFFSET(BU132,,,,COUNTA($G$122:$CC$122)-COUNTA($G$122:BU$122)+1)-OFFSET(BU133,,,,COUNTA($G$122:$CC$122)-COUNTA($G$122:BU$122)+1))*(1+discount_rate),0)</f>
        <v>0</v>
      </c>
      <c r="BV167" s="1" cm="1">
        <f t="array" aca="1" ref="BV167" ca="1">IF(AND($B167=BV$28,$B167=$B168-1),NPV(discount_rate,OFFSET(BV132,,,,COUNTA($G$122:$CC$122)-COUNTA($G$122:BV$122)+1)-OFFSET(BV133,,,,COUNTA($G$122:$CC$122)-COUNTA($G$122:BV$122)+1))*(1+discount_rate),0)</f>
        <v>0</v>
      </c>
      <c r="BW167" s="1" cm="1">
        <f t="array" aca="1" ref="BW167" ca="1">IF(AND($B167=BW$28,$B167=$B168-1),NPV(discount_rate,OFFSET(BW132,,,,COUNTA($G$122:$CC$122)-COUNTA($G$122:BW$122)+1)-OFFSET(BW133,,,,COUNTA($G$122:$CC$122)-COUNTA($G$122:BW$122)+1))*(1+discount_rate),0)</f>
        <v>0</v>
      </c>
      <c r="BX167" s="1" cm="1">
        <f t="array" aca="1" ref="BX167" ca="1">IF(AND($B167=BX$28,$B167=$B168-1),NPV(discount_rate,OFFSET(BX132,,,,COUNTA($G$122:$CC$122)-COUNTA($G$122:BX$122)+1)-OFFSET(BX133,,,,COUNTA($G$122:$CC$122)-COUNTA($G$122:BX$122)+1))*(1+discount_rate),0)</f>
        <v>0</v>
      </c>
      <c r="BY167" s="1" cm="1">
        <f t="array" aca="1" ref="BY167" ca="1">IF(AND($B167=BY$28,$B167=$B168-1),NPV(discount_rate,OFFSET(BY132,,,,COUNTA($G$122:$CC$122)-COUNTA($G$122:BY$122)+1)-OFFSET(BY133,,,,COUNTA($G$122:$CC$122)-COUNTA($G$122:BY$122)+1))*(1+discount_rate),0)</f>
        <v>0</v>
      </c>
      <c r="BZ167" s="1" cm="1">
        <f t="array" aca="1" ref="BZ167" ca="1">IF(AND($B167=BZ$28,$B167=$B168-1),NPV(discount_rate,OFFSET(BZ132,,,,COUNTA($G$122:$CC$122)-COUNTA($G$122:BZ$122)+1)-OFFSET(BZ133,,,,COUNTA($G$122:$CC$122)-COUNTA($G$122:BZ$122)+1))*(1+discount_rate),0)</f>
        <v>0</v>
      </c>
      <c r="CA167" s="1" cm="1">
        <f t="array" aca="1" ref="CA167" ca="1">IF(AND($B167=CA$28,$B167=$B168-1),NPV(discount_rate,OFFSET(CA132,,,,COUNTA($G$122:$CC$122)-COUNTA($G$122:CA$122)+1)-OFFSET(CA133,,,,COUNTA($G$122:$CC$122)-COUNTA($G$122:CA$122)+1))*(1+discount_rate),0)</f>
        <v>0</v>
      </c>
      <c r="CB167" s="1" cm="1">
        <f t="array" aca="1" ref="CB167" ca="1">IF(AND($B167=CB$28,$B167=$B168-1),NPV(discount_rate,OFFSET(CB132,,,,COUNTA($G$122:$CC$122)-COUNTA($G$122:CB$122)+1)-OFFSET(CB133,,,,COUNTA($G$122:$CC$122)-COUNTA($G$122:CB$122)+1))*(1+discount_rate),0)</f>
        <v>0</v>
      </c>
      <c r="CC167" s="1" cm="1">
        <f t="array" aca="1" ref="CC167" ca="1">IF(AND($B167=CC$28,$B167=$B168-1),NPV(discount_rate,OFFSET(CC132,,,,COUNTA($G$122:$CC$122)-COUNTA($G$122:CC$122)+1)-OFFSET(CC133,,,,COUNTA($G$122:$CC$122)-COUNTA($G$122:CC$122)+1))*(1+discount_rate),0)</f>
        <v>0</v>
      </c>
    </row>
    <row r="168" spans="2:81" x14ac:dyDescent="0.2">
      <c r="B168">
        <f t="shared" si="150"/>
        <v>2037</v>
      </c>
      <c r="D168" t="s">
        <v>43</v>
      </c>
      <c r="G168" s="1" cm="1">
        <f t="array" aca="1" ref="G168" ca="1">IF(AND($B168=G$28,$B168=$B169-1),NPV(discount_rate,OFFSET(G133,,,,COUNTA($G$122:$CC$122)-COUNTA($G$122:G$122)+1)-OFFSET(G134,,,,COUNTA($G$122:$CC$122)-COUNTA($G$122:G$122)+1))*(1+discount_rate),0)</f>
        <v>0</v>
      </c>
      <c r="H168" s="1" cm="1">
        <f t="array" aca="1" ref="H168" ca="1">IF(AND($B168=H$28,$B168=$B169-1),NPV(discount_rate,OFFSET(H133,,,,COUNTA($G$122:$CC$122)-COUNTA($G$122:H$122)+1)-OFFSET(H134,,,,COUNTA($G$122:$CC$122)-COUNTA($G$122:H$122)+1))*(1+discount_rate),0)</f>
        <v>0</v>
      </c>
      <c r="I168" s="1" cm="1">
        <f t="array" aca="1" ref="I168" ca="1">IF(AND($B168=I$28,$B168=$B169-1),NPV(discount_rate,OFFSET(I133,,,,COUNTA($G$122:$CC$122)-COUNTA($G$122:I$122)+1)-OFFSET(I134,,,,COUNTA($G$122:$CC$122)-COUNTA($G$122:I$122)+1))*(1+discount_rate),0)</f>
        <v>0</v>
      </c>
      <c r="J168" s="1" cm="1">
        <f t="array" aca="1" ref="J168" ca="1">IF(AND($B168=J$28,$B168=$B169-1),NPV(discount_rate,OFFSET(J133,,,,COUNTA($G$122:$CC$122)-COUNTA($G$122:J$122)+1)-OFFSET(J134,,,,COUNTA($G$122:$CC$122)-COUNTA($G$122:J$122)+1))*(1+discount_rate),0)</f>
        <v>0</v>
      </c>
      <c r="K168" s="1" cm="1">
        <f t="array" aca="1" ref="K168" ca="1">IF(AND($B168=K$28,$B168=$B169-1),NPV(discount_rate,OFFSET(K133,,,,COUNTA($G$122:$CC$122)-COUNTA($G$122:K$122)+1)-OFFSET(K134,,,,COUNTA($G$122:$CC$122)-COUNTA($G$122:K$122)+1))*(1+discount_rate),0)</f>
        <v>0</v>
      </c>
      <c r="L168" s="1" cm="1">
        <f t="array" aca="1" ref="L168" ca="1">IF(AND($B168=L$28,$B168=$B169-1),NPV(discount_rate,OFFSET(L133,,,,COUNTA($G$122:$CC$122)-COUNTA($G$122:L$122)+1)-OFFSET(L134,,,,COUNTA($G$122:$CC$122)-COUNTA($G$122:L$122)+1))*(1+discount_rate),0)</f>
        <v>0</v>
      </c>
      <c r="M168" s="1" cm="1">
        <f t="array" aca="1" ref="M168" ca="1">IF(AND($B168=M$28,$B168=$B169-1),NPV(discount_rate,OFFSET(M133,,,,COUNTA($G$122:$CC$122)-COUNTA($G$122:M$122)+1)-OFFSET(M134,,,,COUNTA($G$122:$CC$122)-COUNTA($G$122:M$122)+1))*(1+discount_rate),0)</f>
        <v>0</v>
      </c>
      <c r="N168" s="1" cm="1">
        <f t="array" aca="1" ref="N168" ca="1">IF(AND($B168=N$28,$B168=$B169-1),NPV(discount_rate,OFFSET(N133,,,,COUNTA($G$122:$CC$122)-COUNTA($G$122:N$122)+1)-OFFSET(N134,,,,COUNTA($G$122:$CC$122)-COUNTA($G$122:N$122)+1))*(1+discount_rate),0)</f>
        <v>0</v>
      </c>
      <c r="O168" s="1" cm="1">
        <f t="array" aca="1" ref="O168" ca="1">IF(AND($B168=O$28,$B168=$B169-1),NPV(discount_rate,OFFSET(O133,,,,COUNTA($G$122:$CC$122)-COUNTA($G$122:O$122)+1)-OFFSET(O134,,,,COUNTA($G$122:$CC$122)-COUNTA($G$122:O$122)+1))*(1+discount_rate),0)</f>
        <v>0</v>
      </c>
      <c r="P168" s="1" cm="1">
        <f t="array" aca="1" ref="P168" ca="1">IF(AND($B168=P$28,$B168=$B169-1),NPV(discount_rate,OFFSET(P133,,,,COUNTA($G$122:$CC$122)-COUNTA($G$122:P$122)+1)-OFFSET(P134,,,,COUNTA($G$122:$CC$122)-COUNTA($G$122:P$122)+1))*(1+discount_rate),0)</f>
        <v>0</v>
      </c>
      <c r="Q168" s="1" cm="1">
        <f t="array" aca="1" ref="Q168" ca="1">IF(AND($B168=Q$28,$B168=$B169-1),NPV(discount_rate,OFFSET(Q133,,,,COUNTA($G$122:$CC$122)-COUNTA($G$122:Q$122)+1)-OFFSET(Q134,,,,COUNTA($G$122:$CC$122)-COUNTA($G$122:Q$122)+1))*(1+discount_rate),0)</f>
        <v>0</v>
      </c>
      <c r="R168" s="1" cm="1">
        <f t="array" aca="1" ref="R168" ca="1">IF(AND($B168=R$28,$B168=$B169-1),NPV(discount_rate,OFFSET(R133,,,,COUNTA($G$122:$CC$122)-COUNTA($G$122:R$122)+1)-OFFSET(R134,,,,COUNTA($G$122:$CC$122)-COUNTA($G$122:R$122)+1))*(1+discount_rate),0)</f>
        <v>266.46123447384002</v>
      </c>
      <c r="S168" s="1" cm="1">
        <f t="array" aca="1" ref="S168" ca="1">IF(AND($B168=S$28,$B168=$B169-1),NPV(discount_rate,OFFSET(S133,,,,COUNTA($G$122:$CC$122)-COUNTA($G$122:S$122)+1)-OFFSET(S134,,,,COUNTA($G$122:$CC$122)-COUNTA($G$122:S$122)+1))*(1+discount_rate),0)</f>
        <v>0</v>
      </c>
      <c r="T168" s="1" cm="1">
        <f t="array" aca="1" ref="T168" ca="1">IF(AND($B168=T$28,$B168=$B169-1),NPV(discount_rate,OFFSET(T133,,,,COUNTA($G$122:$CC$122)-COUNTA($G$122:T$122)+1)-OFFSET(T134,,,,COUNTA($G$122:$CC$122)-COUNTA($G$122:T$122)+1))*(1+discount_rate),0)</f>
        <v>0</v>
      </c>
      <c r="U168" s="1" cm="1">
        <f t="array" aca="1" ref="U168" ca="1">IF(AND($B168=U$28,$B168=$B169-1),NPV(discount_rate,OFFSET(U133,,,,COUNTA($G$122:$CC$122)-COUNTA($G$122:U$122)+1)-OFFSET(U134,,,,COUNTA($G$122:$CC$122)-COUNTA($G$122:U$122)+1))*(1+discount_rate),0)</f>
        <v>0</v>
      </c>
      <c r="V168" s="1" cm="1">
        <f t="array" aca="1" ref="V168" ca="1">IF(AND($B168=V$28,$B168=$B169-1),NPV(discount_rate,OFFSET(V133,,,,COUNTA($G$122:$CC$122)-COUNTA($G$122:V$122)+1)-OFFSET(V134,,,,COUNTA($G$122:$CC$122)-COUNTA($G$122:V$122)+1))*(1+discount_rate),0)</f>
        <v>0</v>
      </c>
      <c r="W168" s="1" cm="1">
        <f t="array" aca="1" ref="W168" ca="1">IF(AND($B168=W$28,$B168=$B169-1),NPV(discount_rate,OFFSET(W133,,,,COUNTA($G$122:$CC$122)-COUNTA($G$122:W$122)+1)-OFFSET(W134,,,,COUNTA($G$122:$CC$122)-COUNTA($G$122:W$122)+1))*(1+discount_rate),0)</f>
        <v>0</v>
      </c>
      <c r="X168" s="1" cm="1">
        <f t="array" aca="1" ref="X168" ca="1">IF(AND($B168=X$28,$B168=$B169-1),NPV(discount_rate,OFFSET(X133,,,,COUNTA($G$122:$CC$122)-COUNTA($G$122:X$122)+1)-OFFSET(X134,,,,COUNTA($G$122:$CC$122)-COUNTA($G$122:X$122)+1))*(1+discount_rate),0)</f>
        <v>0</v>
      </c>
      <c r="Y168" s="1" cm="1">
        <f t="array" aca="1" ref="Y168" ca="1">IF(AND($B168=Y$28,$B168=$B169-1),NPV(discount_rate,OFFSET(Y133,,,,COUNTA($G$122:$CC$122)-COUNTA($G$122:Y$122)+1)-OFFSET(Y134,,,,COUNTA($G$122:$CC$122)-COUNTA($G$122:Y$122)+1))*(1+discount_rate),0)</f>
        <v>0</v>
      </c>
      <c r="Z168" s="1" cm="1">
        <f t="array" aca="1" ref="Z168" ca="1">IF(AND($B168=Z$28,$B168=$B169-1),NPV(discount_rate,OFFSET(Z133,,,,COUNTA($G$122:$CC$122)-COUNTA($G$122:Z$122)+1)-OFFSET(Z134,,,,COUNTA($G$122:$CC$122)-COUNTA($G$122:Z$122)+1))*(1+discount_rate),0)</f>
        <v>0</v>
      </c>
      <c r="AA168" s="1" cm="1">
        <f t="array" aca="1" ref="AA168" ca="1">IF(AND($B168=AA$28,$B168=$B169-1),NPV(discount_rate,OFFSET(AA133,,,,COUNTA($G$122:$CC$122)-COUNTA($G$122:AA$122)+1)-OFFSET(AA134,,,,COUNTA($G$122:$CC$122)-COUNTA($G$122:AA$122)+1))*(1+discount_rate),0)</f>
        <v>0</v>
      </c>
      <c r="AB168" s="1" cm="1">
        <f t="array" aca="1" ref="AB168" ca="1">IF(AND($B168=AB$28,$B168=$B169-1),NPV(discount_rate,OFFSET(AB133,,,,COUNTA($G$122:$CC$122)-COUNTA($G$122:AB$122)+1)-OFFSET(AB134,,,,COUNTA($G$122:$CC$122)-COUNTA($G$122:AB$122)+1))*(1+discount_rate),0)</f>
        <v>0</v>
      </c>
      <c r="AC168" s="1" cm="1">
        <f t="array" aca="1" ref="AC168" ca="1">IF(AND($B168=AC$28,$B168=$B169-1),NPV(discount_rate,OFFSET(AC133,,,,COUNTA($G$122:$CC$122)-COUNTA($G$122:AC$122)+1)-OFFSET(AC134,,,,COUNTA($G$122:$CC$122)-COUNTA($G$122:AC$122)+1))*(1+discount_rate),0)</f>
        <v>0</v>
      </c>
      <c r="AD168" s="1" cm="1">
        <f t="array" aca="1" ref="AD168" ca="1">IF(AND($B168=AD$28,$B168=$B169-1),NPV(discount_rate,OFFSET(AD133,,,,COUNTA($G$122:$CC$122)-COUNTA($G$122:AD$122)+1)-OFFSET(AD134,,,,COUNTA($G$122:$CC$122)-COUNTA($G$122:AD$122)+1))*(1+discount_rate),0)</f>
        <v>0</v>
      </c>
      <c r="AE168" s="1" cm="1">
        <f t="array" aca="1" ref="AE168" ca="1">IF(AND($B168=AE$28,$B168=$B169-1),NPV(discount_rate,OFFSET(AE133,,,,COUNTA($G$122:$CC$122)-COUNTA($G$122:AE$122)+1)-OFFSET(AE134,,,,COUNTA($G$122:$CC$122)-COUNTA($G$122:AE$122)+1))*(1+discount_rate),0)</f>
        <v>0</v>
      </c>
      <c r="AF168" s="1" cm="1">
        <f t="array" aca="1" ref="AF168" ca="1">IF(AND($B168=AF$28,$B168=$B169-1),NPV(discount_rate,OFFSET(AF133,,,,COUNTA($G$122:$CC$122)-COUNTA($G$122:AF$122)+1)-OFFSET(AF134,,,,COUNTA($G$122:$CC$122)-COUNTA($G$122:AF$122)+1))*(1+discount_rate),0)</f>
        <v>0</v>
      </c>
      <c r="AG168" s="1" cm="1">
        <f t="array" aca="1" ref="AG168" ca="1">IF(AND($B168=AG$28,$B168=$B169-1),NPV(discount_rate,OFFSET(AG133,,,,COUNTA($G$122:$CC$122)-COUNTA($G$122:AG$122)+1)-OFFSET(AG134,,,,COUNTA($G$122:$CC$122)-COUNTA($G$122:AG$122)+1))*(1+discount_rate),0)</f>
        <v>0</v>
      </c>
      <c r="AH168" s="1" cm="1">
        <f t="array" aca="1" ref="AH168" ca="1">IF(AND($B168=AH$28,$B168=$B169-1),NPV(discount_rate,OFFSET(AH133,,,,COUNTA($G$122:$CC$122)-COUNTA($G$122:AH$122)+1)-OFFSET(AH134,,,,COUNTA($G$122:$CC$122)-COUNTA($G$122:AH$122)+1))*(1+discount_rate),0)</f>
        <v>0</v>
      </c>
      <c r="AI168" s="1" cm="1">
        <f t="array" aca="1" ref="AI168" ca="1">IF(AND($B168=AI$28,$B168=$B169-1),NPV(discount_rate,OFFSET(AI133,,,,COUNTA($G$122:$CC$122)-COUNTA($G$122:AI$122)+1)-OFFSET(AI134,,,,COUNTA($G$122:$CC$122)-COUNTA($G$122:AI$122)+1))*(1+discount_rate),0)</f>
        <v>0</v>
      </c>
      <c r="AJ168" s="1" cm="1">
        <f t="array" aca="1" ref="AJ168" ca="1">IF(AND($B168=AJ$28,$B168=$B169-1),NPV(discount_rate,OFFSET(AJ133,,,,COUNTA($G$122:$CC$122)-COUNTA($G$122:AJ$122)+1)-OFFSET(AJ134,,,,COUNTA($G$122:$CC$122)-COUNTA($G$122:AJ$122)+1))*(1+discount_rate),0)</f>
        <v>0</v>
      </c>
      <c r="AK168" s="1" cm="1">
        <f t="array" aca="1" ref="AK168" ca="1">IF(AND($B168=AK$28,$B168=$B169-1),NPV(discount_rate,OFFSET(AK133,,,,COUNTA($G$122:$CC$122)-COUNTA($G$122:AK$122)+1)-OFFSET(AK134,,,,COUNTA($G$122:$CC$122)-COUNTA($G$122:AK$122)+1))*(1+discount_rate),0)</f>
        <v>0</v>
      </c>
      <c r="AL168" s="1" cm="1">
        <f t="array" aca="1" ref="AL168" ca="1">IF(AND($B168=AL$28,$B168=$B169-1),NPV(discount_rate,OFFSET(AL133,,,,COUNTA($G$122:$CC$122)-COUNTA($G$122:AL$122)+1)-OFFSET(AL134,,,,COUNTA($G$122:$CC$122)-COUNTA($G$122:AL$122)+1))*(1+discount_rate),0)</f>
        <v>0</v>
      </c>
      <c r="AM168" s="1" cm="1">
        <f t="array" aca="1" ref="AM168" ca="1">IF(AND($B168=AM$28,$B168=$B169-1),NPV(discount_rate,OFFSET(AM133,,,,COUNTA($G$122:$CC$122)-COUNTA($G$122:AM$122)+1)-OFFSET(AM134,,,,COUNTA($G$122:$CC$122)-COUNTA($G$122:AM$122)+1))*(1+discount_rate),0)</f>
        <v>0</v>
      </c>
      <c r="AN168" s="1" cm="1">
        <f t="array" aca="1" ref="AN168" ca="1">IF(AND($B168=AN$28,$B168=$B169-1),NPV(discount_rate,OFFSET(AN133,,,,COUNTA($G$122:$CC$122)-COUNTA($G$122:AN$122)+1)-OFFSET(AN134,,,,COUNTA($G$122:$CC$122)-COUNTA($G$122:AN$122)+1))*(1+discount_rate),0)</f>
        <v>0</v>
      </c>
      <c r="AO168" s="1" cm="1">
        <f t="array" aca="1" ref="AO168" ca="1">IF(AND($B168=AO$28,$B168=$B169-1),NPV(discount_rate,OFFSET(AO133,,,,COUNTA($G$122:$CC$122)-COUNTA($G$122:AO$122)+1)-OFFSET(AO134,,,,COUNTA($G$122:$CC$122)-COUNTA($G$122:AO$122)+1))*(1+discount_rate),0)</f>
        <v>0</v>
      </c>
      <c r="AP168" s="1" cm="1">
        <f t="array" aca="1" ref="AP168" ca="1">IF(AND($B168=AP$28,$B168=$B169-1),NPV(discount_rate,OFFSET(AP133,,,,COUNTA($G$122:$CC$122)-COUNTA($G$122:AP$122)+1)-OFFSET(AP134,,,,COUNTA($G$122:$CC$122)-COUNTA($G$122:AP$122)+1))*(1+discount_rate),0)</f>
        <v>0</v>
      </c>
      <c r="AQ168" s="1" cm="1">
        <f t="array" aca="1" ref="AQ168" ca="1">IF(AND($B168=AQ$28,$B168=$B169-1),NPV(discount_rate,OFFSET(AQ133,,,,COUNTA($G$122:$CC$122)-COUNTA($G$122:AQ$122)+1)-OFFSET(AQ134,,,,COUNTA($G$122:$CC$122)-COUNTA($G$122:AQ$122)+1))*(1+discount_rate),0)</f>
        <v>0</v>
      </c>
      <c r="AR168" s="1" cm="1">
        <f t="array" aca="1" ref="AR168" ca="1">IF(AND($B168=AR$28,$B168=$B169-1),NPV(discount_rate,OFFSET(AR133,,,,COUNTA($G$122:$CC$122)-COUNTA($G$122:AR$122)+1)-OFFSET(AR134,,,,COUNTA($G$122:$CC$122)-COUNTA($G$122:AR$122)+1))*(1+discount_rate),0)</f>
        <v>0</v>
      </c>
      <c r="AS168" s="1" cm="1">
        <f t="array" aca="1" ref="AS168" ca="1">IF(AND($B168=AS$28,$B168=$B169-1),NPV(discount_rate,OFFSET(AS133,,,,COUNTA($G$122:$CC$122)-COUNTA($G$122:AS$122)+1)-OFFSET(AS134,,,,COUNTA($G$122:$CC$122)-COUNTA($G$122:AS$122)+1))*(1+discount_rate),0)</f>
        <v>0</v>
      </c>
      <c r="AT168" s="1" cm="1">
        <f t="array" aca="1" ref="AT168" ca="1">IF(AND($B168=AT$28,$B168=$B169-1),NPV(discount_rate,OFFSET(AT133,,,,COUNTA($G$122:$CC$122)-COUNTA($G$122:AT$122)+1)-OFFSET(AT134,,,,COUNTA($G$122:$CC$122)-COUNTA($G$122:AT$122)+1))*(1+discount_rate),0)</f>
        <v>0</v>
      </c>
      <c r="AU168" s="1" cm="1">
        <f t="array" aca="1" ref="AU168" ca="1">IF(AND($B168=AU$28,$B168=$B169-1),NPV(discount_rate,OFFSET(AU133,,,,COUNTA($G$122:$CC$122)-COUNTA($G$122:AU$122)+1)-OFFSET(AU134,,,,COUNTA($G$122:$CC$122)-COUNTA($G$122:AU$122)+1))*(1+discount_rate),0)</f>
        <v>0</v>
      </c>
      <c r="AV168" s="1" cm="1">
        <f t="array" aca="1" ref="AV168" ca="1">IF(AND($B168=AV$28,$B168=$B169-1),NPV(discount_rate,OFFSET(AV133,,,,COUNTA($G$122:$CC$122)-COUNTA($G$122:AV$122)+1)-OFFSET(AV134,,,,COUNTA($G$122:$CC$122)-COUNTA($G$122:AV$122)+1))*(1+discount_rate),0)</f>
        <v>0</v>
      </c>
      <c r="AW168" s="1" cm="1">
        <f t="array" aca="1" ref="AW168" ca="1">IF(AND($B168=AW$28,$B168=$B169-1),NPV(discount_rate,OFFSET(AW133,,,,COUNTA($G$122:$CC$122)-COUNTA($G$122:AW$122)+1)-OFFSET(AW134,,,,COUNTA($G$122:$CC$122)-COUNTA($G$122:AW$122)+1))*(1+discount_rate),0)</f>
        <v>0</v>
      </c>
      <c r="AX168" s="1" cm="1">
        <f t="array" aca="1" ref="AX168" ca="1">IF(AND($B168=AX$28,$B168=$B169-1),NPV(discount_rate,OFFSET(AX133,,,,COUNTA($G$122:$CC$122)-COUNTA($G$122:AX$122)+1)-OFFSET(AX134,,,,COUNTA($G$122:$CC$122)-COUNTA($G$122:AX$122)+1))*(1+discount_rate),0)</f>
        <v>0</v>
      </c>
      <c r="AY168" s="1" cm="1">
        <f t="array" aca="1" ref="AY168" ca="1">IF(AND($B168=AY$28,$B168=$B169-1),NPV(discount_rate,OFFSET(AY133,,,,COUNTA($G$122:$CC$122)-COUNTA($G$122:AY$122)+1)-OFFSET(AY134,,,,COUNTA($G$122:$CC$122)-COUNTA($G$122:AY$122)+1))*(1+discount_rate),0)</f>
        <v>0</v>
      </c>
      <c r="AZ168" s="1" cm="1">
        <f t="array" aca="1" ref="AZ168" ca="1">IF(AND($B168=AZ$28,$B168=$B169-1),NPV(discount_rate,OFFSET(AZ133,,,,COUNTA($G$122:$CC$122)-COUNTA($G$122:AZ$122)+1)-OFFSET(AZ134,,,,COUNTA($G$122:$CC$122)-COUNTA($G$122:AZ$122)+1))*(1+discount_rate),0)</f>
        <v>0</v>
      </c>
      <c r="BA168" s="1" cm="1">
        <f t="array" aca="1" ref="BA168" ca="1">IF(AND($B168=BA$28,$B168=$B169-1),NPV(discount_rate,OFFSET(BA133,,,,COUNTA($G$122:$CC$122)-COUNTA($G$122:BA$122)+1)-OFFSET(BA134,,,,COUNTA($G$122:$CC$122)-COUNTA($G$122:BA$122)+1))*(1+discount_rate),0)</f>
        <v>0</v>
      </c>
      <c r="BB168" s="1" cm="1">
        <f t="array" aca="1" ref="BB168" ca="1">IF(AND($B168=BB$28,$B168=$B169-1),NPV(discount_rate,OFFSET(BB133,,,,COUNTA($G$122:$CC$122)-COUNTA($G$122:BB$122)+1)-OFFSET(BB134,,,,COUNTA($G$122:$CC$122)-COUNTA($G$122:BB$122)+1))*(1+discount_rate),0)</f>
        <v>0</v>
      </c>
      <c r="BC168" s="1" cm="1">
        <f t="array" aca="1" ref="BC168" ca="1">IF(AND($B168=BC$28,$B168=$B169-1),NPV(discount_rate,OFFSET(BC133,,,,COUNTA($G$122:$CC$122)-COUNTA($G$122:BC$122)+1)-OFFSET(BC134,,,,COUNTA($G$122:$CC$122)-COUNTA($G$122:BC$122)+1))*(1+discount_rate),0)</f>
        <v>0</v>
      </c>
      <c r="BD168" s="1" cm="1">
        <f t="array" aca="1" ref="BD168" ca="1">IF(AND($B168=BD$28,$B168=$B169-1),NPV(discount_rate,OFFSET(BD133,,,,COUNTA($G$122:$CC$122)-COUNTA($G$122:BD$122)+1)-OFFSET(BD134,,,,COUNTA($G$122:$CC$122)-COUNTA($G$122:BD$122)+1))*(1+discount_rate),0)</f>
        <v>0</v>
      </c>
      <c r="BE168" s="1" cm="1">
        <f t="array" aca="1" ref="BE168" ca="1">IF(AND($B168=BE$28,$B168=$B169-1),NPV(discount_rate,OFFSET(BE133,,,,COUNTA($G$122:$CC$122)-COUNTA($G$122:BE$122)+1)-OFFSET(BE134,,,,COUNTA($G$122:$CC$122)-COUNTA($G$122:BE$122)+1))*(1+discount_rate),0)</f>
        <v>0</v>
      </c>
      <c r="BF168" s="1" cm="1">
        <f t="array" aca="1" ref="BF168" ca="1">IF(AND($B168=BF$28,$B168=$B169-1),NPV(discount_rate,OFFSET(BF133,,,,COUNTA($G$122:$CC$122)-COUNTA($G$122:BF$122)+1)-OFFSET(BF134,,,,COUNTA($G$122:$CC$122)-COUNTA($G$122:BF$122)+1))*(1+discount_rate),0)</f>
        <v>0</v>
      </c>
      <c r="BG168" s="1" cm="1">
        <f t="array" aca="1" ref="BG168" ca="1">IF(AND($B168=BG$28,$B168=$B169-1),NPV(discount_rate,OFFSET(BG133,,,,COUNTA($G$122:$CC$122)-COUNTA($G$122:BG$122)+1)-OFFSET(BG134,,,,COUNTA($G$122:$CC$122)-COUNTA($G$122:BG$122)+1))*(1+discount_rate),0)</f>
        <v>0</v>
      </c>
      <c r="BH168" s="1" cm="1">
        <f t="array" aca="1" ref="BH168" ca="1">IF(AND($B168=BH$28,$B168=$B169-1),NPV(discount_rate,OFFSET(BH133,,,,COUNTA($G$122:$CC$122)-COUNTA($G$122:BH$122)+1)-OFFSET(BH134,,,,COUNTA($G$122:$CC$122)-COUNTA($G$122:BH$122)+1))*(1+discount_rate),0)</f>
        <v>0</v>
      </c>
      <c r="BI168" s="1" cm="1">
        <f t="array" aca="1" ref="BI168" ca="1">IF(AND($B168=BI$28,$B168=$B169-1),NPV(discount_rate,OFFSET(BI133,,,,COUNTA($G$122:$CC$122)-COUNTA($G$122:BI$122)+1)-OFFSET(BI134,,,,COUNTA($G$122:$CC$122)-COUNTA($G$122:BI$122)+1))*(1+discount_rate),0)</f>
        <v>0</v>
      </c>
      <c r="BJ168" s="1" cm="1">
        <f t="array" aca="1" ref="BJ168" ca="1">IF(AND($B168=BJ$28,$B168=$B169-1),NPV(discount_rate,OFFSET(BJ133,,,,COUNTA($G$122:$CC$122)-COUNTA($G$122:BJ$122)+1)-OFFSET(BJ134,,,,COUNTA($G$122:$CC$122)-COUNTA($G$122:BJ$122)+1))*(1+discount_rate),0)</f>
        <v>0</v>
      </c>
      <c r="BK168" s="1" cm="1">
        <f t="array" aca="1" ref="BK168" ca="1">IF(AND($B168=BK$28,$B168=$B169-1),NPV(discount_rate,OFFSET(BK133,,,,COUNTA($G$122:$CC$122)-COUNTA($G$122:BK$122)+1)-OFFSET(BK134,,,,COUNTA($G$122:$CC$122)-COUNTA($G$122:BK$122)+1))*(1+discount_rate),0)</f>
        <v>0</v>
      </c>
      <c r="BL168" s="1" cm="1">
        <f t="array" aca="1" ref="BL168" ca="1">IF(AND($B168=BL$28,$B168=$B169-1),NPV(discount_rate,OFFSET(BL133,,,,COUNTA($G$122:$CC$122)-COUNTA($G$122:BL$122)+1)-OFFSET(BL134,,,,COUNTA($G$122:$CC$122)-COUNTA($G$122:BL$122)+1))*(1+discount_rate),0)</f>
        <v>0</v>
      </c>
      <c r="BM168" s="1" cm="1">
        <f t="array" aca="1" ref="BM168" ca="1">IF(AND($B168=BM$28,$B168=$B169-1),NPV(discount_rate,OFFSET(BM133,,,,COUNTA($G$122:$CC$122)-COUNTA($G$122:BM$122)+1)-OFFSET(BM134,,,,COUNTA($G$122:$CC$122)-COUNTA($G$122:BM$122)+1))*(1+discount_rate),0)</f>
        <v>0</v>
      </c>
      <c r="BN168" s="1" cm="1">
        <f t="array" aca="1" ref="BN168" ca="1">IF(AND($B168=BN$28,$B168=$B169-1),NPV(discount_rate,OFFSET(BN133,,,,COUNTA($G$122:$CC$122)-COUNTA($G$122:BN$122)+1)-OFFSET(BN134,,,,COUNTA($G$122:$CC$122)-COUNTA($G$122:BN$122)+1))*(1+discount_rate),0)</f>
        <v>0</v>
      </c>
      <c r="BO168" s="1" cm="1">
        <f t="array" aca="1" ref="BO168" ca="1">IF(AND($B168=BO$28,$B168=$B169-1),NPV(discount_rate,OFFSET(BO133,,,,COUNTA($G$122:$CC$122)-COUNTA($G$122:BO$122)+1)-OFFSET(BO134,,,,COUNTA($G$122:$CC$122)-COUNTA($G$122:BO$122)+1))*(1+discount_rate),0)</f>
        <v>0</v>
      </c>
      <c r="BP168" s="1" cm="1">
        <f t="array" aca="1" ref="BP168" ca="1">IF(AND($B168=BP$28,$B168=$B169-1),NPV(discount_rate,OFFSET(BP133,,,,COUNTA($G$122:$CC$122)-COUNTA($G$122:BP$122)+1)-OFFSET(BP134,,,,COUNTA($G$122:$CC$122)-COUNTA($G$122:BP$122)+1))*(1+discount_rate),0)</f>
        <v>0</v>
      </c>
      <c r="BQ168" s="1" cm="1">
        <f t="array" aca="1" ref="BQ168" ca="1">IF(AND($B168=BQ$28,$B168=$B169-1),NPV(discount_rate,OFFSET(BQ133,,,,COUNTA($G$122:$CC$122)-COUNTA($G$122:BQ$122)+1)-OFFSET(BQ134,,,,COUNTA($G$122:$CC$122)-COUNTA($G$122:BQ$122)+1))*(1+discount_rate),0)</f>
        <v>0</v>
      </c>
      <c r="BR168" s="1" cm="1">
        <f t="array" aca="1" ref="BR168" ca="1">IF(AND($B168=BR$28,$B168=$B169-1),NPV(discount_rate,OFFSET(BR133,,,,COUNTA($G$122:$CC$122)-COUNTA($G$122:BR$122)+1)-OFFSET(BR134,,,,COUNTA($G$122:$CC$122)-COUNTA($G$122:BR$122)+1))*(1+discount_rate),0)</f>
        <v>0</v>
      </c>
      <c r="BS168" s="1" cm="1">
        <f t="array" aca="1" ref="BS168" ca="1">IF(AND($B168=BS$28,$B168=$B169-1),NPV(discount_rate,OFFSET(BS133,,,,COUNTA($G$122:$CC$122)-COUNTA($G$122:BS$122)+1)-OFFSET(BS134,,,,COUNTA($G$122:$CC$122)-COUNTA($G$122:BS$122)+1))*(1+discount_rate),0)</f>
        <v>0</v>
      </c>
      <c r="BT168" s="1" cm="1">
        <f t="array" aca="1" ref="BT168" ca="1">IF(AND($B168=BT$28,$B168=$B169-1),NPV(discount_rate,OFFSET(BT133,,,,COUNTA($G$122:$CC$122)-COUNTA($G$122:BT$122)+1)-OFFSET(BT134,,,,COUNTA($G$122:$CC$122)-COUNTA($G$122:BT$122)+1))*(1+discount_rate),0)</f>
        <v>0</v>
      </c>
      <c r="BU168" s="1" cm="1">
        <f t="array" aca="1" ref="BU168" ca="1">IF(AND($B168=BU$28,$B168=$B169-1),NPV(discount_rate,OFFSET(BU133,,,,COUNTA($G$122:$CC$122)-COUNTA($G$122:BU$122)+1)-OFFSET(BU134,,,,COUNTA($G$122:$CC$122)-COUNTA($G$122:BU$122)+1))*(1+discount_rate),0)</f>
        <v>0</v>
      </c>
      <c r="BV168" s="1" cm="1">
        <f t="array" aca="1" ref="BV168" ca="1">IF(AND($B168=BV$28,$B168=$B169-1),NPV(discount_rate,OFFSET(BV133,,,,COUNTA($G$122:$CC$122)-COUNTA($G$122:BV$122)+1)-OFFSET(BV134,,,,COUNTA($G$122:$CC$122)-COUNTA($G$122:BV$122)+1))*(1+discount_rate),0)</f>
        <v>0</v>
      </c>
      <c r="BW168" s="1" cm="1">
        <f t="array" aca="1" ref="BW168" ca="1">IF(AND($B168=BW$28,$B168=$B169-1),NPV(discount_rate,OFFSET(BW133,,,,COUNTA($G$122:$CC$122)-COUNTA($G$122:BW$122)+1)-OFFSET(BW134,,,,COUNTA($G$122:$CC$122)-COUNTA($G$122:BW$122)+1))*(1+discount_rate),0)</f>
        <v>0</v>
      </c>
      <c r="BX168" s="1" cm="1">
        <f t="array" aca="1" ref="BX168" ca="1">IF(AND($B168=BX$28,$B168=$B169-1),NPV(discount_rate,OFFSET(BX133,,,,COUNTA($G$122:$CC$122)-COUNTA($G$122:BX$122)+1)-OFFSET(BX134,,,,COUNTA($G$122:$CC$122)-COUNTA($G$122:BX$122)+1))*(1+discount_rate),0)</f>
        <v>0</v>
      </c>
      <c r="BY168" s="1" cm="1">
        <f t="array" aca="1" ref="BY168" ca="1">IF(AND($B168=BY$28,$B168=$B169-1),NPV(discount_rate,OFFSET(BY133,,,,COUNTA($G$122:$CC$122)-COUNTA($G$122:BY$122)+1)-OFFSET(BY134,,,,COUNTA($G$122:$CC$122)-COUNTA($G$122:BY$122)+1))*(1+discount_rate),0)</f>
        <v>0</v>
      </c>
      <c r="BZ168" s="1" cm="1">
        <f t="array" aca="1" ref="BZ168" ca="1">IF(AND($B168=BZ$28,$B168=$B169-1),NPV(discount_rate,OFFSET(BZ133,,,,COUNTA($G$122:$CC$122)-COUNTA($G$122:BZ$122)+1)-OFFSET(BZ134,,,,COUNTA($G$122:$CC$122)-COUNTA($G$122:BZ$122)+1))*(1+discount_rate),0)</f>
        <v>0</v>
      </c>
      <c r="CA168" s="1" cm="1">
        <f t="array" aca="1" ref="CA168" ca="1">IF(AND($B168=CA$28,$B168=$B169-1),NPV(discount_rate,OFFSET(CA133,,,,COUNTA($G$122:$CC$122)-COUNTA($G$122:CA$122)+1)-OFFSET(CA134,,,,COUNTA($G$122:$CC$122)-COUNTA($G$122:CA$122)+1))*(1+discount_rate),0)</f>
        <v>0</v>
      </c>
      <c r="CB168" s="1" cm="1">
        <f t="array" aca="1" ref="CB168" ca="1">IF(AND($B168=CB$28,$B168=$B169-1),NPV(discount_rate,OFFSET(CB133,,,,COUNTA($G$122:$CC$122)-COUNTA($G$122:CB$122)+1)-OFFSET(CB134,,,,COUNTA($G$122:$CC$122)-COUNTA($G$122:CB$122)+1))*(1+discount_rate),0)</f>
        <v>0</v>
      </c>
      <c r="CC168" s="1" cm="1">
        <f t="array" aca="1" ref="CC168" ca="1">IF(AND($B168=CC$28,$B168=$B169-1),NPV(discount_rate,OFFSET(CC133,,,,COUNTA($G$122:$CC$122)-COUNTA($G$122:CC$122)+1)-OFFSET(CC134,,,,COUNTA($G$122:$CC$122)-COUNTA($G$122:CC$122)+1))*(1+discount_rate),0)</f>
        <v>0</v>
      </c>
    </row>
    <row r="169" spans="2:81" x14ac:dyDescent="0.2">
      <c r="B169">
        <f t="shared" si="150"/>
        <v>2038</v>
      </c>
      <c r="D169" t="s">
        <v>43</v>
      </c>
      <c r="G169" s="1" cm="1">
        <f t="array" aca="1" ref="G169" ca="1">IF(AND($B169=G$28,$B169=$B170-1),NPV(discount_rate,OFFSET(G134,,,,COUNTA($G$122:$CC$122)-COUNTA($G$122:G$122)+1)-OFFSET(G135,,,,COUNTA($G$122:$CC$122)-COUNTA($G$122:G$122)+1))*(1+discount_rate),0)</f>
        <v>0</v>
      </c>
      <c r="H169" s="1" cm="1">
        <f t="array" aca="1" ref="H169" ca="1">IF(AND($B169=H$28,$B169=$B170-1),NPV(discount_rate,OFFSET(H134,,,,COUNTA($G$122:$CC$122)-COUNTA($G$122:H$122)+1)-OFFSET(H135,,,,COUNTA($G$122:$CC$122)-COUNTA($G$122:H$122)+1))*(1+discount_rate),0)</f>
        <v>0</v>
      </c>
      <c r="I169" s="1" cm="1">
        <f t="array" aca="1" ref="I169" ca="1">IF(AND($B169=I$28,$B169=$B170-1),NPV(discount_rate,OFFSET(I134,,,,COUNTA($G$122:$CC$122)-COUNTA($G$122:I$122)+1)-OFFSET(I135,,,,COUNTA($G$122:$CC$122)-COUNTA($G$122:I$122)+1))*(1+discount_rate),0)</f>
        <v>0</v>
      </c>
      <c r="J169" s="1" cm="1">
        <f t="array" aca="1" ref="J169" ca="1">IF(AND($B169=J$28,$B169=$B170-1),NPV(discount_rate,OFFSET(J134,,,,COUNTA($G$122:$CC$122)-COUNTA($G$122:J$122)+1)-OFFSET(J135,,,,COUNTA($G$122:$CC$122)-COUNTA($G$122:J$122)+1))*(1+discount_rate),0)</f>
        <v>0</v>
      </c>
      <c r="K169" s="1" cm="1">
        <f t="array" aca="1" ref="K169" ca="1">IF(AND($B169=K$28,$B169=$B170-1),NPV(discount_rate,OFFSET(K134,,,,COUNTA($G$122:$CC$122)-COUNTA($G$122:K$122)+1)-OFFSET(K135,,,,COUNTA($G$122:$CC$122)-COUNTA($G$122:K$122)+1))*(1+discount_rate),0)</f>
        <v>0</v>
      </c>
      <c r="L169" s="1" cm="1">
        <f t="array" aca="1" ref="L169" ca="1">IF(AND($B169=L$28,$B169=$B170-1),NPV(discount_rate,OFFSET(L134,,,,COUNTA($G$122:$CC$122)-COUNTA($G$122:L$122)+1)-OFFSET(L135,,,,COUNTA($G$122:$CC$122)-COUNTA($G$122:L$122)+1))*(1+discount_rate),0)</f>
        <v>0</v>
      </c>
      <c r="M169" s="1" cm="1">
        <f t="array" aca="1" ref="M169" ca="1">IF(AND($B169=M$28,$B169=$B170-1),NPV(discount_rate,OFFSET(M134,,,,COUNTA($G$122:$CC$122)-COUNTA($G$122:M$122)+1)-OFFSET(M135,,,,COUNTA($G$122:$CC$122)-COUNTA($G$122:M$122)+1))*(1+discount_rate),0)</f>
        <v>0</v>
      </c>
      <c r="N169" s="1" cm="1">
        <f t="array" aca="1" ref="N169" ca="1">IF(AND($B169=N$28,$B169=$B170-1),NPV(discount_rate,OFFSET(N134,,,,COUNTA($G$122:$CC$122)-COUNTA($G$122:N$122)+1)-OFFSET(N135,,,,COUNTA($G$122:$CC$122)-COUNTA($G$122:N$122)+1))*(1+discount_rate),0)</f>
        <v>0</v>
      </c>
      <c r="O169" s="1" cm="1">
        <f t="array" aca="1" ref="O169" ca="1">IF(AND($B169=O$28,$B169=$B170-1),NPV(discount_rate,OFFSET(O134,,,,COUNTA($G$122:$CC$122)-COUNTA($G$122:O$122)+1)-OFFSET(O135,,,,COUNTA($G$122:$CC$122)-COUNTA($G$122:O$122)+1))*(1+discount_rate),0)</f>
        <v>0</v>
      </c>
      <c r="P169" s="1" cm="1">
        <f t="array" aca="1" ref="P169" ca="1">IF(AND($B169=P$28,$B169=$B170-1),NPV(discount_rate,OFFSET(P134,,,,COUNTA($G$122:$CC$122)-COUNTA($G$122:P$122)+1)-OFFSET(P135,,,,COUNTA($G$122:$CC$122)-COUNTA($G$122:P$122)+1))*(1+discount_rate),0)</f>
        <v>0</v>
      </c>
      <c r="Q169" s="1" cm="1">
        <f t="array" aca="1" ref="Q169" ca="1">IF(AND($B169=Q$28,$B169=$B170-1),NPV(discount_rate,OFFSET(Q134,,,,COUNTA($G$122:$CC$122)-COUNTA($G$122:Q$122)+1)-OFFSET(Q135,,,,COUNTA($G$122:$CC$122)-COUNTA($G$122:Q$122)+1))*(1+discount_rate),0)</f>
        <v>0</v>
      </c>
      <c r="R169" s="1" cm="1">
        <f t="array" aca="1" ref="R169" ca="1">IF(AND($B169=R$28,$B169=$B170-1),NPV(discount_rate,OFFSET(R134,,,,COUNTA($G$122:$CC$122)-COUNTA($G$122:R$122)+1)-OFFSET(R135,,,,COUNTA($G$122:$CC$122)-COUNTA($G$122:R$122)+1))*(1+discount_rate),0)</f>
        <v>0</v>
      </c>
      <c r="S169" s="1" cm="1">
        <f t="array" aca="1" ref="S169" ca="1">IF(AND($B169=S$28,$B169=$B170-1),NPV(discount_rate,OFFSET(S134,,,,COUNTA($G$122:$CC$122)-COUNTA($G$122:S$122)+1)-OFFSET(S135,,,,COUNTA($G$122:$CC$122)-COUNTA($G$122:S$122)+1))*(1+discount_rate),0)</f>
        <v>269.0042244456647</v>
      </c>
      <c r="T169" s="1" cm="1">
        <f t="array" aca="1" ref="T169" ca="1">IF(AND($B169=T$28,$B169=$B170-1),NPV(discount_rate,OFFSET(T134,,,,COUNTA($G$122:$CC$122)-COUNTA($G$122:T$122)+1)-OFFSET(T135,,,,COUNTA($G$122:$CC$122)-COUNTA($G$122:T$122)+1))*(1+discount_rate),0)</f>
        <v>0</v>
      </c>
      <c r="U169" s="1" cm="1">
        <f t="array" aca="1" ref="U169" ca="1">IF(AND($B169=U$28,$B169=$B170-1),NPV(discount_rate,OFFSET(U134,,,,COUNTA($G$122:$CC$122)-COUNTA($G$122:U$122)+1)-OFFSET(U135,,,,COUNTA($G$122:$CC$122)-COUNTA($G$122:U$122)+1))*(1+discount_rate),0)</f>
        <v>0</v>
      </c>
      <c r="V169" s="1" cm="1">
        <f t="array" aca="1" ref="V169" ca="1">IF(AND($B169=V$28,$B169=$B170-1),NPV(discount_rate,OFFSET(V134,,,,COUNTA($G$122:$CC$122)-COUNTA($G$122:V$122)+1)-OFFSET(V135,,,,COUNTA($G$122:$CC$122)-COUNTA($G$122:V$122)+1))*(1+discount_rate),0)</f>
        <v>0</v>
      </c>
      <c r="W169" s="1" cm="1">
        <f t="array" aca="1" ref="W169" ca="1">IF(AND($B169=W$28,$B169=$B170-1),NPV(discount_rate,OFFSET(W134,,,,COUNTA($G$122:$CC$122)-COUNTA($G$122:W$122)+1)-OFFSET(W135,,,,COUNTA($G$122:$CC$122)-COUNTA($G$122:W$122)+1))*(1+discount_rate),0)</f>
        <v>0</v>
      </c>
      <c r="X169" s="1" cm="1">
        <f t="array" aca="1" ref="X169" ca="1">IF(AND($B169=X$28,$B169=$B170-1),NPV(discount_rate,OFFSET(X134,,,,COUNTA($G$122:$CC$122)-COUNTA($G$122:X$122)+1)-OFFSET(X135,,,,COUNTA($G$122:$CC$122)-COUNTA($G$122:X$122)+1))*(1+discount_rate),0)</f>
        <v>0</v>
      </c>
      <c r="Y169" s="1" cm="1">
        <f t="array" aca="1" ref="Y169" ca="1">IF(AND($B169=Y$28,$B169=$B170-1),NPV(discount_rate,OFFSET(Y134,,,,COUNTA($G$122:$CC$122)-COUNTA($G$122:Y$122)+1)-OFFSET(Y135,,,,COUNTA($G$122:$CC$122)-COUNTA($G$122:Y$122)+1))*(1+discount_rate),0)</f>
        <v>0</v>
      </c>
      <c r="Z169" s="1" cm="1">
        <f t="array" aca="1" ref="Z169" ca="1">IF(AND($B169=Z$28,$B169=$B170-1),NPV(discount_rate,OFFSET(Z134,,,,COUNTA($G$122:$CC$122)-COUNTA($G$122:Z$122)+1)-OFFSET(Z135,,,,COUNTA($G$122:$CC$122)-COUNTA($G$122:Z$122)+1))*(1+discount_rate),0)</f>
        <v>0</v>
      </c>
      <c r="AA169" s="1" cm="1">
        <f t="array" aca="1" ref="AA169" ca="1">IF(AND($B169=AA$28,$B169=$B170-1),NPV(discount_rate,OFFSET(AA134,,,,COUNTA($G$122:$CC$122)-COUNTA($G$122:AA$122)+1)-OFFSET(AA135,,,,COUNTA($G$122:$CC$122)-COUNTA($G$122:AA$122)+1))*(1+discount_rate),0)</f>
        <v>0</v>
      </c>
      <c r="AB169" s="1" cm="1">
        <f t="array" aca="1" ref="AB169" ca="1">IF(AND($B169=AB$28,$B169=$B170-1),NPV(discount_rate,OFFSET(AB134,,,,COUNTA($G$122:$CC$122)-COUNTA($G$122:AB$122)+1)-OFFSET(AB135,,,,COUNTA($G$122:$CC$122)-COUNTA($G$122:AB$122)+1))*(1+discount_rate),0)</f>
        <v>0</v>
      </c>
      <c r="AC169" s="1" cm="1">
        <f t="array" aca="1" ref="AC169" ca="1">IF(AND($B169=AC$28,$B169=$B170-1),NPV(discount_rate,OFFSET(AC134,,,,COUNTA($G$122:$CC$122)-COUNTA($G$122:AC$122)+1)-OFFSET(AC135,,,,COUNTA($G$122:$CC$122)-COUNTA($G$122:AC$122)+1))*(1+discount_rate),0)</f>
        <v>0</v>
      </c>
      <c r="AD169" s="1" cm="1">
        <f t="array" aca="1" ref="AD169" ca="1">IF(AND($B169=AD$28,$B169=$B170-1),NPV(discount_rate,OFFSET(AD134,,,,COUNTA($G$122:$CC$122)-COUNTA($G$122:AD$122)+1)-OFFSET(AD135,,,,COUNTA($G$122:$CC$122)-COUNTA($G$122:AD$122)+1))*(1+discount_rate),0)</f>
        <v>0</v>
      </c>
      <c r="AE169" s="1" cm="1">
        <f t="array" aca="1" ref="AE169" ca="1">IF(AND($B169=AE$28,$B169=$B170-1),NPV(discount_rate,OFFSET(AE134,,,,COUNTA($G$122:$CC$122)-COUNTA($G$122:AE$122)+1)-OFFSET(AE135,,,,COUNTA($G$122:$CC$122)-COUNTA($G$122:AE$122)+1))*(1+discount_rate),0)</f>
        <v>0</v>
      </c>
      <c r="AF169" s="1" cm="1">
        <f t="array" aca="1" ref="AF169" ca="1">IF(AND($B169=AF$28,$B169=$B170-1),NPV(discount_rate,OFFSET(AF134,,,,COUNTA($G$122:$CC$122)-COUNTA($G$122:AF$122)+1)-OFFSET(AF135,,,,COUNTA($G$122:$CC$122)-COUNTA($G$122:AF$122)+1))*(1+discount_rate),0)</f>
        <v>0</v>
      </c>
      <c r="AG169" s="1" cm="1">
        <f t="array" aca="1" ref="AG169" ca="1">IF(AND($B169=AG$28,$B169=$B170-1),NPV(discount_rate,OFFSET(AG134,,,,COUNTA($G$122:$CC$122)-COUNTA($G$122:AG$122)+1)-OFFSET(AG135,,,,COUNTA($G$122:$CC$122)-COUNTA($G$122:AG$122)+1))*(1+discount_rate),0)</f>
        <v>0</v>
      </c>
      <c r="AH169" s="1" cm="1">
        <f t="array" aca="1" ref="AH169" ca="1">IF(AND($B169=AH$28,$B169=$B170-1),NPV(discount_rate,OFFSET(AH134,,,,COUNTA($G$122:$CC$122)-COUNTA($G$122:AH$122)+1)-OFFSET(AH135,,,,COUNTA($G$122:$CC$122)-COUNTA($G$122:AH$122)+1))*(1+discount_rate),0)</f>
        <v>0</v>
      </c>
      <c r="AI169" s="1" cm="1">
        <f t="array" aca="1" ref="AI169" ca="1">IF(AND($B169=AI$28,$B169=$B170-1),NPV(discount_rate,OFFSET(AI134,,,,COUNTA($G$122:$CC$122)-COUNTA($G$122:AI$122)+1)-OFFSET(AI135,,,,COUNTA($G$122:$CC$122)-COUNTA($G$122:AI$122)+1))*(1+discount_rate),0)</f>
        <v>0</v>
      </c>
      <c r="AJ169" s="1" cm="1">
        <f t="array" aca="1" ref="AJ169" ca="1">IF(AND($B169=AJ$28,$B169=$B170-1),NPV(discount_rate,OFFSET(AJ134,,,,COUNTA($G$122:$CC$122)-COUNTA($G$122:AJ$122)+1)-OFFSET(AJ135,,,,COUNTA($G$122:$CC$122)-COUNTA($G$122:AJ$122)+1))*(1+discount_rate),0)</f>
        <v>0</v>
      </c>
      <c r="AK169" s="1" cm="1">
        <f t="array" aca="1" ref="AK169" ca="1">IF(AND($B169=AK$28,$B169=$B170-1),NPV(discount_rate,OFFSET(AK134,,,,COUNTA($G$122:$CC$122)-COUNTA($G$122:AK$122)+1)-OFFSET(AK135,,,,COUNTA($G$122:$CC$122)-COUNTA($G$122:AK$122)+1))*(1+discount_rate),0)</f>
        <v>0</v>
      </c>
      <c r="AL169" s="1" cm="1">
        <f t="array" aca="1" ref="AL169" ca="1">IF(AND($B169=AL$28,$B169=$B170-1),NPV(discount_rate,OFFSET(AL134,,,,COUNTA($G$122:$CC$122)-COUNTA($G$122:AL$122)+1)-OFFSET(AL135,,,,COUNTA($G$122:$CC$122)-COUNTA($G$122:AL$122)+1))*(1+discount_rate),0)</f>
        <v>0</v>
      </c>
      <c r="AM169" s="1" cm="1">
        <f t="array" aca="1" ref="AM169" ca="1">IF(AND($B169=AM$28,$B169=$B170-1),NPV(discount_rate,OFFSET(AM134,,,,COUNTA($G$122:$CC$122)-COUNTA($G$122:AM$122)+1)-OFFSET(AM135,,,,COUNTA($G$122:$CC$122)-COUNTA($G$122:AM$122)+1))*(1+discount_rate),0)</f>
        <v>0</v>
      </c>
      <c r="AN169" s="1" cm="1">
        <f t="array" aca="1" ref="AN169" ca="1">IF(AND($B169=AN$28,$B169=$B170-1),NPV(discount_rate,OFFSET(AN134,,,,COUNTA($G$122:$CC$122)-COUNTA($G$122:AN$122)+1)-OFFSET(AN135,,,,COUNTA($G$122:$CC$122)-COUNTA($G$122:AN$122)+1))*(1+discount_rate),0)</f>
        <v>0</v>
      </c>
      <c r="AO169" s="1" cm="1">
        <f t="array" aca="1" ref="AO169" ca="1">IF(AND($B169=AO$28,$B169=$B170-1),NPV(discount_rate,OFFSET(AO134,,,,COUNTA($G$122:$CC$122)-COUNTA($G$122:AO$122)+1)-OFFSET(AO135,,,,COUNTA($G$122:$CC$122)-COUNTA($G$122:AO$122)+1))*(1+discount_rate),0)</f>
        <v>0</v>
      </c>
      <c r="AP169" s="1" cm="1">
        <f t="array" aca="1" ref="AP169" ca="1">IF(AND($B169=AP$28,$B169=$B170-1),NPV(discount_rate,OFFSET(AP134,,,,COUNTA($G$122:$CC$122)-COUNTA($G$122:AP$122)+1)-OFFSET(AP135,,,,COUNTA($G$122:$CC$122)-COUNTA($G$122:AP$122)+1))*(1+discount_rate),0)</f>
        <v>0</v>
      </c>
      <c r="AQ169" s="1" cm="1">
        <f t="array" aca="1" ref="AQ169" ca="1">IF(AND($B169=AQ$28,$B169=$B170-1),NPV(discount_rate,OFFSET(AQ134,,,,COUNTA($G$122:$CC$122)-COUNTA($G$122:AQ$122)+1)-OFFSET(AQ135,,,,COUNTA($G$122:$CC$122)-COUNTA($G$122:AQ$122)+1))*(1+discount_rate),0)</f>
        <v>0</v>
      </c>
      <c r="AR169" s="1" cm="1">
        <f t="array" aca="1" ref="AR169" ca="1">IF(AND($B169=AR$28,$B169=$B170-1),NPV(discount_rate,OFFSET(AR134,,,,COUNTA($G$122:$CC$122)-COUNTA($G$122:AR$122)+1)-OFFSET(AR135,,,,COUNTA($G$122:$CC$122)-COUNTA($G$122:AR$122)+1))*(1+discount_rate),0)</f>
        <v>0</v>
      </c>
      <c r="AS169" s="1" cm="1">
        <f t="array" aca="1" ref="AS169" ca="1">IF(AND($B169=AS$28,$B169=$B170-1),NPV(discount_rate,OFFSET(AS134,,,,COUNTA($G$122:$CC$122)-COUNTA($G$122:AS$122)+1)-OFFSET(AS135,,,,COUNTA($G$122:$CC$122)-COUNTA($G$122:AS$122)+1))*(1+discount_rate),0)</f>
        <v>0</v>
      </c>
      <c r="AT169" s="1" cm="1">
        <f t="array" aca="1" ref="AT169" ca="1">IF(AND($B169=AT$28,$B169=$B170-1),NPV(discount_rate,OFFSET(AT134,,,,COUNTA($G$122:$CC$122)-COUNTA($G$122:AT$122)+1)-OFFSET(AT135,,,,COUNTA($G$122:$CC$122)-COUNTA($G$122:AT$122)+1))*(1+discount_rate),0)</f>
        <v>0</v>
      </c>
      <c r="AU169" s="1" cm="1">
        <f t="array" aca="1" ref="AU169" ca="1">IF(AND($B169=AU$28,$B169=$B170-1),NPV(discount_rate,OFFSET(AU134,,,,COUNTA($G$122:$CC$122)-COUNTA($G$122:AU$122)+1)-OFFSET(AU135,,,,COUNTA($G$122:$CC$122)-COUNTA($G$122:AU$122)+1))*(1+discount_rate),0)</f>
        <v>0</v>
      </c>
      <c r="AV169" s="1" cm="1">
        <f t="array" aca="1" ref="AV169" ca="1">IF(AND($B169=AV$28,$B169=$B170-1),NPV(discount_rate,OFFSET(AV134,,,,COUNTA($G$122:$CC$122)-COUNTA($G$122:AV$122)+1)-OFFSET(AV135,,,,COUNTA($G$122:$CC$122)-COUNTA($G$122:AV$122)+1))*(1+discount_rate),0)</f>
        <v>0</v>
      </c>
      <c r="AW169" s="1" cm="1">
        <f t="array" aca="1" ref="AW169" ca="1">IF(AND($B169=AW$28,$B169=$B170-1),NPV(discount_rate,OFFSET(AW134,,,,COUNTA($G$122:$CC$122)-COUNTA($G$122:AW$122)+1)-OFFSET(AW135,,,,COUNTA($G$122:$CC$122)-COUNTA($G$122:AW$122)+1))*(1+discount_rate),0)</f>
        <v>0</v>
      </c>
      <c r="AX169" s="1" cm="1">
        <f t="array" aca="1" ref="AX169" ca="1">IF(AND($B169=AX$28,$B169=$B170-1),NPV(discount_rate,OFFSET(AX134,,,,COUNTA($G$122:$CC$122)-COUNTA($G$122:AX$122)+1)-OFFSET(AX135,,,,COUNTA($G$122:$CC$122)-COUNTA($G$122:AX$122)+1))*(1+discount_rate),0)</f>
        <v>0</v>
      </c>
      <c r="AY169" s="1" cm="1">
        <f t="array" aca="1" ref="AY169" ca="1">IF(AND($B169=AY$28,$B169=$B170-1),NPV(discount_rate,OFFSET(AY134,,,,COUNTA($G$122:$CC$122)-COUNTA($G$122:AY$122)+1)-OFFSET(AY135,,,,COUNTA($G$122:$CC$122)-COUNTA($G$122:AY$122)+1))*(1+discount_rate),0)</f>
        <v>0</v>
      </c>
      <c r="AZ169" s="1" cm="1">
        <f t="array" aca="1" ref="AZ169" ca="1">IF(AND($B169=AZ$28,$B169=$B170-1),NPV(discount_rate,OFFSET(AZ134,,,,COUNTA($G$122:$CC$122)-COUNTA($G$122:AZ$122)+1)-OFFSET(AZ135,,,,COUNTA($G$122:$CC$122)-COUNTA($G$122:AZ$122)+1))*(1+discount_rate),0)</f>
        <v>0</v>
      </c>
      <c r="BA169" s="1" cm="1">
        <f t="array" aca="1" ref="BA169" ca="1">IF(AND($B169=BA$28,$B169=$B170-1),NPV(discount_rate,OFFSET(BA134,,,,COUNTA($G$122:$CC$122)-COUNTA($G$122:BA$122)+1)-OFFSET(BA135,,,,COUNTA($G$122:$CC$122)-COUNTA($G$122:BA$122)+1))*(1+discount_rate),0)</f>
        <v>0</v>
      </c>
      <c r="BB169" s="1" cm="1">
        <f t="array" aca="1" ref="BB169" ca="1">IF(AND($B169=BB$28,$B169=$B170-1),NPV(discount_rate,OFFSET(BB134,,,,COUNTA($G$122:$CC$122)-COUNTA($G$122:BB$122)+1)-OFFSET(BB135,,,,COUNTA($G$122:$CC$122)-COUNTA($G$122:BB$122)+1))*(1+discount_rate),0)</f>
        <v>0</v>
      </c>
      <c r="BC169" s="1" cm="1">
        <f t="array" aca="1" ref="BC169" ca="1">IF(AND($B169=BC$28,$B169=$B170-1),NPV(discount_rate,OFFSET(BC134,,,,COUNTA($G$122:$CC$122)-COUNTA($G$122:BC$122)+1)-OFFSET(BC135,,,,COUNTA($G$122:$CC$122)-COUNTA($G$122:BC$122)+1))*(1+discount_rate),0)</f>
        <v>0</v>
      </c>
      <c r="BD169" s="1" cm="1">
        <f t="array" aca="1" ref="BD169" ca="1">IF(AND($B169=BD$28,$B169=$B170-1),NPV(discount_rate,OFFSET(BD134,,,,COUNTA($G$122:$CC$122)-COUNTA($G$122:BD$122)+1)-OFFSET(BD135,,,,COUNTA($G$122:$CC$122)-COUNTA($G$122:BD$122)+1))*(1+discount_rate),0)</f>
        <v>0</v>
      </c>
      <c r="BE169" s="1" cm="1">
        <f t="array" aca="1" ref="BE169" ca="1">IF(AND($B169=BE$28,$B169=$B170-1),NPV(discount_rate,OFFSET(BE134,,,,COUNTA($G$122:$CC$122)-COUNTA($G$122:BE$122)+1)-OFFSET(BE135,,,,COUNTA($G$122:$CC$122)-COUNTA($G$122:BE$122)+1))*(1+discount_rate),0)</f>
        <v>0</v>
      </c>
      <c r="BF169" s="1" cm="1">
        <f t="array" aca="1" ref="BF169" ca="1">IF(AND($B169=BF$28,$B169=$B170-1),NPV(discount_rate,OFFSET(BF134,,,,COUNTA($G$122:$CC$122)-COUNTA($G$122:BF$122)+1)-OFFSET(BF135,,,,COUNTA($G$122:$CC$122)-COUNTA($G$122:BF$122)+1))*(1+discount_rate),0)</f>
        <v>0</v>
      </c>
      <c r="BG169" s="1" cm="1">
        <f t="array" aca="1" ref="BG169" ca="1">IF(AND($B169=BG$28,$B169=$B170-1),NPV(discount_rate,OFFSET(BG134,,,,COUNTA($G$122:$CC$122)-COUNTA($G$122:BG$122)+1)-OFFSET(BG135,,,,COUNTA($G$122:$CC$122)-COUNTA($G$122:BG$122)+1))*(1+discount_rate),0)</f>
        <v>0</v>
      </c>
      <c r="BH169" s="1" cm="1">
        <f t="array" aca="1" ref="BH169" ca="1">IF(AND($B169=BH$28,$B169=$B170-1),NPV(discount_rate,OFFSET(BH134,,,,COUNTA($G$122:$CC$122)-COUNTA($G$122:BH$122)+1)-OFFSET(BH135,,,,COUNTA($G$122:$CC$122)-COUNTA($G$122:BH$122)+1))*(1+discount_rate),0)</f>
        <v>0</v>
      </c>
      <c r="BI169" s="1" cm="1">
        <f t="array" aca="1" ref="BI169" ca="1">IF(AND($B169=BI$28,$B169=$B170-1),NPV(discount_rate,OFFSET(BI134,,,,COUNTA($G$122:$CC$122)-COUNTA($G$122:BI$122)+1)-OFFSET(BI135,,,,COUNTA($G$122:$CC$122)-COUNTA($G$122:BI$122)+1))*(1+discount_rate),0)</f>
        <v>0</v>
      </c>
      <c r="BJ169" s="1" cm="1">
        <f t="array" aca="1" ref="BJ169" ca="1">IF(AND($B169=BJ$28,$B169=$B170-1),NPV(discount_rate,OFFSET(BJ134,,,,COUNTA($G$122:$CC$122)-COUNTA($G$122:BJ$122)+1)-OFFSET(BJ135,,,,COUNTA($G$122:$CC$122)-COUNTA($G$122:BJ$122)+1))*(1+discount_rate),0)</f>
        <v>0</v>
      </c>
      <c r="BK169" s="1" cm="1">
        <f t="array" aca="1" ref="BK169" ca="1">IF(AND($B169=BK$28,$B169=$B170-1),NPV(discount_rate,OFFSET(BK134,,,,COUNTA($G$122:$CC$122)-COUNTA($G$122:BK$122)+1)-OFFSET(BK135,,,,COUNTA($G$122:$CC$122)-COUNTA($G$122:BK$122)+1))*(1+discount_rate),0)</f>
        <v>0</v>
      </c>
      <c r="BL169" s="1" cm="1">
        <f t="array" aca="1" ref="BL169" ca="1">IF(AND($B169=BL$28,$B169=$B170-1),NPV(discount_rate,OFFSET(BL134,,,,COUNTA($G$122:$CC$122)-COUNTA($G$122:BL$122)+1)-OFFSET(BL135,,,,COUNTA($G$122:$CC$122)-COUNTA($G$122:BL$122)+1))*(1+discount_rate),0)</f>
        <v>0</v>
      </c>
      <c r="BM169" s="1" cm="1">
        <f t="array" aca="1" ref="BM169" ca="1">IF(AND($B169=BM$28,$B169=$B170-1),NPV(discount_rate,OFFSET(BM134,,,,COUNTA($G$122:$CC$122)-COUNTA($G$122:BM$122)+1)-OFFSET(BM135,,,,COUNTA($G$122:$CC$122)-COUNTA($G$122:BM$122)+1))*(1+discount_rate),0)</f>
        <v>0</v>
      </c>
      <c r="BN169" s="1" cm="1">
        <f t="array" aca="1" ref="BN169" ca="1">IF(AND($B169=BN$28,$B169=$B170-1),NPV(discount_rate,OFFSET(BN134,,,,COUNTA($G$122:$CC$122)-COUNTA($G$122:BN$122)+1)-OFFSET(BN135,,,,COUNTA($G$122:$CC$122)-COUNTA($G$122:BN$122)+1))*(1+discount_rate),0)</f>
        <v>0</v>
      </c>
      <c r="BO169" s="1" cm="1">
        <f t="array" aca="1" ref="BO169" ca="1">IF(AND($B169=BO$28,$B169=$B170-1),NPV(discount_rate,OFFSET(BO134,,,,COUNTA($G$122:$CC$122)-COUNTA($G$122:BO$122)+1)-OFFSET(BO135,,,,COUNTA($G$122:$CC$122)-COUNTA($G$122:BO$122)+1))*(1+discount_rate),0)</f>
        <v>0</v>
      </c>
      <c r="BP169" s="1" cm="1">
        <f t="array" aca="1" ref="BP169" ca="1">IF(AND($B169=BP$28,$B169=$B170-1),NPV(discount_rate,OFFSET(BP134,,,,COUNTA($G$122:$CC$122)-COUNTA($G$122:BP$122)+1)-OFFSET(BP135,,,,COUNTA($G$122:$CC$122)-COUNTA($G$122:BP$122)+1))*(1+discount_rate),0)</f>
        <v>0</v>
      </c>
      <c r="BQ169" s="1" cm="1">
        <f t="array" aca="1" ref="BQ169" ca="1">IF(AND($B169=BQ$28,$B169=$B170-1),NPV(discount_rate,OFFSET(BQ134,,,,COUNTA($G$122:$CC$122)-COUNTA($G$122:BQ$122)+1)-OFFSET(BQ135,,,,COUNTA($G$122:$CC$122)-COUNTA($G$122:BQ$122)+1))*(1+discount_rate),0)</f>
        <v>0</v>
      </c>
      <c r="BR169" s="1" cm="1">
        <f t="array" aca="1" ref="BR169" ca="1">IF(AND($B169=BR$28,$B169=$B170-1),NPV(discount_rate,OFFSET(BR134,,,,COUNTA($G$122:$CC$122)-COUNTA($G$122:BR$122)+1)-OFFSET(BR135,,,,COUNTA($G$122:$CC$122)-COUNTA($G$122:BR$122)+1))*(1+discount_rate),0)</f>
        <v>0</v>
      </c>
      <c r="BS169" s="1" cm="1">
        <f t="array" aca="1" ref="BS169" ca="1">IF(AND($B169=BS$28,$B169=$B170-1),NPV(discount_rate,OFFSET(BS134,,,,COUNTA($G$122:$CC$122)-COUNTA($G$122:BS$122)+1)-OFFSET(BS135,,,,COUNTA($G$122:$CC$122)-COUNTA($G$122:BS$122)+1))*(1+discount_rate),0)</f>
        <v>0</v>
      </c>
      <c r="BT169" s="1" cm="1">
        <f t="array" aca="1" ref="BT169" ca="1">IF(AND($B169=BT$28,$B169=$B170-1),NPV(discount_rate,OFFSET(BT134,,,,COUNTA($G$122:$CC$122)-COUNTA($G$122:BT$122)+1)-OFFSET(BT135,,,,COUNTA($G$122:$CC$122)-COUNTA($G$122:BT$122)+1))*(1+discount_rate),0)</f>
        <v>0</v>
      </c>
      <c r="BU169" s="1" cm="1">
        <f t="array" aca="1" ref="BU169" ca="1">IF(AND($B169=BU$28,$B169=$B170-1),NPV(discount_rate,OFFSET(BU134,,,,COUNTA($G$122:$CC$122)-COUNTA($G$122:BU$122)+1)-OFFSET(BU135,,,,COUNTA($G$122:$CC$122)-COUNTA($G$122:BU$122)+1))*(1+discount_rate),0)</f>
        <v>0</v>
      </c>
      <c r="BV169" s="1" cm="1">
        <f t="array" aca="1" ref="BV169" ca="1">IF(AND($B169=BV$28,$B169=$B170-1),NPV(discount_rate,OFFSET(BV134,,,,COUNTA($G$122:$CC$122)-COUNTA($G$122:BV$122)+1)-OFFSET(BV135,,,,COUNTA($G$122:$CC$122)-COUNTA($G$122:BV$122)+1))*(1+discount_rate),0)</f>
        <v>0</v>
      </c>
      <c r="BW169" s="1" cm="1">
        <f t="array" aca="1" ref="BW169" ca="1">IF(AND($B169=BW$28,$B169=$B170-1),NPV(discount_rate,OFFSET(BW134,,,,COUNTA($G$122:$CC$122)-COUNTA($G$122:BW$122)+1)-OFFSET(BW135,,,,COUNTA($G$122:$CC$122)-COUNTA($G$122:BW$122)+1))*(1+discount_rate),0)</f>
        <v>0</v>
      </c>
      <c r="BX169" s="1" cm="1">
        <f t="array" aca="1" ref="BX169" ca="1">IF(AND($B169=BX$28,$B169=$B170-1),NPV(discount_rate,OFFSET(BX134,,,,COUNTA($G$122:$CC$122)-COUNTA($G$122:BX$122)+1)-OFFSET(BX135,,,,COUNTA($G$122:$CC$122)-COUNTA($G$122:BX$122)+1))*(1+discount_rate),0)</f>
        <v>0</v>
      </c>
      <c r="BY169" s="1" cm="1">
        <f t="array" aca="1" ref="BY169" ca="1">IF(AND($B169=BY$28,$B169=$B170-1),NPV(discount_rate,OFFSET(BY134,,,,COUNTA($G$122:$CC$122)-COUNTA($G$122:BY$122)+1)-OFFSET(BY135,,,,COUNTA($G$122:$CC$122)-COUNTA($G$122:BY$122)+1))*(1+discount_rate),0)</f>
        <v>0</v>
      </c>
      <c r="BZ169" s="1" cm="1">
        <f t="array" aca="1" ref="BZ169" ca="1">IF(AND($B169=BZ$28,$B169=$B170-1),NPV(discount_rate,OFFSET(BZ134,,,,COUNTA($G$122:$CC$122)-COUNTA($G$122:BZ$122)+1)-OFFSET(BZ135,,,,COUNTA($G$122:$CC$122)-COUNTA($G$122:BZ$122)+1))*(1+discount_rate),0)</f>
        <v>0</v>
      </c>
      <c r="CA169" s="1" cm="1">
        <f t="array" aca="1" ref="CA169" ca="1">IF(AND($B169=CA$28,$B169=$B170-1),NPV(discount_rate,OFFSET(CA134,,,,COUNTA($G$122:$CC$122)-COUNTA($G$122:CA$122)+1)-OFFSET(CA135,,,,COUNTA($G$122:$CC$122)-COUNTA($G$122:CA$122)+1))*(1+discount_rate),0)</f>
        <v>0</v>
      </c>
      <c r="CB169" s="1" cm="1">
        <f t="array" aca="1" ref="CB169" ca="1">IF(AND($B169=CB$28,$B169=$B170-1),NPV(discount_rate,OFFSET(CB134,,,,COUNTA($G$122:$CC$122)-COUNTA($G$122:CB$122)+1)-OFFSET(CB135,,,,COUNTA($G$122:$CC$122)-COUNTA($G$122:CB$122)+1))*(1+discount_rate),0)</f>
        <v>0</v>
      </c>
      <c r="CC169" s="1" cm="1">
        <f t="array" aca="1" ref="CC169" ca="1">IF(AND($B169=CC$28,$B169=$B170-1),NPV(discount_rate,OFFSET(CC134,,,,COUNTA($G$122:$CC$122)-COUNTA($G$122:CC$122)+1)-OFFSET(CC135,,,,COUNTA($G$122:$CC$122)-COUNTA($G$122:CC$122)+1))*(1+discount_rate),0)</f>
        <v>0</v>
      </c>
    </row>
    <row r="170" spans="2:81" x14ac:dyDescent="0.2">
      <c r="B170">
        <f t="shared" si="150"/>
        <v>2039</v>
      </c>
      <c r="D170" t="s">
        <v>43</v>
      </c>
      <c r="G170" s="1" cm="1">
        <f t="array" aca="1" ref="G170" ca="1">IF(AND($B170=G$28,$B170=$B171-1),NPV(discount_rate,OFFSET(G135,,,,COUNTA($G$122:$CC$122)-COUNTA($G$122:G$122)+1)-OFFSET(G136,,,,COUNTA($G$122:$CC$122)-COUNTA($G$122:G$122)+1))*(1+discount_rate),0)</f>
        <v>0</v>
      </c>
      <c r="H170" s="1" cm="1">
        <f t="array" aca="1" ref="H170" ca="1">IF(AND($B170=H$28,$B170=$B171-1),NPV(discount_rate,OFFSET(H135,,,,COUNTA($G$122:$CC$122)-COUNTA($G$122:H$122)+1)-OFFSET(H136,,,,COUNTA($G$122:$CC$122)-COUNTA($G$122:H$122)+1))*(1+discount_rate),0)</f>
        <v>0</v>
      </c>
      <c r="I170" s="1" cm="1">
        <f t="array" aca="1" ref="I170" ca="1">IF(AND($B170=I$28,$B170=$B171-1),NPV(discount_rate,OFFSET(I135,,,,COUNTA($G$122:$CC$122)-COUNTA($G$122:I$122)+1)-OFFSET(I136,,,,COUNTA($G$122:$CC$122)-COUNTA($G$122:I$122)+1))*(1+discount_rate),0)</f>
        <v>0</v>
      </c>
      <c r="J170" s="1" cm="1">
        <f t="array" aca="1" ref="J170" ca="1">IF(AND($B170=J$28,$B170=$B171-1),NPV(discount_rate,OFFSET(J135,,,,COUNTA($G$122:$CC$122)-COUNTA($G$122:J$122)+1)-OFFSET(J136,,,,COUNTA($G$122:$CC$122)-COUNTA($G$122:J$122)+1))*(1+discount_rate),0)</f>
        <v>0</v>
      </c>
      <c r="K170" s="1" cm="1">
        <f t="array" aca="1" ref="K170" ca="1">IF(AND($B170=K$28,$B170=$B171-1),NPV(discount_rate,OFFSET(K135,,,,COUNTA($G$122:$CC$122)-COUNTA($G$122:K$122)+1)-OFFSET(K136,,,,COUNTA($G$122:$CC$122)-COUNTA($G$122:K$122)+1))*(1+discount_rate),0)</f>
        <v>0</v>
      </c>
      <c r="L170" s="1" cm="1">
        <f t="array" aca="1" ref="L170" ca="1">IF(AND($B170=L$28,$B170=$B171-1),NPV(discount_rate,OFFSET(L135,,,,COUNTA($G$122:$CC$122)-COUNTA($G$122:L$122)+1)-OFFSET(L136,,,,COUNTA($G$122:$CC$122)-COUNTA($G$122:L$122)+1))*(1+discount_rate),0)</f>
        <v>0</v>
      </c>
      <c r="M170" s="1" cm="1">
        <f t="array" aca="1" ref="M170" ca="1">IF(AND($B170=M$28,$B170=$B171-1),NPV(discount_rate,OFFSET(M135,,,,COUNTA($G$122:$CC$122)-COUNTA($G$122:M$122)+1)-OFFSET(M136,,,,COUNTA($G$122:$CC$122)-COUNTA($G$122:M$122)+1))*(1+discount_rate),0)</f>
        <v>0</v>
      </c>
      <c r="N170" s="1" cm="1">
        <f t="array" aca="1" ref="N170" ca="1">IF(AND($B170=N$28,$B170=$B171-1),NPV(discount_rate,OFFSET(N135,,,,COUNTA($G$122:$CC$122)-COUNTA($G$122:N$122)+1)-OFFSET(N136,,,,COUNTA($G$122:$CC$122)-COUNTA($G$122:N$122)+1))*(1+discount_rate),0)</f>
        <v>0</v>
      </c>
      <c r="O170" s="1" cm="1">
        <f t="array" aca="1" ref="O170" ca="1">IF(AND($B170=O$28,$B170=$B171-1),NPV(discount_rate,OFFSET(O135,,,,COUNTA($G$122:$CC$122)-COUNTA($G$122:O$122)+1)-OFFSET(O136,,,,COUNTA($G$122:$CC$122)-COUNTA($G$122:O$122)+1))*(1+discount_rate),0)</f>
        <v>0</v>
      </c>
      <c r="P170" s="1" cm="1">
        <f t="array" aca="1" ref="P170" ca="1">IF(AND($B170=P$28,$B170=$B171-1),NPV(discount_rate,OFFSET(P135,,,,COUNTA($G$122:$CC$122)-COUNTA($G$122:P$122)+1)-OFFSET(P136,,,,COUNTA($G$122:$CC$122)-COUNTA($G$122:P$122)+1))*(1+discount_rate),0)</f>
        <v>0</v>
      </c>
      <c r="Q170" s="1" cm="1">
        <f t="array" aca="1" ref="Q170" ca="1">IF(AND($B170=Q$28,$B170=$B171-1),NPV(discount_rate,OFFSET(Q135,,,,COUNTA($G$122:$CC$122)-COUNTA($G$122:Q$122)+1)-OFFSET(Q136,,,,COUNTA($G$122:$CC$122)-COUNTA($G$122:Q$122)+1))*(1+discount_rate),0)</f>
        <v>0</v>
      </c>
      <c r="R170" s="1" cm="1">
        <f t="array" aca="1" ref="R170" ca="1">IF(AND($B170=R$28,$B170=$B171-1),NPV(discount_rate,OFFSET(R135,,,,COUNTA($G$122:$CC$122)-COUNTA($G$122:R$122)+1)-OFFSET(R136,,,,COUNTA($G$122:$CC$122)-COUNTA($G$122:R$122)+1))*(1+discount_rate),0)</f>
        <v>0</v>
      </c>
      <c r="S170" s="1" cm="1">
        <f t="array" aca="1" ref="S170" ca="1">IF(AND($B170=S$28,$B170=$B171-1),NPV(discount_rate,OFFSET(S135,,,,COUNTA($G$122:$CC$122)-COUNTA($G$122:S$122)+1)-OFFSET(S136,,,,COUNTA($G$122:$CC$122)-COUNTA($G$122:S$122)+1))*(1+discount_rate),0)</f>
        <v>0</v>
      </c>
      <c r="T170" s="1" cm="1">
        <f t="array" aca="1" ref="T170" ca="1">IF(AND($B170=T$28,$B170=$B171-1),NPV(discount_rate,OFFSET(T135,,,,COUNTA($G$122:$CC$122)-COUNTA($G$122:T$122)+1)-OFFSET(T136,,,,COUNTA($G$122:$CC$122)-COUNTA($G$122:T$122)+1))*(1+discount_rate),0)</f>
        <v>271.67232291947977</v>
      </c>
      <c r="U170" s="1" cm="1">
        <f t="array" aca="1" ref="U170" ca="1">IF(AND($B170=U$28,$B170=$B171-1),NPV(discount_rate,OFFSET(U135,,,,COUNTA($G$122:$CC$122)-COUNTA($G$122:U$122)+1)-OFFSET(U136,,,,COUNTA($G$122:$CC$122)-COUNTA($G$122:U$122)+1))*(1+discount_rate),0)</f>
        <v>0</v>
      </c>
      <c r="V170" s="1" cm="1">
        <f t="array" aca="1" ref="V170" ca="1">IF(AND($B170=V$28,$B170=$B171-1),NPV(discount_rate,OFFSET(V135,,,,COUNTA($G$122:$CC$122)-COUNTA($G$122:V$122)+1)-OFFSET(V136,,,,COUNTA($G$122:$CC$122)-COUNTA($G$122:V$122)+1))*(1+discount_rate),0)</f>
        <v>0</v>
      </c>
      <c r="W170" s="1" cm="1">
        <f t="array" aca="1" ref="W170" ca="1">IF(AND($B170=W$28,$B170=$B171-1),NPV(discount_rate,OFFSET(W135,,,,COUNTA($G$122:$CC$122)-COUNTA($G$122:W$122)+1)-OFFSET(W136,,,,COUNTA($G$122:$CC$122)-COUNTA($G$122:W$122)+1))*(1+discount_rate),0)</f>
        <v>0</v>
      </c>
      <c r="X170" s="1" cm="1">
        <f t="array" aca="1" ref="X170" ca="1">IF(AND($B170=X$28,$B170=$B171-1),NPV(discount_rate,OFFSET(X135,,,,COUNTA($G$122:$CC$122)-COUNTA($G$122:X$122)+1)-OFFSET(X136,,,,COUNTA($G$122:$CC$122)-COUNTA($G$122:X$122)+1))*(1+discount_rate),0)</f>
        <v>0</v>
      </c>
      <c r="Y170" s="1" cm="1">
        <f t="array" aca="1" ref="Y170" ca="1">IF(AND($B170=Y$28,$B170=$B171-1),NPV(discount_rate,OFFSET(Y135,,,,COUNTA($G$122:$CC$122)-COUNTA($G$122:Y$122)+1)-OFFSET(Y136,,,,COUNTA($G$122:$CC$122)-COUNTA($G$122:Y$122)+1))*(1+discount_rate),0)</f>
        <v>0</v>
      </c>
      <c r="Z170" s="1" cm="1">
        <f t="array" aca="1" ref="Z170" ca="1">IF(AND($B170=Z$28,$B170=$B171-1),NPV(discount_rate,OFFSET(Z135,,,,COUNTA($G$122:$CC$122)-COUNTA($G$122:Z$122)+1)-OFFSET(Z136,,,,COUNTA($G$122:$CC$122)-COUNTA($G$122:Z$122)+1))*(1+discount_rate),0)</f>
        <v>0</v>
      </c>
      <c r="AA170" s="1" cm="1">
        <f t="array" aca="1" ref="AA170" ca="1">IF(AND($B170=AA$28,$B170=$B171-1),NPV(discount_rate,OFFSET(AA135,,,,COUNTA($G$122:$CC$122)-COUNTA($G$122:AA$122)+1)-OFFSET(AA136,,,,COUNTA($G$122:$CC$122)-COUNTA($G$122:AA$122)+1))*(1+discount_rate),0)</f>
        <v>0</v>
      </c>
      <c r="AB170" s="1" cm="1">
        <f t="array" aca="1" ref="AB170" ca="1">IF(AND($B170=AB$28,$B170=$B171-1),NPV(discount_rate,OFFSET(AB135,,,,COUNTA($G$122:$CC$122)-COUNTA($G$122:AB$122)+1)-OFFSET(AB136,,,,COUNTA($G$122:$CC$122)-COUNTA($G$122:AB$122)+1))*(1+discount_rate),0)</f>
        <v>0</v>
      </c>
      <c r="AC170" s="1" cm="1">
        <f t="array" aca="1" ref="AC170" ca="1">IF(AND($B170=AC$28,$B170=$B171-1),NPV(discount_rate,OFFSET(AC135,,,,COUNTA($G$122:$CC$122)-COUNTA($G$122:AC$122)+1)-OFFSET(AC136,,,,COUNTA($G$122:$CC$122)-COUNTA($G$122:AC$122)+1))*(1+discount_rate),0)</f>
        <v>0</v>
      </c>
      <c r="AD170" s="1" cm="1">
        <f t="array" aca="1" ref="AD170" ca="1">IF(AND($B170=AD$28,$B170=$B171-1),NPV(discount_rate,OFFSET(AD135,,,,COUNTA($G$122:$CC$122)-COUNTA($G$122:AD$122)+1)-OFFSET(AD136,,,,COUNTA($G$122:$CC$122)-COUNTA($G$122:AD$122)+1))*(1+discount_rate),0)</f>
        <v>0</v>
      </c>
      <c r="AE170" s="1" cm="1">
        <f t="array" aca="1" ref="AE170" ca="1">IF(AND($B170=AE$28,$B170=$B171-1),NPV(discount_rate,OFFSET(AE135,,,,COUNTA($G$122:$CC$122)-COUNTA($G$122:AE$122)+1)-OFFSET(AE136,,,,COUNTA($G$122:$CC$122)-COUNTA($G$122:AE$122)+1))*(1+discount_rate),0)</f>
        <v>0</v>
      </c>
      <c r="AF170" s="1" cm="1">
        <f t="array" aca="1" ref="AF170" ca="1">IF(AND($B170=AF$28,$B170=$B171-1),NPV(discount_rate,OFFSET(AF135,,,,COUNTA($G$122:$CC$122)-COUNTA($G$122:AF$122)+1)-OFFSET(AF136,,,,COUNTA($G$122:$CC$122)-COUNTA($G$122:AF$122)+1))*(1+discount_rate),0)</f>
        <v>0</v>
      </c>
      <c r="AG170" s="1" cm="1">
        <f t="array" aca="1" ref="AG170" ca="1">IF(AND($B170=AG$28,$B170=$B171-1),NPV(discount_rate,OFFSET(AG135,,,,COUNTA($G$122:$CC$122)-COUNTA($G$122:AG$122)+1)-OFFSET(AG136,,,,COUNTA($G$122:$CC$122)-COUNTA($G$122:AG$122)+1))*(1+discount_rate),0)</f>
        <v>0</v>
      </c>
      <c r="AH170" s="1" cm="1">
        <f t="array" aca="1" ref="AH170" ca="1">IF(AND($B170=AH$28,$B170=$B171-1),NPV(discount_rate,OFFSET(AH135,,,,COUNTA($G$122:$CC$122)-COUNTA($G$122:AH$122)+1)-OFFSET(AH136,,,,COUNTA($G$122:$CC$122)-COUNTA($G$122:AH$122)+1))*(1+discount_rate),0)</f>
        <v>0</v>
      </c>
      <c r="AI170" s="1" cm="1">
        <f t="array" aca="1" ref="AI170" ca="1">IF(AND($B170=AI$28,$B170=$B171-1),NPV(discount_rate,OFFSET(AI135,,,,COUNTA($G$122:$CC$122)-COUNTA($G$122:AI$122)+1)-OFFSET(AI136,,,,COUNTA($G$122:$CC$122)-COUNTA($G$122:AI$122)+1))*(1+discount_rate),0)</f>
        <v>0</v>
      </c>
      <c r="AJ170" s="1" cm="1">
        <f t="array" aca="1" ref="AJ170" ca="1">IF(AND($B170=AJ$28,$B170=$B171-1),NPV(discount_rate,OFFSET(AJ135,,,,COUNTA($G$122:$CC$122)-COUNTA($G$122:AJ$122)+1)-OFFSET(AJ136,,,,COUNTA($G$122:$CC$122)-COUNTA($G$122:AJ$122)+1))*(1+discount_rate),0)</f>
        <v>0</v>
      </c>
      <c r="AK170" s="1" cm="1">
        <f t="array" aca="1" ref="AK170" ca="1">IF(AND($B170=AK$28,$B170=$B171-1),NPV(discount_rate,OFFSET(AK135,,,,COUNTA($G$122:$CC$122)-COUNTA($G$122:AK$122)+1)-OFFSET(AK136,,,,COUNTA($G$122:$CC$122)-COUNTA($G$122:AK$122)+1))*(1+discount_rate),0)</f>
        <v>0</v>
      </c>
      <c r="AL170" s="1" cm="1">
        <f t="array" aca="1" ref="AL170" ca="1">IF(AND($B170=AL$28,$B170=$B171-1),NPV(discount_rate,OFFSET(AL135,,,,COUNTA($G$122:$CC$122)-COUNTA($G$122:AL$122)+1)-OFFSET(AL136,,,,COUNTA($G$122:$CC$122)-COUNTA($G$122:AL$122)+1))*(1+discount_rate),0)</f>
        <v>0</v>
      </c>
      <c r="AM170" s="1" cm="1">
        <f t="array" aca="1" ref="AM170" ca="1">IF(AND($B170=AM$28,$B170=$B171-1),NPV(discount_rate,OFFSET(AM135,,,,COUNTA($G$122:$CC$122)-COUNTA($G$122:AM$122)+1)-OFFSET(AM136,,,,COUNTA($G$122:$CC$122)-COUNTA($G$122:AM$122)+1))*(1+discount_rate),0)</f>
        <v>0</v>
      </c>
      <c r="AN170" s="1" cm="1">
        <f t="array" aca="1" ref="AN170" ca="1">IF(AND($B170=AN$28,$B170=$B171-1),NPV(discount_rate,OFFSET(AN135,,,,COUNTA($G$122:$CC$122)-COUNTA($G$122:AN$122)+1)-OFFSET(AN136,,,,COUNTA($G$122:$CC$122)-COUNTA($G$122:AN$122)+1))*(1+discount_rate),0)</f>
        <v>0</v>
      </c>
      <c r="AO170" s="1" cm="1">
        <f t="array" aca="1" ref="AO170" ca="1">IF(AND($B170=AO$28,$B170=$B171-1),NPV(discount_rate,OFFSET(AO135,,,,COUNTA($G$122:$CC$122)-COUNTA($G$122:AO$122)+1)-OFFSET(AO136,,,,COUNTA($G$122:$CC$122)-COUNTA($G$122:AO$122)+1))*(1+discount_rate),0)</f>
        <v>0</v>
      </c>
      <c r="AP170" s="1" cm="1">
        <f t="array" aca="1" ref="AP170" ca="1">IF(AND($B170=AP$28,$B170=$B171-1),NPV(discount_rate,OFFSET(AP135,,,,COUNTA($G$122:$CC$122)-COUNTA($G$122:AP$122)+1)-OFFSET(AP136,,,,COUNTA($G$122:$CC$122)-COUNTA($G$122:AP$122)+1))*(1+discount_rate),0)</f>
        <v>0</v>
      </c>
      <c r="AQ170" s="1" cm="1">
        <f t="array" aca="1" ref="AQ170" ca="1">IF(AND($B170=AQ$28,$B170=$B171-1),NPV(discount_rate,OFFSET(AQ135,,,,COUNTA($G$122:$CC$122)-COUNTA($G$122:AQ$122)+1)-OFFSET(AQ136,,,,COUNTA($G$122:$CC$122)-COUNTA($G$122:AQ$122)+1))*(1+discount_rate),0)</f>
        <v>0</v>
      </c>
      <c r="AR170" s="1" cm="1">
        <f t="array" aca="1" ref="AR170" ca="1">IF(AND($B170=AR$28,$B170=$B171-1),NPV(discount_rate,OFFSET(AR135,,,,COUNTA($G$122:$CC$122)-COUNTA($G$122:AR$122)+1)-OFFSET(AR136,,,,COUNTA($G$122:$CC$122)-COUNTA($G$122:AR$122)+1))*(1+discount_rate),0)</f>
        <v>0</v>
      </c>
      <c r="AS170" s="1" cm="1">
        <f t="array" aca="1" ref="AS170" ca="1">IF(AND($B170=AS$28,$B170=$B171-1),NPV(discount_rate,OFFSET(AS135,,,,COUNTA($G$122:$CC$122)-COUNTA($G$122:AS$122)+1)-OFFSET(AS136,,,,COUNTA($G$122:$CC$122)-COUNTA($G$122:AS$122)+1))*(1+discount_rate),0)</f>
        <v>0</v>
      </c>
      <c r="AT170" s="1" cm="1">
        <f t="array" aca="1" ref="AT170" ca="1">IF(AND($B170=AT$28,$B170=$B171-1),NPV(discount_rate,OFFSET(AT135,,,,COUNTA($G$122:$CC$122)-COUNTA($G$122:AT$122)+1)-OFFSET(AT136,,,,COUNTA($G$122:$CC$122)-COUNTA($G$122:AT$122)+1))*(1+discount_rate),0)</f>
        <v>0</v>
      </c>
      <c r="AU170" s="1" cm="1">
        <f t="array" aca="1" ref="AU170" ca="1">IF(AND($B170=AU$28,$B170=$B171-1),NPV(discount_rate,OFFSET(AU135,,,,COUNTA($G$122:$CC$122)-COUNTA($G$122:AU$122)+1)-OFFSET(AU136,,,,COUNTA($G$122:$CC$122)-COUNTA($G$122:AU$122)+1))*(1+discount_rate),0)</f>
        <v>0</v>
      </c>
      <c r="AV170" s="1" cm="1">
        <f t="array" aca="1" ref="AV170" ca="1">IF(AND($B170=AV$28,$B170=$B171-1),NPV(discount_rate,OFFSET(AV135,,,,COUNTA($G$122:$CC$122)-COUNTA($G$122:AV$122)+1)-OFFSET(AV136,,,,COUNTA($G$122:$CC$122)-COUNTA($G$122:AV$122)+1))*(1+discount_rate),0)</f>
        <v>0</v>
      </c>
      <c r="AW170" s="1" cm="1">
        <f t="array" aca="1" ref="AW170" ca="1">IF(AND($B170=AW$28,$B170=$B171-1),NPV(discount_rate,OFFSET(AW135,,,,COUNTA($G$122:$CC$122)-COUNTA($G$122:AW$122)+1)-OFFSET(AW136,,,,COUNTA($G$122:$CC$122)-COUNTA($G$122:AW$122)+1))*(1+discount_rate),0)</f>
        <v>0</v>
      </c>
      <c r="AX170" s="1" cm="1">
        <f t="array" aca="1" ref="AX170" ca="1">IF(AND($B170=AX$28,$B170=$B171-1),NPV(discount_rate,OFFSET(AX135,,,,COUNTA($G$122:$CC$122)-COUNTA($G$122:AX$122)+1)-OFFSET(AX136,,,,COUNTA($G$122:$CC$122)-COUNTA($G$122:AX$122)+1))*(1+discount_rate),0)</f>
        <v>0</v>
      </c>
      <c r="AY170" s="1" cm="1">
        <f t="array" aca="1" ref="AY170" ca="1">IF(AND($B170=AY$28,$B170=$B171-1),NPV(discount_rate,OFFSET(AY135,,,,COUNTA($G$122:$CC$122)-COUNTA($G$122:AY$122)+1)-OFFSET(AY136,,,,COUNTA($G$122:$CC$122)-COUNTA($G$122:AY$122)+1))*(1+discount_rate),0)</f>
        <v>0</v>
      </c>
      <c r="AZ170" s="1" cm="1">
        <f t="array" aca="1" ref="AZ170" ca="1">IF(AND($B170=AZ$28,$B170=$B171-1),NPV(discount_rate,OFFSET(AZ135,,,,COUNTA($G$122:$CC$122)-COUNTA($G$122:AZ$122)+1)-OFFSET(AZ136,,,,COUNTA($G$122:$CC$122)-COUNTA($G$122:AZ$122)+1))*(1+discount_rate),0)</f>
        <v>0</v>
      </c>
      <c r="BA170" s="1" cm="1">
        <f t="array" aca="1" ref="BA170" ca="1">IF(AND($B170=BA$28,$B170=$B171-1),NPV(discount_rate,OFFSET(BA135,,,,COUNTA($G$122:$CC$122)-COUNTA($G$122:BA$122)+1)-OFFSET(BA136,,,,COUNTA($G$122:$CC$122)-COUNTA($G$122:BA$122)+1))*(1+discount_rate),0)</f>
        <v>0</v>
      </c>
      <c r="BB170" s="1" cm="1">
        <f t="array" aca="1" ref="BB170" ca="1">IF(AND($B170=BB$28,$B170=$B171-1),NPV(discount_rate,OFFSET(BB135,,,,COUNTA($G$122:$CC$122)-COUNTA($G$122:BB$122)+1)-OFFSET(BB136,,,,COUNTA($G$122:$CC$122)-COUNTA($G$122:BB$122)+1))*(1+discount_rate),0)</f>
        <v>0</v>
      </c>
      <c r="BC170" s="1" cm="1">
        <f t="array" aca="1" ref="BC170" ca="1">IF(AND($B170=BC$28,$B170=$B171-1),NPV(discount_rate,OFFSET(BC135,,,,COUNTA($G$122:$CC$122)-COUNTA($G$122:BC$122)+1)-OFFSET(BC136,,,,COUNTA($G$122:$CC$122)-COUNTA($G$122:BC$122)+1))*(1+discount_rate),0)</f>
        <v>0</v>
      </c>
      <c r="BD170" s="1" cm="1">
        <f t="array" aca="1" ref="BD170" ca="1">IF(AND($B170=BD$28,$B170=$B171-1),NPV(discount_rate,OFFSET(BD135,,,,COUNTA($G$122:$CC$122)-COUNTA($G$122:BD$122)+1)-OFFSET(BD136,,,,COUNTA($G$122:$CC$122)-COUNTA($G$122:BD$122)+1))*(1+discount_rate),0)</f>
        <v>0</v>
      </c>
      <c r="BE170" s="1" cm="1">
        <f t="array" aca="1" ref="BE170" ca="1">IF(AND($B170=BE$28,$B170=$B171-1),NPV(discount_rate,OFFSET(BE135,,,,COUNTA($G$122:$CC$122)-COUNTA($G$122:BE$122)+1)-OFFSET(BE136,,,,COUNTA($G$122:$CC$122)-COUNTA($G$122:BE$122)+1))*(1+discount_rate),0)</f>
        <v>0</v>
      </c>
      <c r="BF170" s="1" cm="1">
        <f t="array" aca="1" ref="BF170" ca="1">IF(AND($B170=BF$28,$B170=$B171-1),NPV(discount_rate,OFFSET(BF135,,,,COUNTA($G$122:$CC$122)-COUNTA($G$122:BF$122)+1)-OFFSET(BF136,,,,COUNTA($G$122:$CC$122)-COUNTA($G$122:BF$122)+1))*(1+discount_rate),0)</f>
        <v>0</v>
      </c>
      <c r="BG170" s="1" cm="1">
        <f t="array" aca="1" ref="BG170" ca="1">IF(AND($B170=BG$28,$B170=$B171-1),NPV(discount_rate,OFFSET(BG135,,,,COUNTA($G$122:$CC$122)-COUNTA($G$122:BG$122)+1)-OFFSET(BG136,,,,COUNTA($G$122:$CC$122)-COUNTA($G$122:BG$122)+1))*(1+discount_rate),0)</f>
        <v>0</v>
      </c>
      <c r="BH170" s="1" cm="1">
        <f t="array" aca="1" ref="BH170" ca="1">IF(AND($B170=BH$28,$B170=$B171-1),NPV(discount_rate,OFFSET(BH135,,,,COUNTA($G$122:$CC$122)-COUNTA($G$122:BH$122)+1)-OFFSET(BH136,,,,COUNTA($G$122:$CC$122)-COUNTA($G$122:BH$122)+1))*(1+discount_rate),0)</f>
        <v>0</v>
      </c>
      <c r="BI170" s="1" cm="1">
        <f t="array" aca="1" ref="BI170" ca="1">IF(AND($B170=BI$28,$B170=$B171-1),NPV(discount_rate,OFFSET(BI135,,,,COUNTA($G$122:$CC$122)-COUNTA($G$122:BI$122)+1)-OFFSET(BI136,,,,COUNTA($G$122:$CC$122)-COUNTA($G$122:BI$122)+1))*(1+discount_rate),0)</f>
        <v>0</v>
      </c>
      <c r="BJ170" s="1" cm="1">
        <f t="array" aca="1" ref="BJ170" ca="1">IF(AND($B170=BJ$28,$B170=$B171-1),NPV(discount_rate,OFFSET(BJ135,,,,COUNTA($G$122:$CC$122)-COUNTA($G$122:BJ$122)+1)-OFFSET(BJ136,,,,COUNTA($G$122:$CC$122)-COUNTA($G$122:BJ$122)+1))*(1+discount_rate),0)</f>
        <v>0</v>
      </c>
      <c r="BK170" s="1" cm="1">
        <f t="array" aca="1" ref="BK170" ca="1">IF(AND($B170=BK$28,$B170=$B171-1),NPV(discount_rate,OFFSET(BK135,,,,COUNTA($G$122:$CC$122)-COUNTA($G$122:BK$122)+1)-OFFSET(BK136,,,,COUNTA($G$122:$CC$122)-COUNTA($G$122:BK$122)+1))*(1+discount_rate),0)</f>
        <v>0</v>
      </c>
      <c r="BL170" s="1" cm="1">
        <f t="array" aca="1" ref="BL170" ca="1">IF(AND($B170=BL$28,$B170=$B171-1),NPV(discount_rate,OFFSET(BL135,,,,COUNTA($G$122:$CC$122)-COUNTA($G$122:BL$122)+1)-OFFSET(BL136,,,,COUNTA($G$122:$CC$122)-COUNTA($G$122:BL$122)+1))*(1+discount_rate),0)</f>
        <v>0</v>
      </c>
      <c r="BM170" s="1" cm="1">
        <f t="array" aca="1" ref="BM170" ca="1">IF(AND($B170=BM$28,$B170=$B171-1),NPV(discount_rate,OFFSET(BM135,,,,COUNTA($G$122:$CC$122)-COUNTA($G$122:BM$122)+1)-OFFSET(BM136,,,,COUNTA($G$122:$CC$122)-COUNTA($G$122:BM$122)+1))*(1+discount_rate),0)</f>
        <v>0</v>
      </c>
      <c r="BN170" s="1" cm="1">
        <f t="array" aca="1" ref="BN170" ca="1">IF(AND($B170=BN$28,$B170=$B171-1),NPV(discount_rate,OFFSET(BN135,,,,COUNTA($G$122:$CC$122)-COUNTA($G$122:BN$122)+1)-OFFSET(BN136,,,,COUNTA($G$122:$CC$122)-COUNTA($G$122:BN$122)+1))*(1+discount_rate),0)</f>
        <v>0</v>
      </c>
      <c r="BO170" s="1" cm="1">
        <f t="array" aca="1" ref="BO170" ca="1">IF(AND($B170=BO$28,$B170=$B171-1),NPV(discount_rate,OFFSET(BO135,,,,COUNTA($G$122:$CC$122)-COUNTA($G$122:BO$122)+1)-OFFSET(BO136,,,,COUNTA($G$122:$CC$122)-COUNTA($G$122:BO$122)+1))*(1+discount_rate),0)</f>
        <v>0</v>
      </c>
      <c r="BP170" s="1" cm="1">
        <f t="array" aca="1" ref="BP170" ca="1">IF(AND($B170=BP$28,$B170=$B171-1),NPV(discount_rate,OFFSET(BP135,,,,COUNTA($G$122:$CC$122)-COUNTA($G$122:BP$122)+1)-OFFSET(BP136,,,,COUNTA($G$122:$CC$122)-COUNTA($G$122:BP$122)+1))*(1+discount_rate),0)</f>
        <v>0</v>
      </c>
      <c r="BQ170" s="1" cm="1">
        <f t="array" aca="1" ref="BQ170" ca="1">IF(AND($B170=BQ$28,$B170=$B171-1),NPV(discount_rate,OFFSET(BQ135,,,,COUNTA($G$122:$CC$122)-COUNTA($G$122:BQ$122)+1)-OFFSET(BQ136,,,,COUNTA($G$122:$CC$122)-COUNTA($G$122:BQ$122)+1))*(1+discount_rate),0)</f>
        <v>0</v>
      </c>
      <c r="BR170" s="1" cm="1">
        <f t="array" aca="1" ref="BR170" ca="1">IF(AND($B170=BR$28,$B170=$B171-1),NPV(discount_rate,OFFSET(BR135,,,,COUNTA($G$122:$CC$122)-COUNTA($G$122:BR$122)+1)-OFFSET(BR136,,,,COUNTA($G$122:$CC$122)-COUNTA($G$122:BR$122)+1))*(1+discount_rate),0)</f>
        <v>0</v>
      </c>
      <c r="BS170" s="1" cm="1">
        <f t="array" aca="1" ref="BS170" ca="1">IF(AND($B170=BS$28,$B170=$B171-1),NPV(discount_rate,OFFSET(BS135,,,,COUNTA($G$122:$CC$122)-COUNTA($G$122:BS$122)+1)-OFFSET(BS136,,,,COUNTA($G$122:$CC$122)-COUNTA($G$122:BS$122)+1))*(1+discount_rate),0)</f>
        <v>0</v>
      </c>
      <c r="BT170" s="1" cm="1">
        <f t="array" aca="1" ref="BT170" ca="1">IF(AND($B170=BT$28,$B170=$B171-1),NPV(discount_rate,OFFSET(BT135,,,,COUNTA($G$122:$CC$122)-COUNTA($G$122:BT$122)+1)-OFFSET(BT136,,,,COUNTA($G$122:$CC$122)-COUNTA($G$122:BT$122)+1))*(1+discount_rate),0)</f>
        <v>0</v>
      </c>
      <c r="BU170" s="1" cm="1">
        <f t="array" aca="1" ref="BU170" ca="1">IF(AND($B170=BU$28,$B170=$B171-1),NPV(discount_rate,OFFSET(BU135,,,,COUNTA($G$122:$CC$122)-COUNTA($G$122:BU$122)+1)-OFFSET(BU136,,,,COUNTA($G$122:$CC$122)-COUNTA($G$122:BU$122)+1))*(1+discount_rate),0)</f>
        <v>0</v>
      </c>
      <c r="BV170" s="1" cm="1">
        <f t="array" aca="1" ref="BV170" ca="1">IF(AND($B170=BV$28,$B170=$B171-1),NPV(discount_rate,OFFSET(BV135,,,,COUNTA($G$122:$CC$122)-COUNTA($G$122:BV$122)+1)-OFFSET(BV136,,,,COUNTA($G$122:$CC$122)-COUNTA($G$122:BV$122)+1))*(1+discount_rate),0)</f>
        <v>0</v>
      </c>
      <c r="BW170" s="1" cm="1">
        <f t="array" aca="1" ref="BW170" ca="1">IF(AND($B170=BW$28,$B170=$B171-1),NPV(discount_rate,OFFSET(BW135,,,,COUNTA($G$122:$CC$122)-COUNTA($G$122:BW$122)+1)-OFFSET(BW136,,,,COUNTA($G$122:$CC$122)-COUNTA($G$122:BW$122)+1))*(1+discount_rate),0)</f>
        <v>0</v>
      </c>
      <c r="BX170" s="1" cm="1">
        <f t="array" aca="1" ref="BX170" ca="1">IF(AND($B170=BX$28,$B170=$B171-1),NPV(discount_rate,OFFSET(BX135,,,,COUNTA($G$122:$CC$122)-COUNTA($G$122:BX$122)+1)-OFFSET(BX136,,,,COUNTA($G$122:$CC$122)-COUNTA($G$122:BX$122)+1))*(1+discount_rate),0)</f>
        <v>0</v>
      </c>
      <c r="BY170" s="1" cm="1">
        <f t="array" aca="1" ref="BY170" ca="1">IF(AND($B170=BY$28,$B170=$B171-1),NPV(discount_rate,OFFSET(BY135,,,,COUNTA($G$122:$CC$122)-COUNTA($G$122:BY$122)+1)-OFFSET(BY136,,,,COUNTA($G$122:$CC$122)-COUNTA($G$122:BY$122)+1))*(1+discount_rate),0)</f>
        <v>0</v>
      </c>
      <c r="BZ170" s="1" cm="1">
        <f t="array" aca="1" ref="BZ170" ca="1">IF(AND($B170=BZ$28,$B170=$B171-1),NPV(discount_rate,OFFSET(BZ135,,,,COUNTA($G$122:$CC$122)-COUNTA($G$122:BZ$122)+1)-OFFSET(BZ136,,,,COUNTA($G$122:$CC$122)-COUNTA($G$122:BZ$122)+1))*(1+discount_rate),0)</f>
        <v>0</v>
      </c>
      <c r="CA170" s="1" cm="1">
        <f t="array" aca="1" ref="CA170" ca="1">IF(AND($B170=CA$28,$B170=$B171-1),NPV(discount_rate,OFFSET(CA135,,,,COUNTA($G$122:$CC$122)-COUNTA($G$122:CA$122)+1)-OFFSET(CA136,,,,COUNTA($G$122:$CC$122)-COUNTA($G$122:CA$122)+1))*(1+discount_rate),0)</f>
        <v>0</v>
      </c>
      <c r="CB170" s="1" cm="1">
        <f t="array" aca="1" ref="CB170" ca="1">IF(AND($B170=CB$28,$B170=$B171-1),NPV(discount_rate,OFFSET(CB135,,,,COUNTA($G$122:$CC$122)-COUNTA($G$122:CB$122)+1)-OFFSET(CB136,,,,COUNTA($G$122:$CC$122)-COUNTA($G$122:CB$122)+1))*(1+discount_rate),0)</f>
        <v>0</v>
      </c>
      <c r="CC170" s="1" cm="1">
        <f t="array" aca="1" ref="CC170" ca="1">IF(AND($B170=CC$28,$B170=$B171-1),NPV(discount_rate,OFFSET(CC135,,,,COUNTA($G$122:$CC$122)-COUNTA($G$122:CC$122)+1)-OFFSET(CC136,,,,COUNTA($G$122:$CC$122)-COUNTA($G$122:CC$122)+1))*(1+discount_rate),0)</f>
        <v>0</v>
      </c>
    </row>
    <row r="171" spans="2:81" x14ac:dyDescent="0.2">
      <c r="B171">
        <f t="shared" si="150"/>
        <v>2040</v>
      </c>
      <c r="D171" t="s">
        <v>43</v>
      </c>
      <c r="G171" s="1" cm="1">
        <f t="array" aca="1" ref="G171" ca="1">IF(AND($B171=G$28,$B171=$B172-1),NPV(discount_rate,OFFSET(G136,,,,COUNTA($G$122:$CC$122)-COUNTA($G$122:G$122)+1)-OFFSET(G137,,,,COUNTA($G$122:$CC$122)-COUNTA($G$122:G$122)+1))*(1+discount_rate),0)</f>
        <v>0</v>
      </c>
      <c r="H171" s="1" cm="1">
        <f t="array" aca="1" ref="H171" ca="1">IF(AND($B171=H$28,$B171=$B172-1),NPV(discount_rate,OFFSET(H136,,,,COUNTA($G$122:$CC$122)-COUNTA($G$122:H$122)+1)-OFFSET(H137,,,,COUNTA($G$122:$CC$122)-COUNTA($G$122:H$122)+1))*(1+discount_rate),0)</f>
        <v>0</v>
      </c>
      <c r="I171" s="1" cm="1">
        <f t="array" aca="1" ref="I171" ca="1">IF(AND($B171=I$28,$B171=$B172-1),NPV(discount_rate,OFFSET(I136,,,,COUNTA($G$122:$CC$122)-COUNTA($G$122:I$122)+1)-OFFSET(I137,,,,COUNTA($G$122:$CC$122)-COUNTA($G$122:I$122)+1))*(1+discount_rate),0)</f>
        <v>0</v>
      </c>
      <c r="J171" s="1" cm="1">
        <f t="array" aca="1" ref="J171" ca="1">IF(AND($B171=J$28,$B171=$B172-1),NPV(discount_rate,OFFSET(J136,,,,COUNTA($G$122:$CC$122)-COUNTA($G$122:J$122)+1)-OFFSET(J137,,,,COUNTA($G$122:$CC$122)-COUNTA($G$122:J$122)+1))*(1+discount_rate),0)</f>
        <v>0</v>
      </c>
      <c r="K171" s="1" cm="1">
        <f t="array" aca="1" ref="K171" ca="1">IF(AND($B171=K$28,$B171=$B172-1),NPV(discount_rate,OFFSET(K136,,,,COUNTA($G$122:$CC$122)-COUNTA($G$122:K$122)+1)-OFFSET(K137,,,,COUNTA($G$122:$CC$122)-COUNTA($G$122:K$122)+1))*(1+discount_rate),0)</f>
        <v>0</v>
      </c>
      <c r="L171" s="1" cm="1">
        <f t="array" aca="1" ref="L171" ca="1">IF(AND($B171=L$28,$B171=$B172-1),NPV(discount_rate,OFFSET(L136,,,,COUNTA($G$122:$CC$122)-COUNTA($G$122:L$122)+1)-OFFSET(L137,,,,COUNTA($G$122:$CC$122)-COUNTA($G$122:L$122)+1))*(1+discount_rate),0)</f>
        <v>0</v>
      </c>
      <c r="M171" s="1" cm="1">
        <f t="array" aca="1" ref="M171" ca="1">IF(AND($B171=M$28,$B171=$B172-1),NPV(discount_rate,OFFSET(M136,,,,COUNTA($G$122:$CC$122)-COUNTA($G$122:M$122)+1)-OFFSET(M137,,,,COUNTA($G$122:$CC$122)-COUNTA($G$122:M$122)+1))*(1+discount_rate),0)</f>
        <v>0</v>
      </c>
      <c r="N171" s="1" cm="1">
        <f t="array" aca="1" ref="N171" ca="1">IF(AND($B171=N$28,$B171=$B172-1),NPV(discount_rate,OFFSET(N136,,,,COUNTA($G$122:$CC$122)-COUNTA($G$122:N$122)+1)-OFFSET(N137,,,,COUNTA($G$122:$CC$122)-COUNTA($G$122:N$122)+1))*(1+discount_rate),0)</f>
        <v>0</v>
      </c>
      <c r="O171" s="1" cm="1">
        <f t="array" aca="1" ref="O171" ca="1">IF(AND($B171=O$28,$B171=$B172-1),NPV(discount_rate,OFFSET(O136,,,,COUNTA($G$122:$CC$122)-COUNTA($G$122:O$122)+1)-OFFSET(O137,,,,COUNTA($G$122:$CC$122)-COUNTA($G$122:O$122)+1))*(1+discount_rate),0)</f>
        <v>0</v>
      </c>
      <c r="P171" s="1" cm="1">
        <f t="array" aca="1" ref="P171" ca="1">IF(AND($B171=P$28,$B171=$B172-1),NPV(discount_rate,OFFSET(P136,,,,COUNTA($G$122:$CC$122)-COUNTA($G$122:P$122)+1)-OFFSET(P137,,,,COUNTA($G$122:$CC$122)-COUNTA($G$122:P$122)+1))*(1+discount_rate),0)</f>
        <v>0</v>
      </c>
      <c r="Q171" s="1" cm="1">
        <f t="array" aca="1" ref="Q171" ca="1">IF(AND($B171=Q$28,$B171=$B172-1),NPV(discount_rate,OFFSET(Q136,,,,COUNTA($G$122:$CC$122)-COUNTA($G$122:Q$122)+1)-OFFSET(Q137,,,,COUNTA($G$122:$CC$122)-COUNTA($G$122:Q$122)+1))*(1+discount_rate),0)</f>
        <v>0</v>
      </c>
      <c r="R171" s="1" cm="1">
        <f t="array" aca="1" ref="R171" ca="1">IF(AND($B171=R$28,$B171=$B172-1),NPV(discount_rate,OFFSET(R136,,,,COUNTA($G$122:$CC$122)-COUNTA($G$122:R$122)+1)-OFFSET(R137,,,,COUNTA($G$122:$CC$122)-COUNTA($G$122:R$122)+1))*(1+discount_rate),0)</f>
        <v>0</v>
      </c>
      <c r="S171" s="1" cm="1">
        <f t="array" aca="1" ref="S171" ca="1">IF(AND($B171=S$28,$B171=$B172-1),NPV(discount_rate,OFFSET(S136,,,,COUNTA($G$122:$CC$122)-COUNTA($G$122:S$122)+1)-OFFSET(S137,,,,COUNTA($G$122:$CC$122)-COUNTA($G$122:S$122)+1))*(1+discount_rate),0)</f>
        <v>0</v>
      </c>
      <c r="T171" s="1" cm="1">
        <f t="array" aca="1" ref="T171" ca="1">IF(AND($B171=T$28,$B171=$B172-1),NPV(discount_rate,OFFSET(T136,,,,COUNTA($G$122:$CC$122)-COUNTA($G$122:T$122)+1)-OFFSET(T137,,,,COUNTA($G$122:$CC$122)-COUNTA($G$122:T$122)+1))*(1+discount_rate),0)</f>
        <v>0</v>
      </c>
      <c r="U171" s="1" cm="1">
        <f t="array" aca="1" ref="U171" ca="1">IF(AND($B171=U$28,$B171=$B172-1),NPV(discount_rate,OFFSET(U136,,,,COUNTA($G$122:$CC$122)-COUNTA($G$122:U$122)+1)-OFFSET(U137,,,,COUNTA($G$122:$CC$122)-COUNTA($G$122:U$122)+1))*(1+discount_rate),0)</f>
        <v>274.47209275166711</v>
      </c>
      <c r="V171" s="1" cm="1">
        <f t="array" aca="1" ref="V171" ca="1">IF(AND($B171=V$28,$B171=$B172-1),NPV(discount_rate,OFFSET(V136,,,,COUNTA($G$122:$CC$122)-COUNTA($G$122:V$122)+1)-OFFSET(V137,,,,COUNTA($G$122:$CC$122)-COUNTA($G$122:V$122)+1))*(1+discount_rate),0)</f>
        <v>0</v>
      </c>
      <c r="W171" s="1" cm="1">
        <f t="array" aca="1" ref="W171" ca="1">IF(AND($B171=W$28,$B171=$B172-1),NPV(discount_rate,OFFSET(W136,,,,COUNTA($G$122:$CC$122)-COUNTA($G$122:W$122)+1)-OFFSET(W137,,,,COUNTA($G$122:$CC$122)-COUNTA($G$122:W$122)+1))*(1+discount_rate),0)</f>
        <v>0</v>
      </c>
      <c r="X171" s="1" cm="1">
        <f t="array" aca="1" ref="X171" ca="1">IF(AND($B171=X$28,$B171=$B172-1),NPV(discount_rate,OFFSET(X136,,,,COUNTA($G$122:$CC$122)-COUNTA($G$122:X$122)+1)-OFFSET(X137,,,,COUNTA($G$122:$CC$122)-COUNTA($G$122:X$122)+1))*(1+discount_rate),0)</f>
        <v>0</v>
      </c>
      <c r="Y171" s="1" cm="1">
        <f t="array" aca="1" ref="Y171" ca="1">IF(AND($B171=Y$28,$B171=$B172-1),NPV(discount_rate,OFFSET(Y136,,,,COUNTA($G$122:$CC$122)-COUNTA($G$122:Y$122)+1)-OFFSET(Y137,,,,COUNTA($G$122:$CC$122)-COUNTA($G$122:Y$122)+1))*(1+discount_rate),0)</f>
        <v>0</v>
      </c>
      <c r="Z171" s="1" cm="1">
        <f t="array" aca="1" ref="Z171" ca="1">IF(AND($B171=Z$28,$B171=$B172-1),NPV(discount_rate,OFFSET(Z136,,,,COUNTA($G$122:$CC$122)-COUNTA($G$122:Z$122)+1)-OFFSET(Z137,,,,COUNTA($G$122:$CC$122)-COUNTA($G$122:Z$122)+1))*(1+discount_rate),0)</f>
        <v>0</v>
      </c>
      <c r="AA171" s="1" cm="1">
        <f t="array" aca="1" ref="AA171" ca="1">IF(AND($B171=AA$28,$B171=$B172-1),NPV(discount_rate,OFFSET(AA136,,,,COUNTA($G$122:$CC$122)-COUNTA($G$122:AA$122)+1)-OFFSET(AA137,,,,COUNTA($G$122:$CC$122)-COUNTA($G$122:AA$122)+1))*(1+discount_rate),0)</f>
        <v>0</v>
      </c>
      <c r="AB171" s="1" cm="1">
        <f t="array" aca="1" ref="AB171" ca="1">IF(AND($B171=AB$28,$B171=$B172-1),NPV(discount_rate,OFFSET(AB136,,,,COUNTA($G$122:$CC$122)-COUNTA($G$122:AB$122)+1)-OFFSET(AB137,,,,COUNTA($G$122:$CC$122)-COUNTA($G$122:AB$122)+1))*(1+discount_rate),0)</f>
        <v>0</v>
      </c>
      <c r="AC171" s="1" cm="1">
        <f t="array" aca="1" ref="AC171" ca="1">IF(AND($B171=AC$28,$B171=$B172-1),NPV(discount_rate,OFFSET(AC136,,,,COUNTA($G$122:$CC$122)-COUNTA($G$122:AC$122)+1)-OFFSET(AC137,,,,COUNTA($G$122:$CC$122)-COUNTA($G$122:AC$122)+1))*(1+discount_rate),0)</f>
        <v>0</v>
      </c>
      <c r="AD171" s="1" cm="1">
        <f t="array" aca="1" ref="AD171" ca="1">IF(AND($B171=AD$28,$B171=$B172-1),NPV(discount_rate,OFFSET(AD136,,,,COUNTA($G$122:$CC$122)-COUNTA($G$122:AD$122)+1)-OFFSET(AD137,,,,COUNTA($G$122:$CC$122)-COUNTA($G$122:AD$122)+1))*(1+discount_rate),0)</f>
        <v>0</v>
      </c>
      <c r="AE171" s="1" cm="1">
        <f t="array" aca="1" ref="AE171" ca="1">IF(AND($B171=AE$28,$B171=$B172-1),NPV(discount_rate,OFFSET(AE136,,,,COUNTA($G$122:$CC$122)-COUNTA($G$122:AE$122)+1)-OFFSET(AE137,,,,COUNTA($G$122:$CC$122)-COUNTA($G$122:AE$122)+1))*(1+discount_rate),0)</f>
        <v>0</v>
      </c>
      <c r="AF171" s="1" cm="1">
        <f t="array" aca="1" ref="AF171" ca="1">IF(AND($B171=AF$28,$B171=$B172-1),NPV(discount_rate,OFFSET(AF136,,,,COUNTA($G$122:$CC$122)-COUNTA($G$122:AF$122)+1)-OFFSET(AF137,,,,COUNTA($G$122:$CC$122)-COUNTA($G$122:AF$122)+1))*(1+discount_rate),0)</f>
        <v>0</v>
      </c>
      <c r="AG171" s="1" cm="1">
        <f t="array" aca="1" ref="AG171" ca="1">IF(AND($B171=AG$28,$B171=$B172-1),NPV(discount_rate,OFFSET(AG136,,,,COUNTA($G$122:$CC$122)-COUNTA($G$122:AG$122)+1)-OFFSET(AG137,,,,COUNTA($G$122:$CC$122)-COUNTA($G$122:AG$122)+1))*(1+discount_rate),0)</f>
        <v>0</v>
      </c>
      <c r="AH171" s="1" cm="1">
        <f t="array" aca="1" ref="AH171" ca="1">IF(AND($B171=AH$28,$B171=$B172-1),NPV(discount_rate,OFFSET(AH136,,,,COUNTA($G$122:$CC$122)-COUNTA($G$122:AH$122)+1)-OFFSET(AH137,,,,COUNTA($G$122:$CC$122)-COUNTA($G$122:AH$122)+1))*(1+discount_rate),0)</f>
        <v>0</v>
      </c>
      <c r="AI171" s="1" cm="1">
        <f t="array" aca="1" ref="AI171" ca="1">IF(AND($B171=AI$28,$B171=$B172-1),NPV(discount_rate,OFFSET(AI136,,,,COUNTA($G$122:$CC$122)-COUNTA($G$122:AI$122)+1)-OFFSET(AI137,,,,COUNTA($G$122:$CC$122)-COUNTA($G$122:AI$122)+1))*(1+discount_rate),0)</f>
        <v>0</v>
      </c>
      <c r="AJ171" s="1" cm="1">
        <f t="array" aca="1" ref="AJ171" ca="1">IF(AND($B171=AJ$28,$B171=$B172-1),NPV(discount_rate,OFFSET(AJ136,,,,COUNTA($G$122:$CC$122)-COUNTA($G$122:AJ$122)+1)-OFFSET(AJ137,,,,COUNTA($G$122:$CC$122)-COUNTA($G$122:AJ$122)+1))*(1+discount_rate),0)</f>
        <v>0</v>
      </c>
      <c r="AK171" s="1" cm="1">
        <f t="array" aca="1" ref="AK171" ca="1">IF(AND($B171=AK$28,$B171=$B172-1),NPV(discount_rate,OFFSET(AK136,,,,COUNTA($G$122:$CC$122)-COUNTA($G$122:AK$122)+1)-OFFSET(AK137,,,,COUNTA($G$122:$CC$122)-COUNTA($G$122:AK$122)+1))*(1+discount_rate),0)</f>
        <v>0</v>
      </c>
      <c r="AL171" s="1" cm="1">
        <f t="array" aca="1" ref="AL171" ca="1">IF(AND($B171=AL$28,$B171=$B172-1),NPV(discount_rate,OFFSET(AL136,,,,COUNTA($G$122:$CC$122)-COUNTA($G$122:AL$122)+1)-OFFSET(AL137,,,,COUNTA($G$122:$CC$122)-COUNTA($G$122:AL$122)+1))*(1+discount_rate),0)</f>
        <v>0</v>
      </c>
      <c r="AM171" s="1" cm="1">
        <f t="array" aca="1" ref="AM171" ca="1">IF(AND($B171=AM$28,$B171=$B172-1),NPV(discount_rate,OFFSET(AM136,,,,COUNTA($G$122:$CC$122)-COUNTA($G$122:AM$122)+1)-OFFSET(AM137,,,,COUNTA($G$122:$CC$122)-COUNTA($G$122:AM$122)+1))*(1+discount_rate),0)</f>
        <v>0</v>
      </c>
      <c r="AN171" s="1" cm="1">
        <f t="array" aca="1" ref="AN171" ca="1">IF(AND($B171=AN$28,$B171=$B172-1),NPV(discount_rate,OFFSET(AN136,,,,COUNTA($G$122:$CC$122)-COUNTA($G$122:AN$122)+1)-OFFSET(AN137,,,,COUNTA($G$122:$CC$122)-COUNTA($G$122:AN$122)+1))*(1+discount_rate),0)</f>
        <v>0</v>
      </c>
      <c r="AO171" s="1" cm="1">
        <f t="array" aca="1" ref="AO171" ca="1">IF(AND($B171=AO$28,$B171=$B172-1),NPV(discount_rate,OFFSET(AO136,,,,COUNTA($G$122:$CC$122)-COUNTA($G$122:AO$122)+1)-OFFSET(AO137,,,,COUNTA($G$122:$CC$122)-COUNTA($G$122:AO$122)+1))*(1+discount_rate),0)</f>
        <v>0</v>
      </c>
      <c r="AP171" s="1" cm="1">
        <f t="array" aca="1" ref="AP171" ca="1">IF(AND($B171=AP$28,$B171=$B172-1),NPV(discount_rate,OFFSET(AP136,,,,COUNTA($G$122:$CC$122)-COUNTA($G$122:AP$122)+1)-OFFSET(AP137,,,,COUNTA($G$122:$CC$122)-COUNTA($G$122:AP$122)+1))*(1+discount_rate),0)</f>
        <v>0</v>
      </c>
      <c r="AQ171" s="1" cm="1">
        <f t="array" aca="1" ref="AQ171" ca="1">IF(AND($B171=AQ$28,$B171=$B172-1),NPV(discount_rate,OFFSET(AQ136,,,,COUNTA($G$122:$CC$122)-COUNTA($G$122:AQ$122)+1)-OFFSET(AQ137,,,,COUNTA($G$122:$CC$122)-COUNTA($G$122:AQ$122)+1))*(1+discount_rate),0)</f>
        <v>0</v>
      </c>
      <c r="AR171" s="1" cm="1">
        <f t="array" aca="1" ref="AR171" ca="1">IF(AND($B171=AR$28,$B171=$B172-1),NPV(discount_rate,OFFSET(AR136,,,,COUNTA($G$122:$CC$122)-COUNTA($G$122:AR$122)+1)-OFFSET(AR137,,,,COUNTA($G$122:$CC$122)-COUNTA($G$122:AR$122)+1))*(1+discount_rate),0)</f>
        <v>0</v>
      </c>
      <c r="AS171" s="1" cm="1">
        <f t="array" aca="1" ref="AS171" ca="1">IF(AND($B171=AS$28,$B171=$B172-1),NPV(discount_rate,OFFSET(AS136,,,,COUNTA($G$122:$CC$122)-COUNTA($G$122:AS$122)+1)-OFFSET(AS137,,,,COUNTA($G$122:$CC$122)-COUNTA($G$122:AS$122)+1))*(1+discount_rate),0)</f>
        <v>0</v>
      </c>
      <c r="AT171" s="1" cm="1">
        <f t="array" aca="1" ref="AT171" ca="1">IF(AND($B171=AT$28,$B171=$B172-1),NPV(discount_rate,OFFSET(AT136,,,,COUNTA($G$122:$CC$122)-COUNTA($G$122:AT$122)+1)-OFFSET(AT137,,,,COUNTA($G$122:$CC$122)-COUNTA($G$122:AT$122)+1))*(1+discount_rate),0)</f>
        <v>0</v>
      </c>
      <c r="AU171" s="1" cm="1">
        <f t="array" aca="1" ref="AU171" ca="1">IF(AND($B171=AU$28,$B171=$B172-1),NPV(discount_rate,OFFSET(AU136,,,,COUNTA($G$122:$CC$122)-COUNTA($G$122:AU$122)+1)-OFFSET(AU137,,,,COUNTA($G$122:$CC$122)-COUNTA($G$122:AU$122)+1))*(1+discount_rate),0)</f>
        <v>0</v>
      </c>
      <c r="AV171" s="1" cm="1">
        <f t="array" aca="1" ref="AV171" ca="1">IF(AND($B171=AV$28,$B171=$B172-1),NPV(discount_rate,OFFSET(AV136,,,,COUNTA($G$122:$CC$122)-COUNTA($G$122:AV$122)+1)-OFFSET(AV137,,,,COUNTA($G$122:$CC$122)-COUNTA($G$122:AV$122)+1))*(1+discount_rate),0)</f>
        <v>0</v>
      </c>
      <c r="AW171" s="1" cm="1">
        <f t="array" aca="1" ref="AW171" ca="1">IF(AND($B171=AW$28,$B171=$B172-1),NPV(discount_rate,OFFSET(AW136,,,,COUNTA($G$122:$CC$122)-COUNTA($G$122:AW$122)+1)-OFFSET(AW137,,,,COUNTA($G$122:$CC$122)-COUNTA($G$122:AW$122)+1))*(1+discount_rate),0)</f>
        <v>0</v>
      </c>
      <c r="AX171" s="1" cm="1">
        <f t="array" aca="1" ref="AX171" ca="1">IF(AND($B171=AX$28,$B171=$B172-1),NPV(discount_rate,OFFSET(AX136,,,,COUNTA($G$122:$CC$122)-COUNTA($G$122:AX$122)+1)-OFFSET(AX137,,,,COUNTA($G$122:$CC$122)-COUNTA($G$122:AX$122)+1))*(1+discount_rate),0)</f>
        <v>0</v>
      </c>
      <c r="AY171" s="1" cm="1">
        <f t="array" aca="1" ref="AY171" ca="1">IF(AND($B171=AY$28,$B171=$B172-1),NPV(discount_rate,OFFSET(AY136,,,,COUNTA($G$122:$CC$122)-COUNTA($G$122:AY$122)+1)-OFFSET(AY137,,,,COUNTA($G$122:$CC$122)-COUNTA($G$122:AY$122)+1))*(1+discount_rate),0)</f>
        <v>0</v>
      </c>
      <c r="AZ171" s="1" cm="1">
        <f t="array" aca="1" ref="AZ171" ca="1">IF(AND($B171=AZ$28,$B171=$B172-1),NPV(discount_rate,OFFSET(AZ136,,,,COUNTA($G$122:$CC$122)-COUNTA($G$122:AZ$122)+1)-OFFSET(AZ137,,,,COUNTA($G$122:$CC$122)-COUNTA($G$122:AZ$122)+1))*(1+discount_rate),0)</f>
        <v>0</v>
      </c>
      <c r="BA171" s="1" cm="1">
        <f t="array" aca="1" ref="BA171" ca="1">IF(AND($B171=BA$28,$B171=$B172-1),NPV(discount_rate,OFFSET(BA136,,,,COUNTA($G$122:$CC$122)-COUNTA($G$122:BA$122)+1)-OFFSET(BA137,,,,COUNTA($G$122:$CC$122)-COUNTA($G$122:BA$122)+1))*(1+discount_rate),0)</f>
        <v>0</v>
      </c>
      <c r="BB171" s="1" cm="1">
        <f t="array" aca="1" ref="BB171" ca="1">IF(AND($B171=BB$28,$B171=$B172-1),NPV(discount_rate,OFFSET(BB136,,,,COUNTA($G$122:$CC$122)-COUNTA($G$122:BB$122)+1)-OFFSET(BB137,,,,COUNTA($G$122:$CC$122)-COUNTA($G$122:BB$122)+1))*(1+discount_rate),0)</f>
        <v>0</v>
      </c>
      <c r="BC171" s="1" cm="1">
        <f t="array" aca="1" ref="BC171" ca="1">IF(AND($B171=BC$28,$B171=$B172-1),NPV(discount_rate,OFFSET(BC136,,,,COUNTA($G$122:$CC$122)-COUNTA($G$122:BC$122)+1)-OFFSET(BC137,,,,COUNTA($G$122:$CC$122)-COUNTA($G$122:BC$122)+1))*(1+discount_rate),0)</f>
        <v>0</v>
      </c>
      <c r="BD171" s="1" cm="1">
        <f t="array" aca="1" ref="BD171" ca="1">IF(AND($B171=BD$28,$B171=$B172-1),NPV(discount_rate,OFFSET(BD136,,,,COUNTA($G$122:$CC$122)-COUNTA($G$122:BD$122)+1)-OFFSET(BD137,,,,COUNTA($G$122:$CC$122)-COUNTA($G$122:BD$122)+1))*(1+discount_rate),0)</f>
        <v>0</v>
      </c>
      <c r="BE171" s="1" cm="1">
        <f t="array" aca="1" ref="BE171" ca="1">IF(AND($B171=BE$28,$B171=$B172-1),NPV(discount_rate,OFFSET(BE136,,,,COUNTA($G$122:$CC$122)-COUNTA($G$122:BE$122)+1)-OFFSET(BE137,,,,COUNTA($G$122:$CC$122)-COUNTA($G$122:BE$122)+1))*(1+discount_rate),0)</f>
        <v>0</v>
      </c>
      <c r="BF171" s="1" cm="1">
        <f t="array" aca="1" ref="BF171" ca="1">IF(AND($B171=BF$28,$B171=$B172-1),NPV(discount_rate,OFFSET(BF136,,,,COUNTA($G$122:$CC$122)-COUNTA($G$122:BF$122)+1)-OFFSET(BF137,,,,COUNTA($G$122:$CC$122)-COUNTA($G$122:BF$122)+1))*(1+discount_rate),0)</f>
        <v>0</v>
      </c>
      <c r="BG171" s="1" cm="1">
        <f t="array" aca="1" ref="BG171" ca="1">IF(AND($B171=BG$28,$B171=$B172-1),NPV(discount_rate,OFFSET(BG136,,,,COUNTA($G$122:$CC$122)-COUNTA($G$122:BG$122)+1)-OFFSET(BG137,,,,COUNTA($G$122:$CC$122)-COUNTA($G$122:BG$122)+1))*(1+discount_rate),0)</f>
        <v>0</v>
      </c>
      <c r="BH171" s="1" cm="1">
        <f t="array" aca="1" ref="BH171" ca="1">IF(AND($B171=BH$28,$B171=$B172-1),NPV(discount_rate,OFFSET(BH136,,,,COUNTA($G$122:$CC$122)-COUNTA($G$122:BH$122)+1)-OFFSET(BH137,,,,COUNTA($G$122:$CC$122)-COUNTA($G$122:BH$122)+1))*(1+discount_rate),0)</f>
        <v>0</v>
      </c>
      <c r="BI171" s="1" cm="1">
        <f t="array" aca="1" ref="BI171" ca="1">IF(AND($B171=BI$28,$B171=$B172-1),NPV(discount_rate,OFFSET(BI136,,,,COUNTA($G$122:$CC$122)-COUNTA($G$122:BI$122)+1)-OFFSET(BI137,,,,COUNTA($G$122:$CC$122)-COUNTA($G$122:BI$122)+1))*(1+discount_rate),0)</f>
        <v>0</v>
      </c>
      <c r="BJ171" s="1" cm="1">
        <f t="array" aca="1" ref="BJ171" ca="1">IF(AND($B171=BJ$28,$B171=$B172-1),NPV(discount_rate,OFFSET(BJ136,,,,COUNTA($G$122:$CC$122)-COUNTA($G$122:BJ$122)+1)-OFFSET(BJ137,,,,COUNTA($G$122:$CC$122)-COUNTA($G$122:BJ$122)+1))*(1+discount_rate),0)</f>
        <v>0</v>
      </c>
      <c r="BK171" s="1" cm="1">
        <f t="array" aca="1" ref="BK171" ca="1">IF(AND($B171=BK$28,$B171=$B172-1),NPV(discount_rate,OFFSET(BK136,,,,COUNTA($G$122:$CC$122)-COUNTA($G$122:BK$122)+1)-OFFSET(BK137,,,,COUNTA($G$122:$CC$122)-COUNTA($G$122:BK$122)+1))*(1+discount_rate),0)</f>
        <v>0</v>
      </c>
      <c r="BL171" s="1" cm="1">
        <f t="array" aca="1" ref="BL171" ca="1">IF(AND($B171=BL$28,$B171=$B172-1),NPV(discount_rate,OFFSET(BL136,,,,COUNTA($G$122:$CC$122)-COUNTA($G$122:BL$122)+1)-OFFSET(BL137,,,,COUNTA($G$122:$CC$122)-COUNTA($G$122:BL$122)+1))*(1+discount_rate),0)</f>
        <v>0</v>
      </c>
      <c r="BM171" s="1" cm="1">
        <f t="array" aca="1" ref="BM171" ca="1">IF(AND($B171=BM$28,$B171=$B172-1),NPV(discount_rate,OFFSET(BM136,,,,COUNTA($G$122:$CC$122)-COUNTA($G$122:BM$122)+1)-OFFSET(BM137,,,,COUNTA($G$122:$CC$122)-COUNTA($G$122:BM$122)+1))*(1+discount_rate),0)</f>
        <v>0</v>
      </c>
      <c r="BN171" s="1" cm="1">
        <f t="array" aca="1" ref="BN171" ca="1">IF(AND($B171=BN$28,$B171=$B172-1),NPV(discount_rate,OFFSET(BN136,,,,COUNTA($G$122:$CC$122)-COUNTA($G$122:BN$122)+1)-OFFSET(BN137,,,,COUNTA($G$122:$CC$122)-COUNTA($G$122:BN$122)+1))*(1+discount_rate),0)</f>
        <v>0</v>
      </c>
      <c r="BO171" s="1" cm="1">
        <f t="array" aca="1" ref="BO171" ca="1">IF(AND($B171=BO$28,$B171=$B172-1),NPV(discount_rate,OFFSET(BO136,,,,COUNTA($G$122:$CC$122)-COUNTA($G$122:BO$122)+1)-OFFSET(BO137,,,,COUNTA($G$122:$CC$122)-COUNTA($G$122:BO$122)+1))*(1+discount_rate),0)</f>
        <v>0</v>
      </c>
      <c r="BP171" s="1" cm="1">
        <f t="array" aca="1" ref="BP171" ca="1">IF(AND($B171=BP$28,$B171=$B172-1),NPV(discount_rate,OFFSET(BP136,,,,COUNTA($G$122:$CC$122)-COUNTA($G$122:BP$122)+1)-OFFSET(BP137,,,,COUNTA($G$122:$CC$122)-COUNTA($G$122:BP$122)+1))*(1+discount_rate),0)</f>
        <v>0</v>
      </c>
      <c r="BQ171" s="1" cm="1">
        <f t="array" aca="1" ref="BQ171" ca="1">IF(AND($B171=BQ$28,$B171=$B172-1),NPV(discount_rate,OFFSET(BQ136,,,,COUNTA($G$122:$CC$122)-COUNTA($G$122:BQ$122)+1)-OFFSET(BQ137,,,,COUNTA($G$122:$CC$122)-COUNTA($G$122:BQ$122)+1))*(1+discount_rate),0)</f>
        <v>0</v>
      </c>
      <c r="BR171" s="1" cm="1">
        <f t="array" aca="1" ref="BR171" ca="1">IF(AND($B171=BR$28,$B171=$B172-1),NPV(discount_rate,OFFSET(BR136,,,,COUNTA($G$122:$CC$122)-COUNTA($G$122:BR$122)+1)-OFFSET(BR137,,,,COUNTA($G$122:$CC$122)-COUNTA($G$122:BR$122)+1))*(1+discount_rate),0)</f>
        <v>0</v>
      </c>
      <c r="BS171" s="1" cm="1">
        <f t="array" aca="1" ref="BS171" ca="1">IF(AND($B171=BS$28,$B171=$B172-1),NPV(discount_rate,OFFSET(BS136,,,,COUNTA($G$122:$CC$122)-COUNTA($G$122:BS$122)+1)-OFFSET(BS137,,,,COUNTA($G$122:$CC$122)-COUNTA($G$122:BS$122)+1))*(1+discount_rate),0)</f>
        <v>0</v>
      </c>
      <c r="BT171" s="1" cm="1">
        <f t="array" aca="1" ref="BT171" ca="1">IF(AND($B171=BT$28,$B171=$B172-1),NPV(discount_rate,OFFSET(BT136,,,,COUNTA($G$122:$CC$122)-COUNTA($G$122:BT$122)+1)-OFFSET(BT137,,,,COUNTA($G$122:$CC$122)-COUNTA($G$122:BT$122)+1))*(1+discount_rate),0)</f>
        <v>0</v>
      </c>
      <c r="BU171" s="1" cm="1">
        <f t="array" aca="1" ref="BU171" ca="1">IF(AND($B171=BU$28,$B171=$B172-1),NPV(discount_rate,OFFSET(BU136,,,,COUNTA($G$122:$CC$122)-COUNTA($G$122:BU$122)+1)-OFFSET(BU137,,,,COUNTA($G$122:$CC$122)-COUNTA($G$122:BU$122)+1))*(1+discount_rate),0)</f>
        <v>0</v>
      </c>
      <c r="BV171" s="1" cm="1">
        <f t="array" aca="1" ref="BV171" ca="1">IF(AND($B171=BV$28,$B171=$B172-1),NPV(discount_rate,OFFSET(BV136,,,,COUNTA($G$122:$CC$122)-COUNTA($G$122:BV$122)+1)-OFFSET(BV137,,,,COUNTA($G$122:$CC$122)-COUNTA($G$122:BV$122)+1))*(1+discount_rate),0)</f>
        <v>0</v>
      </c>
      <c r="BW171" s="1" cm="1">
        <f t="array" aca="1" ref="BW171" ca="1">IF(AND($B171=BW$28,$B171=$B172-1),NPV(discount_rate,OFFSET(BW136,,,,COUNTA($G$122:$CC$122)-COUNTA($G$122:BW$122)+1)-OFFSET(BW137,,,,COUNTA($G$122:$CC$122)-COUNTA($G$122:BW$122)+1))*(1+discount_rate),0)</f>
        <v>0</v>
      </c>
      <c r="BX171" s="1" cm="1">
        <f t="array" aca="1" ref="BX171" ca="1">IF(AND($B171=BX$28,$B171=$B172-1),NPV(discount_rate,OFFSET(BX136,,,,COUNTA($G$122:$CC$122)-COUNTA($G$122:BX$122)+1)-OFFSET(BX137,,,,COUNTA($G$122:$CC$122)-COUNTA($G$122:BX$122)+1))*(1+discount_rate),0)</f>
        <v>0</v>
      </c>
      <c r="BY171" s="1" cm="1">
        <f t="array" aca="1" ref="BY171" ca="1">IF(AND($B171=BY$28,$B171=$B172-1),NPV(discount_rate,OFFSET(BY136,,,,COUNTA($G$122:$CC$122)-COUNTA($G$122:BY$122)+1)-OFFSET(BY137,,,,COUNTA($G$122:$CC$122)-COUNTA($G$122:BY$122)+1))*(1+discount_rate),0)</f>
        <v>0</v>
      </c>
      <c r="BZ171" s="1" cm="1">
        <f t="array" aca="1" ref="BZ171" ca="1">IF(AND($B171=BZ$28,$B171=$B172-1),NPV(discount_rate,OFFSET(BZ136,,,,COUNTA($G$122:$CC$122)-COUNTA($G$122:BZ$122)+1)-OFFSET(BZ137,,,,COUNTA($G$122:$CC$122)-COUNTA($G$122:BZ$122)+1))*(1+discount_rate),0)</f>
        <v>0</v>
      </c>
      <c r="CA171" s="1" cm="1">
        <f t="array" aca="1" ref="CA171" ca="1">IF(AND($B171=CA$28,$B171=$B172-1),NPV(discount_rate,OFFSET(CA136,,,,COUNTA($G$122:$CC$122)-COUNTA($G$122:CA$122)+1)-OFFSET(CA137,,,,COUNTA($G$122:$CC$122)-COUNTA($G$122:CA$122)+1))*(1+discount_rate),0)</f>
        <v>0</v>
      </c>
      <c r="CB171" s="1" cm="1">
        <f t="array" aca="1" ref="CB171" ca="1">IF(AND($B171=CB$28,$B171=$B172-1),NPV(discount_rate,OFFSET(CB136,,,,COUNTA($G$122:$CC$122)-COUNTA($G$122:CB$122)+1)-OFFSET(CB137,,,,COUNTA($G$122:$CC$122)-COUNTA($G$122:CB$122)+1))*(1+discount_rate),0)</f>
        <v>0</v>
      </c>
      <c r="CC171" s="1" cm="1">
        <f t="array" aca="1" ref="CC171" ca="1">IF(AND($B171=CC$28,$B171=$B172-1),NPV(discount_rate,OFFSET(CC136,,,,COUNTA($G$122:$CC$122)-COUNTA($G$122:CC$122)+1)-OFFSET(CC137,,,,COUNTA($G$122:$CC$122)-COUNTA($G$122:CC$122)+1))*(1+discount_rate),0)</f>
        <v>0</v>
      </c>
    </row>
    <row r="172" spans="2:81" x14ac:dyDescent="0.2">
      <c r="B172">
        <f t="shared" si="150"/>
        <v>2041</v>
      </c>
      <c r="D172" t="s">
        <v>43</v>
      </c>
      <c r="G172" s="1" cm="1">
        <f t="array" aca="1" ref="G172" ca="1">IF(AND($B172=G$28,$B172=$B173-1),NPV(discount_rate,OFFSET(G137,,,,COUNTA($G$122:$CC$122)-COUNTA($G$122:G$122)+1)-OFFSET(G138,,,,COUNTA($G$122:$CC$122)-COUNTA($G$122:G$122)+1))*(1+discount_rate),0)</f>
        <v>0</v>
      </c>
      <c r="H172" s="1" cm="1">
        <f t="array" aca="1" ref="H172" ca="1">IF(AND($B172=H$28,$B172=$B173-1),NPV(discount_rate,OFFSET(H137,,,,COUNTA($G$122:$CC$122)-COUNTA($G$122:H$122)+1)-OFFSET(H138,,,,COUNTA($G$122:$CC$122)-COUNTA($G$122:H$122)+1))*(1+discount_rate),0)</f>
        <v>0</v>
      </c>
      <c r="I172" s="1" cm="1">
        <f t="array" aca="1" ref="I172" ca="1">IF(AND($B172=I$28,$B172=$B173-1),NPV(discount_rate,OFFSET(I137,,,,COUNTA($G$122:$CC$122)-COUNTA($G$122:I$122)+1)-OFFSET(I138,,,,COUNTA($G$122:$CC$122)-COUNTA($G$122:I$122)+1))*(1+discount_rate),0)</f>
        <v>0</v>
      </c>
      <c r="J172" s="1" cm="1">
        <f t="array" aca="1" ref="J172" ca="1">IF(AND($B172=J$28,$B172=$B173-1),NPV(discount_rate,OFFSET(J137,,,,COUNTA($G$122:$CC$122)-COUNTA($G$122:J$122)+1)-OFFSET(J138,,,,COUNTA($G$122:$CC$122)-COUNTA($G$122:J$122)+1))*(1+discount_rate),0)</f>
        <v>0</v>
      </c>
      <c r="K172" s="1" cm="1">
        <f t="array" aca="1" ref="K172" ca="1">IF(AND($B172=K$28,$B172=$B173-1),NPV(discount_rate,OFFSET(K137,,,,COUNTA($G$122:$CC$122)-COUNTA($G$122:K$122)+1)-OFFSET(K138,,,,COUNTA($G$122:$CC$122)-COUNTA($G$122:K$122)+1))*(1+discount_rate),0)</f>
        <v>0</v>
      </c>
      <c r="L172" s="1" cm="1">
        <f t="array" aca="1" ref="L172" ca="1">IF(AND($B172=L$28,$B172=$B173-1),NPV(discount_rate,OFFSET(L137,,,,COUNTA($G$122:$CC$122)-COUNTA($G$122:L$122)+1)-OFFSET(L138,,,,COUNTA($G$122:$CC$122)-COUNTA($G$122:L$122)+1))*(1+discount_rate),0)</f>
        <v>0</v>
      </c>
      <c r="M172" s="1" cm="1">
        <f t="array" aca="1" ref="M172" ca="1">IF(AND($B172=M$28,$B172=$B173-1),NPV(discount_rate,OFFSET(M137,,,,COUNTA($G$122:$CC$122)-COUNTA($G$122:M$122)+1)-OFFSET(M138,,,,COUNTA($G$122:$CC$122)-COUNTA($G$122:M$122)+1))*(1+discount_rate),0)</f>
        <v>0</v>
      </c>
      <c r="N172" s="1" cm="1">
        <f t="array" aca="1" ref="N172" ca="1">IF(AND($B172=N$28,$B172=$B173-1),NPV(discount_rate,OFFSET(N137,,,,COUNTA($G$122:$CC$122)-COUNTA($G$122:N$122)+1)-OFFSET(N138,,,,COUNTA($G$122:$CC$122)-COUNTA($G$122:N$122)+1))*(1+discount_rate),0)</f>
        <v>0</v>
      </c>
      <c r="O172" s="1" cm="1">
        <f t="array" aca="1" ref="O172" ca="1">IF(AND($B172=O$28,$B172=$B173-1),NPV(discount_rate,OFFSET(O137,,,,COUNTA($G$122:$CC$122)-COUNTA($G$122:O$122)+1)-OFFSET(O138,,,,COUNTA($G$122:$CC$122)-COUNTA($G$122:O$122)+1))*(1+discount_rate),0)</f>
        <v>0</v>
      </c>
      <c r="P172" s="1" cm="1">
        <f t="array" aca="1" ref="P172" ca="1">IF(AND($B172=P$28,$B172=$B173-1),NPV(discount_rate,OFFSET(P137,,,,COUNTA($G$122:$CC$122)-COUNTA($G$122:P$122)+1)-OFFSET(P138,,,,COUNTA($G$122:$CC$122)-COUNTA($G$122:P$122)+1))*(1+discount_rate),0)</f>
        <v>0</v>
      </c>
      <c r="Q172" s="1" cm="1">
        <f t="array" aca="1" ref="Q172" ca="1">IF(AND($B172=Q$28,$B172=$B173-1),NPV(discount_rate,OFFSET(Q137,,,,COUNTA($G$122:$CC$122)-COUNTA($G$122:Q$122)+1)-OFFSET(Q138,,,,COUNTA($G$122:$CC$122)-COUNTA($G$122:Q$122)+1))*(1+discount_rate),0)</f>
        <v>0</v>
      </c>
      <c r="R172" s="1" cm="1">
        <f t="array" aca="1" ref="R172" ca="1">IF(AND($B172=R$28,$B172=$B173-1),NPV(discount_rate,OFFSET(R137,,,,COUNTA($G$122:$CC$122)-COUNTA($G$122:R$122)+1)-OFFSET(R138,,,,COUNTA($G$122:$CC$122)-COUNTA($G$122:R$122)+1))*(1+discount_rate),0)</f>
        <v>0</v>
      </c>
      <c r="S172" s="1" cm="1">
        <f t="array" aca="1" ref="S172" ca="1">IF(AND($B172=S$28,$B172=$B173-1),NPV(discount_rate,OFFSET(S137,,,,COUNTA($G$122:$CC$122)-COUNTA($G$122:S$122)+1)-OFFSET(S138,,,,COUNTA($G$122:$CC$122)-COUNTA($G$122:S$122)+1))*(1+discount_rate),0)</f>
        <v>0</v>
      </c>
      <c r="T172" s="1" cm="1">
        <f t="array" aca="1" ref="T172" ca="1">IF(AND($B172=T$28,$B172=$B173-1),NPV(discount_rate,OFFSET(T137,,,,COUNTA($G$122:$CC$122)-COUNTA($G$122:T$122)+1)-OFFSET(T138,,,,COUNTA($G$122:$CC$122)-COUNTA($G$122:T$122)+1))*(1+discount_rate),0)</f>
        <v>0</v>
      </c>
      <c r="U172" s="1" cm="1">
        <f t="array" aca="1" ref="U172" ca="1">IF(AND($B172=U$28,$B172=$B173-1),NPV(discount_rate,OFFSET(U137,,,,COUNTA($G$122:$CC$122)-COUNTA($G$122:U$122)+1)-OFFSET(U138,,,,COUNTA($G$122:$CC$122)-COUNTA($G$122:U$122)+1))*(1+discount_rate),0)</f>
        <v>0</v>
      </c>
      <c r="V172" s="1" cm="1">
        <f t="array" aca="1" ref="V172" ca="1">IF(AND($B172=V$28,$B172=$B173-1),NPV(discount_rate,OFFSET(V137,,,,COUNTA($G$122:$CC$122)-COUNTA($G$122:V$122)+1)-OFFSET(V138,,,,COUNTA($G$122:$CC$122)-COUNTA($G$122:V$122)+1))*(1+discount_rate),0)</f>
        <v>424.65033149678277</v>
      </c>
      <c r="W172" s="1" cm="1">
        <f t="array" aca="1" ref="W172" ca="1">IF(AND($B172=W$28,$B172=$B173-1),NPV(discount_rate,OFFSET(W137,,,,COUNTA($G$122:$CC$122)-COUNTA($G$122:W$122)+1)-OFFSET(W138,,,,COUNTA($G$122:$CC$122)-COUNTA($G$122:W$122)+1))*(1+discount_rate),0)</f>
        <v>0</v>
      </c>
      <c r="X172" s="1" cm="1">
        <f t="array" aca="1" ref="X172" ca="1">IF(AND($B172=X$28,$B172=$B173-1),NPV(discount_rate,OFFSET(X137,,,,COUNTA($G$122:$CC$122)-COUNTA($G$122:X$122)+1)-OFFSET(X138,,,,COUNTA($G$122:$CC$122)-COUNTA($G$122:X$122)+1))*(1+discount_rate),0)</f>
        <v>0</v>
      </c>
      <c r="Y172" s="1" cm="1">
        <f t="array" aca="1" ref="Y172" ca="1">IF(AND($B172=Y$28,$B172=$B173-1),NPV(discount_rate,OFFSET(Y137,,,,COUNTA($G$122:$CC$122)-COUNTA($G$122:Y$122)+1)-OFFSET(Y138,,,,COUNTA($G$122:$CC$122)-COUNTA($G$122:Y$122)+1))*(1+discount_rate),0)</f>
        <v>0</v>
      </c>
      <c r="Z172" s="1" cm="1">
        <f t="array" aca="1" ref="Z172" ca="1">IF(AND($B172=Z$28,$B172=$B173-1),NPV(discount_rate,OFFSET(Z137,,,,COUNTA($G$122:$CC$122)-COUNTA($G$122:Z$122)+1)-OFFSET(Z138,,,,COUNTA($G$122:$CC$122)-COUNTA($G$122:Z$122)+1))*(1+discount_rate),0)</f>
        <v>0</v>
      </c>
      <c r="AA172" s="1" cm="1">
        <f t="array" aca="1" ref="AA172" ca="1">IF(AND($B172=AA$28,$B172=$B173-1),NPV(discount_rate,OFFSET(AA137,,,,COUNTA($G$122:$CC$122)-COUNTA($G$122:AA$122)+1)-OFFSET(AA138,,,,COUNTA($G$122:$CC$122)-COUNTA($G$122:AA$122)+1))*(1+discount_rate),0)</f>
        <v>0</v>
      </c>
      <c r="AB172" s="1" cm="1">
        <f t="array" aca="1" ref="AB172" ca="1">IF(AND($B172=AB$28,$B172=$B173-1),NPV(discount_rate,OFFSET(AB137,,,,COUNTA($G$122:$CC$122)-COUNTA($G$122:AB$122)+1)-OFFSET(AB138,,,,COUNTA($G$122:$CC$122)-COUNTA($G$122:AB$122)+1))*(1+discount_rate),0)</f>
        <v>0</v>
      </c>
      <c r="AC172" s="1" cm="1">
        <f t="array" aca="1" ref="AC172" ca="1">IF(AND($B172=AC$28,$B172=$B173-1),NPV(discount_rate,OFFSET(AC137,,,,COUNTA($G$122:$CC$122)-COUNTA($G$122:AC$122)+1)-OFFSET(AC138,,,,COUNTA($G$122:$CC$122)-COUNTA($G$122:AC$122)+1))*(1+discount_rate),0)</f>
        <v>0</v>
      </c>
      <c r="AD172" s="1" cm="1">
        <f t="array" aca="1" ref="AD172" ca="1">IF(AND($B172=AD$28,$B172=$B173-1),NPV(discount_rate,OFFSET(AD137,,,,COUNTA($G$122:$CC$122)-COUNTA($G$122:AD$122)+1)-OFFSET(AD138,,,,COUNTA($G$122:$CC$122)-COUNTA($G$122:AD$122)+1))*(1+discount_rate),0)</f>
        <v>0</v>
      </c>
      <c r="AE172" s="1" cm="1">
        <f t="array" aca="1" ref="AE172" ca="1">IF(AND($B172=AE$28,$B172=$B173-1),NPV(discount_rate,OFFSET(AE137,,,,COUNTA($G$122:$CC$122)-COUNTA($G$122:AE$122)+1)-OFFSET(AE138,,,,COUNTA($G$122:$CC$122)-COUNTA($G$122:AE$122)+1))*(1+discount_rate),0)</f>
        <v>0</v>
      </c>
      <c r="AF172" s="1" cm="1">
        <f t="array" aca="1" ref="AF172" ca="1">IF(AND($B172=AF$28,$B172=$B173-1),NPV(discount_rate,OFFSET(AF137,,,,COUNTA($G$122:$CC$122)-COUNTA($G$122:AF$122)+1)-OFFSET(AF138,,,,COUNTA($G$122:$CC$122)-COUNTA($G$122:AF$122)+1))*(1+discount_rate),0)</f>
        <v>0</v>
      </c>
      <c r="AG172" s="1" cm="1">
        <f t="array" aca="1" ref="AG172" ca="1">IF(AND($B172=AG$28,$B172=$B173-1),NPV(discount_rate,OFFSET(AG137,,,,COUNTA($G$122:$CC$122)-COUNTA($G$122:AG$122)+1)-OFFSET(AG138,,,,COUNTA($G$122:$CC$122)-COUNTA($G$122:AG$122)+1))*(1+discount_rate),0)</f>
        <v>0</v>
      </c>
      <c r="AH172" s="1" cm="1">
        <f t="array" aca="1" ref="AH172" ca="1">IF(AND($B172=AH$28,$B172=$B173-1),NPV(discount_rate,OFFSET(AH137,,,,COUNTA($G$122:$CC$122)-COUNTA($G$122:AH$122)+1)-OFFSET(AH138,,,,COUNTA($G$122:$CC$122)-COUNTA($G$122:AH$122)+1))*(1+discount_rate),0)</f>
        <v>0</v>
      </c>
      <c r="AI172" s="1" cm="1">
        <f t="array" aca="1" ref="AI172" ca="1">IF(AND($B172=AI$28,$B172=$B173-1),NPV(discount_rate,OFFSET(AI137,,,,COUNTA($G$122:$CC$122)-COUNTA($G$122:AI$122)+1)-OFFSET(AI138,,,,COUNTA($G$122:$CC$122)-COUNTA($G$122:AI$122)+1))*(1+discount_rate),0)</f>
        <v>0</v>
      </c>
      <c r="AJ172" s="1" cm="1">
        <f t="array" aca="1" ref="AJ172" ca="1">IF(AND($B172=AJ$28,$B172=$B173-1),NPV(discount_rate,OFFSET(AJ137,,,,COUNTA($G$122:$CC$122)-COUNTA($G$122:AJ$122)+1)-OFFSET(AJ138,,,,COUNTA($G$122:$CC$122)-COUNTA($G$122:AJ$122)+1))*(1+discount_rate),0)</f>
        <v>0</v>
      </c>
      <c r="AK172" s="1" cm="1">
        <f t="array" aca="1" ref="AK172" ca="1">IF(AND($B172=AK$28,$B172=$B173-1),NPV(discount_rate,OFFSET(AK137,,,,COUNTA($G$122:$CC$122)-COUNTA($G$122:AK$122)+1)-OFFSET(AK138,,,,COUNTA($G$122:$CC$122)-COUNTA($G$122:AK$122)+1))*(1+discount_rate),0)</f>
        <v>0</v>
      </c>
      <c r="AL172" s="1" cm="1">
        <f t="array" aca="1" ref="AL172" ca="1">IF(AND($B172=AL$28,$B172=$B173-1),NPV(discount_rate,OFFSET(AL137,,,,COUNTA($G$122:$CC$122)-COUNTA($G$122:AL$122)+1)-OFFSET(AL138,,,,COUNTA($G$122:$CC$122)-COUNTA($G$122:AL$122)+1))*(1+discount_rate),0)</f>
        <v>0</v>
      </c>
      <c r="AM172" s="1" cm="1">
        <f t="array" aca="1" ref="AM172" ca="1">IF(AND($B172=AM$28,$B172=$B173-1),NPV(discount_rate,OFFSET(AM137,,,,COUNTA($G$122:$CC$122)-COUNTA($G$122:AM$122)+1)-OFFSET(AM138,,,,COUNTA($G$122:$CC$122)-COUNTA($G$122:AM$122)+1))*(1+discount_rate),0)</f>
        <v>0</v>
      </c>
      <c r="AN172" s="1" cm="1">
        <f t="array" aca="1" ref="AN172" ca="1">IF(AND($B172=AN$28,$B172=$B173-1),NPV(discount_rate,OFFSET(AN137,,,,COUNTA($G$122:$CC$122)-COUNTA($G$122:AN$122)+1)-OFFSET(AN138,,,,COUNTA($G$122:$CC$122)-COUNTA($G$122:AN$122)+1))*(1+discount_rate),0)</f>
        <v>0</v>
      </c>
      <c r="AO172" s="1" cm="1">
        <f t="array" aca="1" ref="AO172" ca="1">IF(AND($B172=AO$28,$B172=$B173-1),NPV(discount_rate,OFFSET(AO137,,,,COUNTA($G$122:$CC$122)-COUNTA($G$122:AO$122)+1)-OFFSET(AO138,,,,COUNTA($G$122:$CC$122)-COUNTA($G$122:AO$122)+1))*(1+discount_rate),0)</f>
        <v>0</v>
      </c>
      <c r="AP172" s="1" cm="1">
        <f t="array" aca="1" ref="AP172" ca="1">IF(AND($B172=AP$28,$B172=$B173-1),NPV(discount_rate,OFFSET(AP137,,,,COUNTA($G$122:$CC$122)-COUNTA($G$122:AP$122)+1)-OFFSET(AP138,,,,COUNTA($G$122:$CC$122)-COUNTA($G$122:AP$122)+1))*(1+discount_rate),0)</f>
        <v>0</v>
      </c>
      <c r="AQ172" s="1" cm="1">
        <f t="array" aca="1" ref="AQ172" ca="1">IF(AND($B172=AQ$28,$B172=$B173-1),NPV(discount_rate,OFFSET(AQ137,,,,COUNTA($G$122:$CC$122)-COUNTA($G$122:AQ$122)+1)-OFFSET(AQ138,,,,COUNTA($G$122:$CC$122)-COUNTA($G$122:AQ$122)+1))*(1+discount_rate),0)</f>
        <v>0</v>
      </c>
      <c r="AR172" s="1" cm="1">
        <f t="array" aca="1" ref="AR172" ca="1">IF(AND($B172=AR$28,$B172=$B173-1),NPV(discount_rate,OFFSET(AR137,,,,COUNTA($G$122:$CC$122)-COUNTA($G$122:AR$122)+1)-OFFSET(AR138,,,,COUNTA($G$122:$CC$122)-COUNTA($G$122:AR$122)+1))*(1+discount_rate),0)</f>
        <v>0</v>
      </c>
      <c r="AS172" s="1" cm="1">
        <f t="array" aca="1" ref="AS172" ca="1">IF(AND($B172=AS$28,$B172=$B173-1),NPV(discount_rate,OFFSET(AS137,,,,COUNTA($G$122:$CC$122)-COUNTA($G$122:AS$122)+1)-OFFSET(AS138,,,,COUNTA($G$122:$CC$122)-COUNTA($G$122:AS$122)+1))*(1+discount_rate),0)</f>
        <v>0</v>
      </c>
      <c r="AT172" s="1" cm="1">
        <f t="array" aca="1" ref="AT172" ca="1">IF(AND($B172=AT$28,$B172=$B173-1),NPV(discount_rate,OFFSET(AT137,,,,COUNTA($G$122:$CC$122)-COUNTA($G$122:AT$122)+1)-OFFSET(AT138,,,,COUNTA($G$122:$CC$122)-COUNTA($G$122:AT$122)+1))*(1+discount_rate),0)</f>
        <v>0</v>
      </c>
      <c r="AU172" s="1" cm="1">
        <f t="array" aca="1" ref="AU172" ca="1">IF(AND($B172=AU$28,$B172=$B173-1),NPV(discount_rate,OFFSET(AU137,,,,COUNTA($G$122:$CC$122)-COUNTA($G$122:AU$122)+1)-OFFSET(AU138,,,,COUNTA($G$122:$CC$122)-COUNTA($G$122:AU$122)+1))*(1+discount_rate),0)</f>
        <v>0</v>
      </c>
      <c r="AV172" s="1" cm="1">
        <f t="array" aca="1" ref="AV172" ca="1">IF(AND($B172=AV$28,$B172=$B173-1),NPV(discount_rate,OFFSET(AV137,,,,COUNTA($G$122:$CC$122)-COUNTA($G$122:AV$122)+1)-OFFSET(AV138,,,,COUNTA($G$122:$CC$122)-COUNTA($G$122:AV$122)+1))*(1+discount_rate),0)</f>
        <v>0</v>
      </c>
      <c r="AW172" s="1" cm="1">
        <f t="array" aca="1" ref="AW172" ca="1">IF(AND($B172=AW$28,$B172=$B173-1),NPV(discount_rate,OFFSET(AW137,,,,COUNTA($G$122:$CC$122)-COUNTA($G$122:AW$122)+1)-OFFSET(AW138,,,,COUNTA($G$122:$CC$122)-COUNTA($G$122:AW$122)+1))*(1+discount_rate),0)</f>
        <v>0</v>
      </c>
      <c r="AX172" s="1" cm="1">
        <f t="array" aca="1" ref="AX172" ca="1">IF(AND($B172=AX$28,$B172=$B173-1),NPV(discount_rate,OFFSET(AX137,,,,COUNTA($G$122:$CC$122)-COUNTA($G$122:AX$122)+1)-OFFSET(AX138,,,,COUNTA($G$122:$CC$122)-COUNTA($G$122:AX$122)+1))*(1+discount_rate),0)</f>
        <v>0</v>
      </c>
      <c r="AY172" s="1" cm="1">
        <f t="array" aca="1" ref="AY172" ca="1">IF(AND($B172=AY$28,$B172=$B173-1),NPV(discount_rate,OFFSET(AY137,,,,COUNTA($G$122:$CC$122)-COUNTA($G$122:AY$122)+1)-OFFSET(AY138,,,,COUNTA($G$122:$CC$122)-COUNTA($G$122:AY$122)+1))*(1+discount_rate),0)</f>
        <v>0</v>
      </c>
      <c r="AZ172" s="1" cm="1">
        <f t="array" aca="1" ref="AZ172" ca="1">IF(AND($B172=AZ$28,$B172=$B173-1),NPV(discount_rate,OFFSET(AZ137,,,,COUNTA($G$122:$CC$122)-COUNTA($G$122:AZ$122)+1)-OFFSET(AZ138,,,,COUNTA($G$122:$CC$122)-COUNTA($G$122:AZ$122)+1))*(1+discount_rate),0)</f>
        <v>0</v>
      </c>
      <c r="BA172" s="1" cm="1">
        <f t="array" aca="1" ref="BA172" ca="1">IF(AND($B172=BA$28,$B172=$B173-1),NPV(discount_rate,OFFSET(BA137,,,,COUNTA($G$122:$CC$122)-COUNTA($G$122:BA$122)+1)-OFFSET(BA138,,,,COUNTA($G$122:$CC$122)-COUNTA($G$122:BA$122)+1))*(1+discount_rate),0)</f>
        <v>0</v>
      </c>
      <c r="BB172" s="1" cm="1">
        <f t="array" aca="1" ref="BB172" ca="1">IF(AND($B172=BB$28,$B172=$B173-1),NPV(discount_rate,OFFSET(BB137,,,,COUNTA($G$122:$CC$122)-COUNTA($G$122:BB$122)+1)-OFFSET(BB138,,,,COUNTA($G$122:$CC$122)-COUNTA($G$122:BB$122)+1))*(1+discount_rate),0)</f>
        <v>0</v>
      </c>
      <c r="BC172" s="1" cm="1">
        <f t="array" aca="1" ref="BC172" ca="1">IF(AND($B172=BC$28,$B172=$B173-1),NPV(discount_rate,OFFSET(BC137,,,,COUNTA($G$122:$CC$122)-COUNTA($G$122:BC$122)+1)-OFFSET(BC138,,,,COUNTA($G$122:$CC$122)-COUNTA($G$122:BC$122)+1))*(1+discount_rate),0)</f>
        <v>0</v>
      </c>
      <c r="BD172" s="1" cm="1">
        <f t="array" aca="1" ref="BD172" ca="1">IF(AND($B172=BD$28,$B172=$B173-1),NPV(discount_rate,OFFSET(BD137,,,,COUNTA($G$122:$CC$122)-COUNTA($G$122:BD$122)+1)-OFFSET(BD138,,,,COUNTA($G$122:$CC$122)-COUNTA($G$122:BD$122)+1))*(1+discount_rate),0)</f>
        <v>0</v>
      </c>
      <c r="BE172" s="1" cm="1">
        <f t="array" aca="1" ref="BE172" ca="1">IF(AND($B172=BE$28,$B172=$B173-1),NPV(discount_rate,OFFSET(BE137,,,,COUNTA($G$122:$CC$122)-COUNTA($G$122:BE$122)+1)-OFFSET(BE138,,,,COUNTA($G$122:$CC$122)-COUNTA($G$122:BE$122)+1))*(1+discount_rate),0)</f>
        <v>0</v>
      </c>
      <c r="BF172" s="1" cm="1">
        <f t="array" aca="1" ref="BF172" ca="1">IF(AND($B172=BF$28,$B172=$B173-1),NPV(discount_rate,OFFSET(BF137,,,,COUNTA($G$122:$CC$122)-COUNTA($G$122:BF$122)+1)-OFFSET(BF138,,,,COUNTA($G$122:$CC$122)-COUNTA($G$122:BF$122)+1))*(1+discount_rate),0)</f>
        <v>0</v>
      </c>
      <c r="BG172" s="1" cm="1">
        <f t="array" aca="1" ref="BG172" ca="1">IF(AND($B172=BG$28,$B172=$B173-1),NPV(discount_rate,OFFSET(BG137,,,,COUNTA($G$122:$CC$122)-COUNTA($G$122:BG$122)+1)-OFFSET(BG138,,,,COUNTA($G$122:$CC$122)-COUNTA($G$122:BG$122)+1))*(1+discount_rate),0)</f>
        <v>0</v>
      </c>
      <c r="BH172" s="1" cm="1">
        <f t="array" aca="1" ref="BH172" ca="1">IF(AND($B172=BH$28,$B172=$B173-1),NPV(discount_rate,OFFSET(BH137,,,,COUNTA($G$122:$CC$122)-COUNTA($G$122:BH$122)+1)-OFFSET(BH138,,,,COUNTA($G$122:$CC$122)-COUNTA($G$122:BH$122)+1))*(1+discount_rate),0)</f>
        <v>0</v>
      </c>
      <c r="BI172" s="1" cm="1">
        <f t="array" aca="1" ref="BI172" ca="1">IF(AND($B172=BI$28,$B172=$B173-1),NPV(discount_rate,OFFSET(BI137,,,,COUNTA($G$122:$CC$122)-COUNTA($G$122:BI$122)+1)-OFFSET(BI138,,,,COUNTA($G$122:$CC$122)-COUNTA($G$122:BI$122)+1))*(1+discount_rate),0)</f>
        <v>0</v>
      </c>
      <c r="BJ172" s="1" cm="1">
        <f t="array" aca="1" ref="BJ172" ca="1">IF(AND($B172=BJ$28,$B172=$B173-1),NPV(discount_rate,OFFSET(BJ137,,,,COUNTA($G$122:$CC$122)-COUNTA($G$122:BJ$122)+1)-OFFSET(BJ138,,,,COUNTA($G$122:$CC$122)-COUNTA($G$122:BJ$122)+1))*(1+discount_rate),0)</f>
        <v>0</v>
      </c>
      <c r="BK172" s="1" cm="1">
        <f t="array" aca="1" ref="BK172" ca="1">IF(AND($B172=BK$28,$B172=$B173-1),NPV(discount_rate,OFFSET(BK137,,,,COUNTA($G$122:$CC$122)-COUNTA($G$122:BK$122)+1)-OFFSET(BK138,,,,COUNTA($G$122:$CC$122)-COUNTA($G$122:BK$122)+1))*(1+discount_rate),0)</f>
        <v>0</v>
      </c>
      <c r="BL172" s="1" cm="1">
        <f t="array" aca="1" ref="BL172" ca="1">IF(AND($B172=BL$28,$B172=$B173-1),NPV(discount_rate,OFFSET(BL137,,,,COUNTA($G$122:$CC$122)-COUNTA($G$122:BL$122)+1)-OFFSET(BL138,,,,COUNTA($G$122:$CC$122)-COUNTA($G$122:BL$122)+1))*(1+discount_rate),0)</f>
        <v>0</v>
      </c>
      <c r="BM172" s="1" cm="1">
        <f t="array" aca="1" ref="BM172" ca="1">IF(AND($B172=BM$28,$B172=$B173-1),NPV(discount_rate,OFFSET(BM137,,,,COUNTA($G$122:$CC$122)-COUNTA($G$122:BM$122)+1)-OFFSET(BM138,,,,COUNTA($G$122:$CC$122)-COUNTA($G$122:BM$122)+1))*(1+discount_rate),0)</f>
        <v>0</v>
      </c>
      <c r="BN172" s="1" cm="1">
        <f t="array" aca="1" ref="BN172" ca="1">IF(AND($B172=BN$28,$B172=$B173-1),NPV(discount_rate,OFFSET(BN137,,,,COUNTA($G$122:$CC$122)-COUNTA($G$122:BN$122)+1)-OFFSET(BN138,,,,COUNTA($G$122:$CC$122)-COUNTA($G$122:BN$122)+1))*(1+discount_rate),0)</f>
        <v>0</v>
      </c>
      <c r="BO172" s="1" cm="1">
        <f t="array" aca="1" ref="BO172" ca="1">IF(AND($B172=BO$28,$B172=$B173-1),NPV(discount_rate,OFFSET(BO137,,,,COUNTA($G$122:$CC$122)-COUNTA($G$122:BO$122)+1)-OFFSET(BO138,,,,COUNTA($G$122:$CC$122)-COUNTA($G$122:BO$122)+1))*(1+discount_rate),0)</f>
        <v>0</v>
      </c>
      <c r="BP172" s="1" cm="1">
        <f t="array" aca="1" ref="BP172" ca="1">IF(AND($B172=BP$28,$B172=$B173-1),NPV(discount_rate,OFFSET(BP137,,,,COUNTA($G$122:$CC$122)-COUNTA($G$122:BP$122)+1)-OFFSET(BP138,,,,COUNTA($G$122:$CC$122)-COUNTA($G$122:BP$122)+1))*(1+discount_rate),0)</f>
        <v>0</v>
      </c>
      <c r="BQ172" s="1" cm="1">
        <f t="array" aca="1" ref="BQ172" ca="1">IF(AND($B172=BQ$28,$B172=$B173-1),NPV(discount_rate,OFFSET(BQ137,,,,COUNTA($G$122:$CC$122)-COUNTA($G$122:BQ$122)+1)-OFFSET(BQ138,,,,COUNTA($G$122:$CC$122)-COUNTA($G$122:BQ$122)+1))*(1+discount_rate),0)</f>
        <v>0</v>
      </c>
      <c r="BR172" s="1" cm="1">
        <f t="array" aca="1" ref="BR172" ca="1">IF(AND($B172=BR$28,$B172=$B173-1),NPV(discount_rate,OFFSET(BR137,,,,COUNTA($G$122:$CC$122)-COUNTA($G$122:BR$122)+1)-OFFSET(BR138,,,,COUNTA($G$122:$CC$122)-COUNTA($G$122:BR$122)+1))*(1+discount_rate),0)</f>
        <v>0</v>
      </c>
      <c r="BS172" s="1" cm="1">
        <f t="array" aca="1" ref="BS172" ca="1">IF(AND($B172=BS$28,$B172=$B173-1),NPV(discount_rate,OFFSET(BS137,,,,COUNTA($G$122:$CC$122)-COUNTA($G$122:BS$122)+1)-OFFSET(BS138,,,,COUNTA($G$122:$CC$122)-COUNTA($G$122:BS$122)+1))*(1+discount_rate),0)</f>
        <v>0</v>
      </c>
      <c r="BT172" s="1" cm="1">
        <f t="array" aca="1" ref="BT172" ca="1">IF(AND($B172=BT$28,$B172=$B173-1),NPV(discount_rate,OFFSET(BT137,,,,COUNTA($G$122:$CC$122)-COUNTA($G$122:BT$122)+1)-OFFSET(BT138,,,,COUNTA($G$122:$CC$122)-COUNTA($G$122:BT$122)+1))*(1+discount_rate),0)</f>
        <v>0</v>
      </c>
      <c r="BU172" s="1" cm="1">
        <f t="array" aca="1" ref="BU172" ca="1">IF(AND($B172=BU$28,$B172=$B173-1),NPV(discount_rate,OFFSET(BU137,,,,COUNTA($G$122:$CC$122)-COUNTA($G$122:BU$122)+1)-OFFSET(BU138,,,,COUNTA($G$122:$CC$122)-COUNTA($G$122:BU$122)+1))*(1+discount_rate),0)</f>
        <v>0</v>
      </c>
      <c r="BV172" s="1" cm="1">
        <f t="array" aca="1" ref="BV172" ca="1">IF(AND($B172=BV$28,$B172=$B173-1),NPV(discount_rate,OFFSET(BV137,,,,COUNTA($G$122:$CC$122)-COUNTA($G$122:BV$122)+1)-OFFSET(BV138,,,,COUNTA($G$122:$CC$122)-COUNTA($G$122:BV$122)+1))*(1+discount_rate),0)</f>
        <v>0</v>
      </c>
      <c r="BW172" s="1" cm="1">
        <f t="array" aca="1" ref="BW172" ca="1">IF(AND($B172=BW$28,$B172=$B173-1),NPV(discount_rate,OFFSET(BW137,,,,COUNTA($G$122:$CC$122)-COUNTA($G$122:BW$122)+1)-OFFSET(BW138,,,,COUNTA($G$122:$CC$122)-COUNTA($G$122:BW$122)+1))*(1+discount_rate),0)</f>
        <v>0</v>
      </c>
      <c r="BX172" s="1" cm="1">
        <f t="array" aca="1" ref="BX172" ca="1">IF(AND($B172=BX$28,$B172=$B173-1),NPV(discount_rate,OFFSET(BX137,,,,COUNTA($G$122:$CC$122)-COUNTA($G$122:BX$122)+1)-OFFSET(BX138,,,,COUNTA($G$122:$CC$122)-COUNTA($G$122:BX$122)+1))*(1+discount_rate),0)</f>
        <v>0</v>
      </c>
      <c r="BY172" s="1" cm="1">
        <f t="array" aca="1" ref="BY172" ca="1">IF(AND($B172=BY$28,$B172=$B173-1),NPV(discount_rate,OFFSET(BY137,,,,COUNTA($G$122:$CC$122)-COUNTA($G$122:BY$122)+1)-OFFSET(BY138,,,,COUNTA($G$122:$CC$122)-COUNTA($G$122:BY$122)+1))*(1+discount_rate),0)</f>
        <v>0</v>
      </c>
      <c r="BZ172" s="1" cm="1">
        <f t="array" aca="1" ref="BZ172" ca="1">IF(AND($B172=BZ$28,$B172=$B173-1),NPV(discount_rate,OFFSET(BZ137,,,,COUNTA($G$122:$CC$122)-COUNTA($G$122:BZ$122)+1)-OFFSET(BZ138,,,,COUNTA($G$122:$CC$122)-COUNTA($G$122:BZ$122)+1))*(1+discount_rate),0)</f>
        <v>0</v>
      </c>
      <c r="CA172" s="1" cm="1">
        <f t="array" aca="1" ref="CA172" ca="1">IF(AND($B172=CA$28,$B172=$B173-1),NPV(discount_rate,OFFSET(CA137,,,,COUNTA($G$122:$CC$122)-COUNTA($G$122:CA$122)+1)-OFFSET(CA138,,,,COUNTA($G$122:$CC$122)-COUNTA($G$122:CA$122)+1))*(1+discount_rate),0)</f>
        <v>0</v>
      </c>
      <c r="CB172" s="1" cm="1">
        <f t="array" aca="1" ref="CB172" ca="1">IF(AND($B172=CB$28,$B172=$B173-1),NPV(discount_rate,OFFSET(CB137,,,,COUNTA($G$122:$CC$122)-COUNTA($G$122:CB$122)+1)-OFFSET(CB138,,,,COUNTA($G$122:$CC$122)-COUNTA($G$122:CB$122)+1))*(1+discount_rate),0)</f>
        <v>0</v>
      </c>
      <c r="CC172" s="1" cm="1">
        <f t="array" aca="1" ref="CC172" ca="1">IF(AND($B172=CC$28,$B172=$B173-1),NPV(discount_rate,OFFSET(CC137,,,,COUNTA($G$122:$CC$122)-COUNTA($G$122:CC$122)+1)-OFFSET(CC138,,,,COUNTA($G$122:$CC$122)-COUNTA($G$122:CC$122)+1))*(1+discount_rate),0)</f>
        <v>0</v>
      </c>
    </row>
    <row r="173" spans="2:81" x14ac:dyDescent="0.2">
      <c r="B173">
        <f t="shared" si="150"/>
        <v>2042</v>
      </c>
      <c r="D173" t="s">
        <v>43</v>
      </c>
      <c r="G173" s="1" cm="1">
        <f t="array" aca="1" ref="G173" ca="1">IF(AND($B173=G$28,$B173=$B174-1),NPV(discount_rate,OFFSET(G138,,,,COUNTA($G$122:$CC$122)-COUNTA($G$122:G$122)+1)-OFFSET(G139,,,,COUNTA($G$122:$CC$122)-COUNTA($G$122:G$122)+1))*(1+discount_rate),0)</f>
        <v>0</v>
      </c>
      <c r="H173" s="1" cm="1">
        <f t="array" aca="1" ref="H173" ca="1">IF(AND($B173=H$28,$B173=$B174-1),NPV(discount_rate,OFFSET(H138,,,,COUNTA($G$122:$CC$122)-COUNTA($G$122:H$122)+1)-OFFSET(H139,,,,COUNTA($G$122:$CC$122)-COUNTA($G$122:H$122)+1))*(1+discount_rate),0)</f>
        <v>0</v>
      </c>
      <c r="I173" s="1" cm="1">
        <f t="array" aca="1" ref="I173" ca="1">IF(AND($B173=I$28,$B173=$B174-1),NPV(discount_rate,OFFSET(I138,,,,COUNTA($G$122:$CC$122)-COUNTA($G$122:I$122)+1)-OFFSET(I139,,,,COUNTA($G$122:$CC$122)-COUNTA($G$122:I$122)+1))*(1+discount_rate),0)</f>
        <v>0</v>
      </c>
      <c r="J173" s="1" cm="1">
        <f t="array" aca="1" ref="J173" ca="1">IF(AND($B173=J$28,$B173=$B174-1),NPV(discount_rate,OFFSET(J138,,,,COUNTA($G$122:$CC$122)-COUNTA($G$122:J$122)+1)-OFFSET(J139,,,,COUNTA($G$122:$CC$122)-COUNTA($G$122:J$122)+1))*(1+discount_rate),0)</f>
        <v>0</v>
      </c>
      <c r="K173" s="1" cm="1">
        <f t="array" aca="1" ref="K173" ca="1">IF(AND($B173=K$28,$B173=$B174-1),NPV(discount_rate,OFFSET(K138,,,,COUNTA($G$122:$CC$122)-COUNTA($G$122:K$122)+1)-OFFSET(K139,,,,COUNTA($G$122:$CC$122)-COUNTA($G$122:K$122)+1))*(1+discount_rate),0)</f>
        <v>0</v>
      </c>
      <c r="L173" s="1" cm="1">
        <f t="array" aca="1" ref="L173" ca="1">IF(AND($B173=L$28,$B173=$B174-1),NPV(discount_rate,OFFSET(L138,,,,COUNTA($G$122:$CC$122)-COUNTA($G$122:L$122)+1)-OFFSET(L139,,,,COUNTA($G$122:$CC$122)-COUNTA($G$122:L$122)+1))*(1+discount_rate),0)</f>
        <v>0</v>
      </c>
      <c r="M173" s="1" cm="1">
        <f t="array" aca="1" ref="M173" ca="1">IF(AND($B173=M$28,$B173=$B174-1),NPV(discount_rate,OFFSET(M138,,,,COUNTA($G$122:$CC$122)-COUNTA($G$122:M$122)+1)-OFFSET(M139,,,,COUNTA($G$122:$CC$122)-COUNTA($G$122:M$122)+1))*(1+discount_rate),0)</f>
        <v>0</v>
      </c>
      <c r="N173" s="1" cm="1">
        <f t="array" aca="1" ref="N173" ca="1">IF(AND($B173=N$28,$B173=$B174-1),NPV(discount_rate,OFFSET(N138,,,,COUNTA($G$122:$CC$122)-COUNTA($G$122:N$122)+1)-OFFSET(N139,,,,COUNTA($G$122:$CC$122)-COUNTA($G$122:N$122)+1))*(1+discount_rate),0)</f>
        <v>0</v>
      </c>
      <c r="O173" s="1" cm="1">
        <f t="array" aca="1" ref="O173" ca="1">IF(AND($B173=O$28,$B173=$B174-1),NPV(discount_rate,OFFSET(O138,,,,COUNTA($G$122:$CC$122)-COUNTA($G$122:O$122)+1)-OFFSET(O139,,,,COUNTA($G$122:$CC$122)-COUNTA($G$122:O$122)+1))*(1+discount_rate),0)</f>
        <v>0</v>
      </c>
      <c r="P173" s="1" cm="1">
        <f t="array" aca="1" ref="P173" ca="1">IF(AND($B173=P$28,$B173=$B174-1),NPV(discount_rate,OFFSET(P138,,,,COUNTA($G$122:$CC$122)-COUNTA($G$122:P$122)+1)-OFFSET(P139,,,,COUNTA($G$122:$CC$122)-COUNTA($G$122:P$122)+1))*(1+discount_rate),0)</f>
        <v>0</v>
      </c>
      <c r="Q173" s="1" cm="1">
        <f t="array" aca="1" ref="Q173" ca="1">IF(AND($B173=Q$28,$B173=$B174-1),NPV(discount_rate,OFFSET(Q138,,,,COUNTA($G$122:$CC$122)-COUNTA($G$122:Q$122)+1)-OFFSET(Q139,,,,COUNTA($G$122:$CC$122)-COUNTA($G$122:Q$122)+1))*(1+discount_rate),0)</f>
        <v>0</v>
      </c>
      <c r="R173" s="1" cm="1">
        <f t="array" aca="1" ref="R173" ca="1">IF(AND($B173=R$28,$B173=$B174-1),NPV(discount_rate,OFFSET(R138,,,,COUNTA($G$122:$CC$122)-COUNTA($G$122:R$122)+1)-OFFSET(R139,,,,COUNTA($G$122:$CC$122)-COUNTA($G$122:R$122)+1))*(1+discount_rate),0)</f>
        <v>0</v>
      </c>
      <c r="S173" s="1" cm="1">
        <f t="array" aca="1" ref="S173" ca="1">IF(AND($B173=S$28,$B173=$B174-1),NPV(discount_rate,OFFSET(S138,,,,COUNTA($G$122:$CC$122)-COUNTA($G$122:S$122)+1)-OFFSET(S139,,,,COUNTA($G$122:$CC$122)-COUNTA($G$122:S$122)+1))*(1+discount_rate),0)</f>
        <v>0</v>
      </c>
      <c r="T173" s="1" cm="1">
        <f t="array" aca="1" ref="T173" ca="1">IF(AND($B173=T$28,$B173=$B174-1),NPV(discount_rate,OFFSET(T138,,,,COUNTA($G$122:$CC$122)-COUNTA($G$122:T$122)+1)-OFFSET(T139,,,,COUNTA($G$122:$CC$122)-COUNTA($G$122:T$122)+1))*(1+discount_rate),0)</f>
        <v>0</v>
      </c>
      <c r="U173" s="1" cm="1">
        <f t="array" aca="1" ref="U173" ca="1">IF(AND($B173=U$28,$B173=$B174-1),NPV(discount_rate,OFFSET(U138,,,,COUNTA($G$122:$CC$122)-COUNTA($G$122:U$122)+1)-OFFSET(U139,,,,COUNTA($G$122:$CC$122)-COUNTA($G$122:U$122)+1))*(1+discount_rate),0)</f>
        <v>0</v>
      </c>
      <c r="V173" s="1" cm="1">
        <f t="array" aca="1" ref="V173" ca="1">IF(AND($B173=V$28,$B173=$B174-1),NPV(discount_rate,OFFSET(V138,,,,COUNTA($G$122:$CC$122)-COUNTA($G$122:V$122)+1)-OFFSET(V139,,,,COUNTA($G$122:$CC$122)-COUNTA($G$122:V$122)+1))*(1+discount_rate),0)</f>
        <v>0</v>
      </c>
      <c r="W173" s="1" cm="1">
        <f t="array" aca="1" ref="W173" ca="1">IF(AND($B173=W$28,$B173=$B174-1),NPV(discount_rate,OFFSET(W138,,,,COUNTA($G$122:$CC$122)-COUNTA($G$122:W$122)+1)-OFFSET(W139,,,,COUNTA($G$122:$CC$122)-COUNTA($G$122:W$122)+1))*(1+discount_rate),0)</f>
        <v>426.94123818337789</v>
      </c>
      <c r="X173" s="1" cm="1">
        <f t="array" aca="1" ref="X173" ca="1">IF(AND($B173=X$28,$B173=$B174-1),NPV(discount_rate,OFFSET(X138,,,,COUNTA($G$122:$CC$122)-COUNTA($G$122:X$122)+1)-OFFSET(X139,,,,COUNTA($G$122:$CC$122)-COUNTA($G$122:X$122)+1))*(1+discount_rate),0)</f>
        <v>0</v>
      </c>
      <c r="Y173" s="1" cm="1">
        <f t="array" aca="1" ref="Y173" ca="1">IF(AND($B173=Y$28,$B173=$B174-1),NPV(discount_rate,OFFSET(Y138,,,,COUNTA($G$122:$CC$122)-COUNTA($G$122:Y$122)+1)-OFFSET(Y139,,,,COUNTA($G$122:$CC$122)-COUNTA($G$122:Y$122)+1))*(1+discount_rate),0)</f>
        <v>0</v>
      </c>
      <c r="Z173" s="1" cm="1">
        <f t="array" aca="1" ref="Z173" ca="1">IF(AND($B173=Z$28,$B173=$B174-1),NPV(discount_rate,OFFSET(Z138,,,,COUNTA($G$122:$CC$122)-COUNTA($G$122:Z$122)+1)-OFFSET(Z139,,,,COUNTA($G$122:$CC$122)-COUNTA($G$122:Z$122)+1))*(1+discount_rate),0)</f>
        <v>0</v>
      </c>
      <c r="AA173" s="1" cm="1">
        <f t="array" aca="1" ref="AA173" ca="1">IF(AND($B173=AA$28,$B173=$B174-1),NPV(discount_rate,OFFSET(AA138,,,,COUNTA($G$122:$CC$122)-COUNTA($G$122:AA$122)+1)-OFFSET(AA139,,,,COUNTA($G$122:$CC$122)-COUNTA($G$122:AA$122)+1))*(1+discount_rate),0)</f>
        <v>0</v>
      </c>
      <c r="AB173" s="1" cm="1">
        <f t="array" aca="1" ref="AB173" ca="1">IF(AND($B173=AB$28,$B173=$B174-1),NPV(discount_rate,OFFSET(AB138,,,,COUNTA($G$122:$CC$122)-COUNTA($G$122:AB$122)+1)-OFFSET(AB139,,,,COUNTA($G$122:$CC$122)-COUNTA($G$122:AB$122)+1))*(1+discount_rate),0)</f>
        <v>0</v>
      </c>
      <c r="AC173" s="1" cm="1">
        <f t="array" aca="1" ref="AC173" ca="1">IF(AND($B173=AC$28,$B173=$B174-1),NPV(discount_rate,OFFSET(AC138,,,,COUNTA($G$122:$CC$122)-COUNTA($G$122:AC$122)+1)-OFFSET(AC139,,,,COUNTA($G$122:$CC$122)-COUNTA($G$122:AC$122)+1))*(1+discount_rate),0)</f>
        <v>0</v>
      </c>
      <c r="AD173" s="1" cm="1">
        <f t="array" aca="1" ref="AD173" ca="1">IF(AND($B173=AD$28,$B173=$B174-1),NPV(discount_rate,OFFSET(AD138,,,,COUNTA($G$122:$CC$122)-COUNTA($G$122:AD$122)+1)-OFFSET(AD139,,,,COUNTA($G$122:$CC$122)-COUNTA($G$122:AD$122)+1))*(1+discount_rate),0)</f>
        <v>0</v>
      </c>
      <c r="AE173" s="1" cm="1">
        <f t="array" aca="1" ref="AE173" ca="1">IF(AND($B173=AE$28,$B173=$B174-1),NPV(discount_rate,OFFSET(AE138,,,,COUNTA($G$122:$CC$122)-COUNTA($G$122:AE$122)+1)-OFFSET(AE139,,,,COUNTA($G$122:$CC$122)-COUNTA($G$122:AE$122)+1))*(1+discount_rate),0)</f>
        <v>0</v>
      </c>
      <c r="AF173" s="1" cm="1">
        <f t="array" aca="1" ref="AF173" ca="1">IF(AND($B173=AF$28,$B173=$B174-1),NPV(discount_rate,OFFSET(AF138,,,,COUNTA($G$122:$CC$122)-COUNTA($G$122:AF$122)+1)-OFFSET(AF139,,,,COUNTA($G$122:$CC$122)-COUNTA($G$122:AF$122)+1))*(1+discount_rate),0)</f>
        <v>0</v>
      </c>
      <c r="AG173" s="1" cm="1">
        <f t="array" aca="1" ref="AG173" ca="1">IF(AND($B173=AG$28,$B173=$B174-1),NPV(discount_rate,OFFSET(AG138,,,,COUNTA($G$122:$CC$122)-COUNTA($G$122:AG$122)+1)-OFFSET(AG139,,,,COUNTA($G$122:$CC$122)-COUNTA($G$122:AG$122)+1))*(1+discount_rate),0)</f>
        <v>0</v>
      </c>
      <c r="AH173" s="1" cm="1">
        <f t="array" aca="1" ref="AH173" ca="1">IF(AND($B173=AH$28,$B173=$B174-1),NPV(discount_rate,OFFSET(AH138,,,,COUNTA($G$122:$CC$122)-COUNTA($G$122:AH$122)+1)-OFFSET(AH139,,,,COUNTA($G$122:$CC$122)-COUNTA($G$122:AH$122)+1))*(1+discount_rate),0)</f>
        <v>0</v>
      </c>
      <c r="AI173" s="1" cm="1">
        <f t="array" aca="1" ref="AI173" ca="1">IF(AND($B173=AI$28,$B173=$B174-1),NPV(discount_rate,OFFSET(AI138,,,,COUNTA($G$122:$CC$122)-COUNTA($G$122:AI$122)+1)-OFFSET(AI139,,,,COUNTA($G$122:$CC$122)-COUNTA($G$122:AI$122)+1))*(1+discount_rate),0)</f>
        <v>0</v>
      </c>
      <c r="AJ173" s="1" cm="1">
        <f t="array" aca="1" ref="AJ173" ca="1">IF(AND($B173=AJ$28,$B173=$B174-1),NPV(discount_rate,OFFSET(AJ138,,,,COUNTA($G$122:$CC$122)-COUNTA($G$122:AJ$122)+1)-OFFSET(AJ139,,,,COUNTA($G$122:$CC$122)-COUNTA($G$122:AJ$122)+1))*(1+discount_rate),0)</f>
        <v>0</v>
      </c>
      <c r="AK173" s="1" cm="1">
        <f t="array" aca="1" ref="AK173" ca="1">IF(AND($B173=AK$28,$B173=$B174-1),NPV(discount_rate,OFFSET(AK138,,,,COUNTA($G$122:$CC$122)-COUNTA($G$122:AK$122)+1)-OFFSET(AK139,,,,COUNTA($G$122:$CC$122)-COUNTA($G$122:AK$122)+1))*(1+discount_rate),0)</f>
        <v>0</v>
      </c>
      <c r="AL173" s="1" cm="1">
        <f t="array" aca="1" ref="AL173" ca="1">IF(AND($B173=AL$28,$B173=$B174-1),NPV(discount_rate,OFFSET(AL138,,,,COUNTA($G$122:$CC$122)-COUNTA($G$122:AL$122)+1)-OFFSET(AL139,,,,COUNTA($G$122:$CC$122)-COUNTA($G$122:AL$122)+1))*(1+discount_rate),0)</f>
        <v>0</v>
      </c>
      <c r="AM173" s="1" cm="1">
        <f t="array" aca="1" ref="AM173" ca="1">IF(AND($B173=AM$28,$B173=$B174-1),NPV(discount_rate,OFFSET(AM138,,,,COUNTA($G$122:$CC$122)-COUNTA($G$122:AM$122)+1)-OFFSET(AM139,,,,COUNTA($G$122:$CC$122)-COUNTA($G$122:AM$122)+1))*(1+discount_rate),0)</f>
        <v>0</v>
      </c>
      <c r="AN173" s="1" cm="1">
        <f t="array" aca="1" ref="AN173" ca="1">IF(AND($B173=AN$28,$B173=$B174-1),NPV(discount_rate,OFFSET(AN138,,,,COUNTA($G$122:$CC$122)-COUNTA($G$122:AN$122)+1)-OFFSET(AN139,,,,COUNTA($G$122:$CC$122)-COUNTA($G$122:AN$122)+1))*(1+discount_rate),0)</f>
        <v>0</v>
      </c>
      <c r="AO173" s="1" cm="1">
        <f t="array" aca="1" ref="AO173" ca="1">IF(AND($B173=AO$28,$B173=$B174-1),NPV(discount_rate,OFFSET(AO138,,,,COUNTA($G$122:$CC$122)-COUNTA($G$122:AO$122)+1)-OFFSET(AO139,,,,COUNTA($G$122:$CC$122)-COUNTA($G$122:AO$122)+1))*(1+discount_rate),0)</f>
        <v>0</v>
      </c>
      <c r="AP173" s="1" cm="1">
        <f t="array" aca="1" ref="AP173" ca="1">IF(AND($B173=AP$28,$B173=$B174-1),NPV(discount_rate,OFFSET(AP138,,,,COUNTA($G$122:$CC$122)-COUNTA($G$122:AP$122)+1)-OFFSET(AP139,,,,COUNTA($G$122:$CC$122)-COUNTA($G$122:AP$122)+1))*(1+discount_rate),0)</f>
        <v>0</v>
      </c>
      <c r="AQ173" s="1" cm="1">
        <f t="array" aca="1" ref="AQ173" ca="1">IF(AND($B173=AQ$28,$B173=$B174-1),NPV(discount_rate,OFFSET(AQ138,,,,COUNTA($G$122:$CC$122)-COUNTA($G$122:AQ$122)+1)-OFFSET(AQ139,,,,COUNTA($G$122:$CC$122)-COUNTA($G$122:AQ$122)+1))*(1+discount_rate),0)</f>
        <v>0</v>
      </c>
      <c r="AR173" s="1" cm="1">
        <f t="array" aca="1" ref="AR173" ca="1">IF(AND($B173=AR$28,$B173=$B174-1),NPV(discount_rate,OFFSET(AR138,,,,COUNTA($G$122:$CC$122)-COUNTA($G$122:AR$122)+1)-OFFSET(AR139,,,,COUNTA($G$122:$CC$122)-COUNTA($G$122:AR$122)+1))*(1+discount_rate),0)</f>
        <v>0</v>
      </c>
      <c r="AS173" s="1" cm="1">
        <f t="array" aca="1" ref="AS173" ca="1">IF(AND($B173=AS$28,$B173=$B174-1),NPV(discount_rate,OFFSET(AS138,,,,COUNTA($G$122:$CC$122)-COUNTA($G$122:AS$122)+1)-OFFSET(AS139,,,,COUNTA($G$122:$CC$122)-COUNTA($G$122:AS$122)+1))*(1+discount_rate),0)</f>
        <v>0</v>
      </c>
      <c r="AT173" s="1" cm="1">
        <f t="array" aca="1" ref="AT173" ca="1">IF(AND($B173=AT$28,$B173=$B174-1),NPV(discount_rate,OFFSET(AT138,,,,COUNTA($G$122:$CC$122)-COUNTA($G$122:AT$122)+1)-OFFSET(AT139,,,,COUNTA($G$122:$CC$122)-COUNTA($G$122:AT$122)+1))*(1+discount_rate),0)</f>
        <v>0</v>
      </c>
      <c r="AU173" s="1" cm="1">
        <f t="array" aca="1" ref="AU173" ca="1">IF(AND($B173=AU$28,$B173=$B174-1),NPV(discount_rate,OFFSET(AU138,,,,COUNTA($G$122:$CC$122)-COUNTA($G$122:AU$122)+1)-OFFSET(AU139,,,,COUNTA($G$122:$CC$122)-COUNTA($G$122:AU$122)+1))*(1+discount_rate),0)</f>
        <v>0</v>
      </c>
      <c r="AV173" s="1" cm="1">
        <f t="array" aca="1" ref="AV173" ca="1">IF(AND($B173=AV$28,$B173=$B174-1),NPV(discount_rate,OFFSET(AV138,,,,COUNTA($G$122:$CC$122)-COUNTA($G$122:AV$122)+1)-OFFSET(AV139,,,,COUNTA($G$122:$CC$122)-COUNTA($G$122:AV$122)+1))*(1+discount_rate),0)</f>
        <v>0</v>
      </c>
      <c r="AW173" s="1" cm="1">
        <f t="array" aca="1" ref="AW173" ca="1">IF(AND($B173=AW$28,$B173=$B174-1),NPV(discount_rate,OFFSET(AW138,,,,COUNTA($G$122:$CC$122)-COUNTA($G$122:AW$122)+1)-OFFSET(AW139,,,,COUNTA($G$122:$CC$122)-COUNTA($G$122:AW$122)+1))*(1+discount_rate),0)</f>
        <v>0</v>
      </c>
      <c r="AX173" s="1" cm="1">
        <f t="array" aca="1" ref="AX173" ca="1">IF(AND($B173=AX$28,$B173=$B174-1),NPV(discount_rate,OFFSET(AX138,,,,COUNTA($G$122:$CC$122)-COUNTA($G$122:AX$122)+1)-OFFSET(AX139,,,,COUNTA($G$122:$CC$122)-COUNTA($G$122:AX$122)+1))*(1+discount_rate),0)</f>
        <v>0</v>
      </c>
      <c r="AY173" s="1" cm="1">
        <f t="array" aca="1" ref="AY173" ca="1">IF(AND($B173=AY$28,$B173=$B174-1),NPV(discount_rate,OFFSET(AY138,,,,COUNTA($G$122:$CC$122)-COUNTA($G$122:AY$122)+1)-OFFSET(AY139,,,,COUNTA($G$122:$CC$122)-COUNTA($G$122:AY$122)+1))*(1+discount_rate),0)</f>
        <v>0</v>
      </c>
      <c r="AZ173" s="1" cm="1">
        <f t="array" aca="1" ref="AZ173" ca="1">IF(AND($B173=AZ$28,$B173=$B174-1),NPV(discount_rate,OFFSET(AZ138,,,,COUNTA($G$122:$CC$122)-COUNTA($G$122:AZ$122)+1)-OFFSET(AZ139,,,,COUNTA($G$122:$CC$122)-COUNTA($G$122:AZ$122)+1))*(1+discount_rate),0)</f>
        <v>0</v>
      </c>
      <c r="BA173" s="1" cm="1">
        <f t="array" aca="1" ref="BA173" ca="1">IF(AND($B173=BA$28,$B173=$B174-1),NPV(discount_rate,OFFSET(BA138,,,,COUNTA($G$122:$CC$122)-COUNTA($G$122:BA$122)+1)-OFFSET(BA139,,,,COUNTA($G$122:$CC$122)-COUNTA($G$122:BA$122)+1))*(1+discount_rate),0)</f>
        <v>0</v>
      </c>
      <c r="BB173" s="1" cm="1">
        <f t="array" aca="1" ref="BB173" ca="1">IF(AND($B173=BB$28,$B173=$B174-1),NPV(discount_rate,OFFSET(BB138,,,,COUNTA($G$122:$CC$122)-COUNTA($G$122:BB$122)+1)-OFFSET(BB139,,,,COUNTA($G$122:$CC$122)-COUNTA($G$122:BB$122)+1))*(1+discount_rate),0)</f>
        <v>0</v>
      </c>
      <c r="BC173" s="1" cm="1">
        <f t="array" aca="1" ref="BC173" ca="1">IF(AND($B173=BC$28,$B173=$B174-1),NPV(discount_rate,OFFSET(BC138,,,,COUNTA($G$122:$CC$122)-COUNTA($G$122:BC$122)+1)-OFFSET(BC139,,,,COUNTA($G$122:$CC$122)-COUNTA($G$122:BC$122)+1))*(1+discount_rate),0)</f>
        <v>0</v>
      </c>
      <c r="BD173" s="1" cm="1">
        <f t="array" aca="1" ref="BD173" ca="1">IF(AND($B173=BD$28,$B173=$B174-1),NPV(discount_rate,OFFSET(BD138,,,,COUNTA($G$122:$CC$122)-COUNTA($G$122:BD$122)+1)-OFFSET(BD139,,,,COUNTA($G$122:$CC$122)-COUNTA($G$122:BD$122)+1))*(1+discount_rate),0)</f>
        <v>0</v>
      </c>
      <c r="BE173" s="1" cm="1">
        <f t="array" aca="1" ref="BE173" ca="1">IF(AND($B173=BE$28,$B173=$B174-1),NPV(discount_rate,OFFSET(BE138,,,,COUNTA($G$122:$CC$122)-COUNTA($G$122:BE$122)+1)-OFFSET(BE139,,,,COUNTA($G$122:$CC$122)-COUNTA($G$122:BE$122)+1))*(1+discount_rate),0)</f>
        <v>0</v>
      </c>
      <c r="BF173" s="1" cm="1">
        <f t="array" aca="1" ref="BF173" ca="1">IF(AND($B173=BF$28,$B173=$B174-1),NPV(discount_rate,OFFSET(BF138,,,,COUNTA($G$122:$CC$122)-COUNTA($G$122:BF$122)+1)-OFFSET(BF139,,,,COUNTA($G$122:$CC$122)-COUNTA($G$122:BF$122)+1))*(1+discount_rate),0)</f>
        <v>0</v>
      </c>
      <c r="BG173" s="1" cm="1">
        <f t="array" aca="1" ref="BG173" ca="1">IF(AND($B173=BG$28,$B173=$B174-1),NPV(discount_rate,OFFSET(BG138,,,,COUNTA($G$122:$CC$122)-COUNTA($G$122:BG$122)+1)-OFFSET(BG139,,,,COUNTA($G$122:$CC$122)-COUNTA($G$122:BG$122)+1))*(1+discount_rate),0)</f>
        <v>0</v>
      </c>
      <c r="BH173" s="1" cm="1">
        <f t="array" aca="1" ref="BH173" ca="1">IF(AND($B173=BH$28,$B173=$B174-1),NPV(discount_rate,OFFSET(BH138,,,,COUNTA($G$122:$CC$122)-COUNTA($G$122:BH$122)+1)-OFFSET(BH139,,,,COUNTA($G$122:$CC$122)-COUNTA($G$122:BH$122)+1))*(1+discount_rate),0)</f>
        <v>0</v>
      </c>
      <c r="BI173" s="1" cm="1">
        <f t="array" aca="1" ref="BI173" ca="1">IF(AND($B173=BI$28,$B173=$B174-1),NPV(discount_rate,OFFSET(BI138,,,,COUNTA($G$122:$CC$122)-COUNTA($G$122:BI$122)+1)-OFFSET(BI139,,,,COUNTA($G$122:$CC$122)-COUNTA($G$122:BI$122)+1))*(1+discount_rate),0)</f>
        <v>0</v>
      </c>
      <c r="BJ173" s="1" cm="1">
        <f t="array" aca="1" ref="BJ173" ca="1">IF(AND($B173=BJ$28,$B173=$B174-1),NPV(discount_rate,OFFSET(BJ138,,,,COUNTA($G$122:$CC$122)-COUNTA($G$122:BJ$122)+1)-OFFSET(BJ139,,,,COUNTA($G$122:$CC$122)-COUNTA($G$122:BJ$122)+1))*(1+discount_rate),0)</f>
        <v>0</v>
      </c>
      <c r="BK173" s="1" cm="1">
        <f t="array" aca="1" ref="BK173" ca="1">IF(AND($B173=BK$28,$B173=$B174-1),NPV(discount_rate,OFFSET(BK138,,,,COUNTA($G$122:$CC$122)-COUNTA($G$122:BK$122)+1)-OFFSET(BK139,,,,COUNTA($G$122:$CC$122)-COUNTA($G$122:BK$122)+1))*(1+discount_rate),0)</f>
        <v>0</v>
      </c>
      <c r="BL173" s="1" cm="1">
        <f t="array" aca="1" ref="BL173" ca="1">IF(AND($B173=BL$28,$B173=$B174-1),NPV(discount_rate,OFFSET(BL138,,,,COUNTA($G$122:$CC$122)-COUNTA($G$122:BL$122)+1)-OFFSET(BL139,,,,COUNTA($G$122:$CC$122)-COUNTA($G$122:BL$122)+1))*(1+discount_rate),0)</f>
        <v>0</v>
      </c>
      <c r="BM173" s="1" cm="1">
        <f t="array" aca="1" ref="BM173" ca="1">IF(AND($B173=BM$28,$B173=$B174-1),NPV(discount_rate,OFFSET(BM138,,,,COUNTA($G$122:$CC$122)-COUNTA($G$122:BM$122)+1)-OFFSET(BM139,,,,COUNTA($G$122:$CC$122)-COUNTA($G$122:BM$122)+1))*(1+discount_rate),0)</f>
        <v>0</v>
      </c>
      <c r="BN173" s="1" cm="1">
        <f t="array" aca="1" ref="BN173" ca="1">IF(AND($B173=BN$28,$B173=$B174-1),NPV(discount_rate,OFFSET(BN138,,,,COUNTA($G$122:$CC$122)-COUNTA($G$122:BN$122)+1)-OFFSET(BN139,,,,COUNTA($G$122:$CC$122)-COUNTA($G$122:BN$122)+1))*(1+discount_rate),0)</f>
        <v>0</v>
      </c>
      <c r="BO173" s="1" cm="1">
        <f t="array" aca="1" ref="BO173" ca="1">IF(AND($B173=BO$28,$B173=$B174-1),NPV(discount_rate,OFFSET(BO138,,,,COUNTA($G$122:$CC$122)-COUNTA($G$122:BO$122)+1)-OFFSET(BO139,,,,COUNTA($G$122:$CC$122)-COUNTA($G$122:BO$122)+1))*(1+discount_rate),0)</f>
        <v>0</v>
      </c>
      <c r="BP173" s="1" cm="1">
        <f t="array" aca="1" ref="BP173" ca="1">IF(AND($B173=BP$28,$B173=$B174-1),NPV(discount_rate,OFFSET(BP138,,,,COUNTA($G$122:$CC$122)-COUNTA($G$122:BP$122)+1)-OFFSET(BP139,,,,COUNTA($G$122:$CC$122)-COUNTA($G$122:BP$122)+1))*(1+discount_rate),0)</f>
        <v>0</v>
      </c>
      <c r="BQ173" s="1" cm="1">
        <f t="array" aca="1" ref="BQ173" ca="1">IF(AND($B173=BQ$28,$B173=$B174-1),NPV(discount_rate,OFFSET(BQ138,,,,COUNTA($G$122:$CC$122)-COUNTA($G$122:BQ$122)+1)-OFFSET(BQ139,,,,COUNTA($G$122:$CC$122)-COUNTA($G$122:BQ$122)+1))*(1+discount_rate),0)</f>
        <v>0</v>
      </c>
      <c r="BR173" s="1" cm="1">
        <f t="array" aca="1" ref="BR173" ca="1">IF(AND($B173=BR$28,$B173=$B174-1),NPV(discount_rate,OFFSET(BR138,,,,COUNTA($G$122:$CC$122)-COUNTA($G$122:BR$122)+1)-OFFSET(BR139,,,,COUNTA($G$122:$CC$122)-COUNTA($G$122:BR$122)+1))*(1+discount_rate),0)</f>
        <v>0</v>
      </c>
      <c r="BS173" s="1" cm="1">
        <f t="array" aca="1" ref="BS173" ca="1">IF(AND($B173=BS$28,$B173=$B174-1),NPV(discount_rate,OFFSET(BS138,,,,COUNTA($G$122:$CC$122)-COUNTA($G$122:BS$122)+1)-OFFSET(BS139,,,,COUNTA($G$122:$CC$122)-COUNTA($G$122:BS$122)+1))*(1+discount_rate),0)</f>
        <v>0</v>
      </c>
      <c r="BT173" s="1" cm="1">
        <f t="array" aca="1" ref="BT173" ca="1">IF(AND($B173=BT$28,$B173=$B174-1),NPV(discount_rate,OFFSET(BT138,,,,COUNTA($G$122:$CC$122)-COUNTA($G$122:BT$122)+1)-OFFSET(BT139,,,,COUNTA($G$122:$CC$122)-COUNTA($G$122:BT$122)+1))*(1+discount_rate),0)</f>
        <v>0</v>
      </c>
      <c r="BU173" s="1" cm="1">
        <f t="array" aca="1" ref="BU173" ca="1">IF(AND($B173=BU$28,$B173=$B174-1),NPV(discount_rate,OFFSET(BU138,,,,COUNTA($G$122:$CC$122)-COUNTA($G$122:BU$122)+1)-OFFSET(BU139,,,,COUNTA($G$122:$CC$122)-COUNTA($G$122:BU$122)+1))*(1+discount_rate),0)</f>
        <v>0</v>
      </c>
      <c r="BV173" s="1" cm="1">
        <f t="array" aca="1" ref="BV173" ca="1">IF(AND($B173=BV$28,$B173=$B174-1),NPV(discount_rate,OFFSET(BV138,,,,COUNTA($G$122:$CC$122)-COUNTA($G$122:BV$122)+1)-OFFSET(BV139,,,,COUNTA($G$122:$CC$122)-COUNTA($G$122:BV$122)+1))*(1+discount_rate),0)</f>
        <v>0</v>
      </c>
      <c r="BW173" s="1" cm="1">
        <f t="array" aca="1" ref="BW173" ca="1">IF(AND($B173=BW$28,$B173=$B174-1),NPV(discount_rate,OFFSET(BW138,,,,COUNTA($G$122:$CC$122)-COUNTA($G$122:BW$122)+1)-OFFSET(BW139,,,,COUNTA($G$122:$CC$122)-COUNTA($G$122:BW$122)+1))*(1+discount_rate),0)</f>
        <v>0</v>
      </c>
      <c r="BX173" s="1" cm="1">
        <f t="array" aca="1" ref="BX173" ca="1">IF(AND($B173=BX$28,$B173=$B174-1),NPV(discount_rate,OFFSET(BX138,,,,COUNTA($G$122:$CC$122)-COUNTA($G$122:BX$122)+1)-OFFSET(BX139,,,,COUNTA($G$122:$CC$122)-COUNTA($G$122:BX$122)+1))*(1+discount_rate),0)</f>
        <v>0</v>
      </c>
      <c r="BY173" s="1" cm="1">
        <f t="array" aca="1" ref="BY173" ca="1">IF(AND($B173=BY$28,$B173=$B174-1),NPV(discount_rate,OFFSET(BY138,,,,COUNTA($G$122:$CC$122)-COUNTA($G$122:BY$122)+1)-OFFSET(BY139,,,,COUNTA($G$122:$CC$122)-COUNTA($G$122:BY$122)+1))*(1+discount_rate),0)</f>
        <v>0</v>
      </c>
      <c r="BZ173" s="1" cm="1">
        <f t="array" aca="1" ref="BZ173" ca="1">IF(AND($B173=BZ$28,$B173=$B174-1),NPV(discount_rate,OFFSET(BZ138,,,,COUNTA($G$122:$CC$122)-COUNTA($G$122:BZ$122)+1)-OFFSET(BZ139,,,,COUNTA($G$122:$CC$122)-COUNTA($G$122:BZ$122)+1))*(1+discount_rate),0)</f>
        <v>0</v>
      </c>
      <c r="CA173" s="1" cm="1">
        <f t="array" aca="1" ref="CA173" ca="1">IF(AND($B173=CA$28,$B173=$B174-1),NPV(discount_rate,OFFSET(CA138,,,,COUNTA($G$122:$CC$122)-COUNTA($G$122:CA$122)+1)-OFFSET(CA139,,,,COUNTA($G$122:$CC$122)-COUNTA($G$122:CA$122)+1))*(1+discount_rate),0)</f>
        <v>0</v>
      </c>
      <c r="CB173" s="1" cm="1">
        <f t="array" aca="1" ref="CB173" ca="1">IF(AND($B173=CB$28,$B173=$B174-1),NPV(discount_rate,OFFSET(CB138,,,,COUNTA($G$122:$CC$122)-COUNTA($G$122:CB$122)+1)-OFFSET(CB139,,,,COUNTA($G$122:$CC$122)-COUNTA($G$122:CB$122)+1))*(1+discount_rate),0)</f>
        <v>0</v>
      </c>
      <c r="CC173" s="1" cm="1">
        <f t="array" aca="1" ref="CC173" ca="1">IF(AND($B173=CC$28,$B173=$B174-1),NPV(discount_rate,OFFSET(CC138,,,,COUNTA($G$122:$CC$122)-COUNTA($G$122:CC$122)+1)-OFFSET(CC139,,,,COUNTA($G$122:$CC$122)-COUNTA($G$122:CC$122)+1))*(1+discount_rate),0)</f>
        <v>0</v>
      </c>
    </row>
    <row r="174" spans="2:81" x14ac:dyDescent="0.2">
      <c r="B174">
        <f t="shared" si="150"/>
        <v>2043</v>
      </c>
      <c r="D174" t="s">
        <v>43</v>
      </c>
      <c r="G174" s="1" cm="1">
        <f t="array" aca="1" ref="G174" ca="1">IF(AND($B174=G$28,$B174=$B175-1),NPV(discount_rate,OFFSET(G139,,,,COUNTA($G$122:$CC$122)-COUNTA($G$122:G$122)+1)-OFFSET(G140,,,,COUNTA($G$122:$CC$122)-COUNTA($G$122:G$122)+1))*(1+discount_rate),0)</f>
        <v>0</v>
      </c>
      <c r="H174" s="1" cm="1">
        <f t="array" aca="1" ref="H174" ca="1">IF(AND($B174=H$28,$B174=$B175-1),NPV(discount_rate,OFFSET(H139,,,,COUNTA($G$122:$CC$122)-COUNTA($G$122:H$122)+1)-OFFSET(H140,,,,COUNTA($G$122:$CC$122)-COUNTA($G$122:H$122)+1))*(1+discount_rate),0)</f>
        <v>0</v>
      </c>
      <c r="I174" s="1" cm="1">
        <f t="array" aca="1" ref="I174" ca="1">IF(AND($B174=I$28,$B174=$B175-1),NPV(discount_rate,OFFSET(I139,,,,COUNTA($G$122:$CC$122)-COUNTA($G$122:I$122)+1)-OFFSET(I140,,,,COUNTA($G$122:$CC$122)-COUNTA($G$122:I$122)+1))*(1+discount_rate),0)</f>
        <v>0</v>
      </c>
      <c r="J174" s="1" cm="1">
        <f t="array" aca="1" ref="J174" ca="1">IF(AND($B174=J$28,$B174=$B175-1),NPV(discount_rate,OFFSET(J139,,,,COUNTA($G$122:$CC$122)-COUNTA($G$122:J$122)+1)-OFFSET(J140,,,,COUNTA($G$122:$CC$122)-COUNTA($G$122:J$122)+1))*(1+discount_rate),0)</f>
        <v>0</v>
      </c>
      <c r="K174" s="1" cm="1">
        <f t="array" aca="1" ref="K174" ca="1">IF(AND($B174=K$28,$B174=$B175-1),NPV(discount_rate,OFFSET(K139,,,,COUNTA($G$122:$CC$122)-COUNTA($G$122:K$122)+1)-OFFSET(K140,,,,COUNTA($G$122:$CC$122)-COUNTA($G$122:K$122)+1))*(1+discount_rate),0)</f>
        <v>0</v>
      </c>
      <c r="L174" s="1" cm="1">
        <f t="array" aca="1" ref="L174" ca="1">IF(AND($B174=L$28,$B174=$B175-1),NPV(discount_rate,OFFSET(L139,,,,COUNTA($G$122:$CC$122)-COUNTA($G$122:L$122)+1)-OFFSET(L140,,,,COUNTA($G$122:$CC$122)-COUNTA($G$122:L$122)+1))*(1+discount_rate),0)</f>
        <v>0</v>
      </c>
      <c r="M174" s="1" cm="1">
        <f t="array" aca="1" ref="M174" ca="1">IF(AND($B174=M$28,$B174=$B175-1),NPV(discount_rate,OFFSET(M139,,,,COUNTA($G$122:$CC$122)-COUNTA($G$122:M$122)+1)-OFFSET(M140,,,,COUNTA($G$122:$CC$122)-COUNTA($G$122:M$122)+1))*(1+discount_rate),0)</f>
        <v>0</v>
      </c>
      <c r="N174" s="1" cm="1">
        <f t="array" aca="1" ref="N174" ca="1">IF(AND($B174=N$28,$B174=$B175-1),NPV(discount_rate,OFFSET(N139,,,,COUNTA($G$122:$CC$122)-COUNTA($G$122:N$122)+1)-OFFSET(N140,,,,COUNTA($G$122:$CC$122)-COUNTA($G$122:N$122)+1))*(1+discount_rate),0)</f>
        <v>0</v>
      </c>
      <c r="O174" s="1" cm="1">
        <f t="array" aca="1" ref="O174" ca="1">IF(AND($B174=O$28,$B174=$B175-1),NPV(discount_rate,OFFSET(O139,,,,COUNTA($G$122:$CC$122)-COUNTA($G$122:O$122)+1)-OFFSET(O140,,,,COUNTA($G$122:$CC$122)-COUNTA($G$122:O$122)+1))*(1+discount_rate),0)</f>
        <v>0</v>
      </c>
      <c r="P174" s="1" cm="1">
        <f t="array" aca="1" ref="P174" ca="1">IF(AND($B174=P$28,$B174=$B175-1),NPV(discount_rate,OFFSET(P139,,,,COUNTA($G$122:$CC$122)-COUNTA($G$122:P$122)+1)-OFFSET(P140,,,,COUNTA($G$122:$CC$122)-COUNTA($G$122:P$122)+1))*(1+discount_rate),0)</f>
        <v>0</v>
      </c>
      <c r="Q174" s="1" cm="1">
        <f t="array" aca="1" ref="Q174" ca="1">IF(AND($B174=Q$28,$B174=$B175-1),NPV(discount_rate,OFFSET(Q139,,,,COUNTA($G$122:$CC$122)-COUNTA($G$122:Q$122)+1)-OFFSET(Q140,,,,COUNTA($G$122:$CC$122)-COUNTA($G$122:Q$122)+1))*(1+discount_rate),0)</f>
        <v>0</v>
      </c>
      <c r="R174" s="1" cm="1">
        <f t="array" aca="1" ref="R174" ca="1">IF(AND($B174=R$28,$B174=$B175-1),NPV(discount_rate,OFFSET(R139,,,,COUNTA($G$122:$CC$122)-COUNTA($G$122:R$122)+1)-OFFSET(R140,,,,COUNTA($G$122:$CC$122)-COUNTA($G$122:R$122)+1))*(1+discount_rate),0)</f>
        <v>0</v>
      </c>
      <c r="S174" s="1" cm="1">
        <f t="array" aca="1" ref="S174" ca="1">IF(AND($B174=S$28,$B174=$B175-1),NPV(discount_rate,OFFSET(S139,,,,COUNTA($G$122:$CC$122)-COUNTA($G$122:S$122)+1)-OFFSET(S140,,,,COUNTA($G$122:$CC$122)-COUNTA($G$122:S$122)+1))*(1+discount_rate),0)</f>
        <v>0</v>
      </c>
      <c r="T174" s="1" cm="1">
        <f t="array" aca="1" ref="T174" ca="1">IF(AND($B174=T$28,$B174=$B175-1),NPV(discount_rate,OFFSET(T139,,,,COUNTA($G$122:$CC$122)-COUNTA($G$122:T$122)+1)-OFFSET(T140,,,,COUNTA($G$122:$CC$122)-COUNTA($G$122:T$122)+1))*(1+discount_rate),0)</f>
        <v>0</v>
      </c>
      <c r="U174" s="1" cm="1">
        <f t="array" aca="1" ref="U174" ca="1">IF(AND($B174=U$28,$B174=$B175-1),NPV(discount_rate,OFFSET(U139,,,,COUNTA($G$122:$CC$122)-COUNTA($G$122:U$122)+1)-OFFSET(U140,,,,COUNTA($G$122:$CC$122)-COUNTA($G$122:U$122)+1))*(1+discount_rate),0)</f>
        <v>0</v>
      </c>
      <c r="V174" s="1" cm="1">
        <f t="array" aca="1" ref="V174" ca="1">IF(AND($B174=V$28,$B174=$B175-1),NPV(discount_rate,OFFSET(V139,,,,COUNTA($G$122:$CC$122)-COUNTA($G$122:V$122)+1)-OFFSET(V140,,,,COUNTA($G$122:$CC$122)-COUNTA($G$122:V$122)+1))*(1+discount_rate),0)</f>
        <v>0</v>
      </c>
      <c r="W174" s="1" cm="1">
        <f t="array" aca="1" ref="W174" ca="1">IF(AND($B174=W$28,$B174=$B175-1),NPV(discount_rate,OFFSET(W139,,,,COUNTA($G$122:$CC$122)-COUNTA($G$122:W$122)+1)-OFFSET(W140,,,,COUNTA($G$122:$CC$122)-COUNTA($G$122:W$122)+1))*(1+discount_rate),0)</f>
        <v>0</v>
      </c>
      <c r="X174" s="1" cm="1">
        <f t="array" aca="1" ref="X174" ca="1">IF(AND($B174=X$28,$B174=$B175-1),NPV(discount_rate,OFFSET(X139,,,,COUNTA($G$122:$CC$122)-COUNTA($G$122:X$122)+1)-OFFSET(X140,,,,COUNTA($G$122:$CC$122)-COUNTA($G$122:X$122)+1))*(1+discount_rate),0)</f>
        <v>429.27102332229003</v>
      </c>
      <c r="Y174" s="1" cm="1">
        <f t="array" aca="1" ref="Y174" ca="1">IF(AND($B174=Y$28,$B174=$B175-1),NPV(discount_rate,OFFSET(Y139,,,,COUNTA($G$122:$CC$122)-COUNTA($G$122:Y$122)+1)-OFFSET(Y140,,,,COUNTA($G$122:$CC$122)-COUNTA($G$122:Y$122)+1))*(1+discount_rate),0)</f>
        <v>0</v>
      </c>
      <c r="Z174" s="1" cm="1">
        <f t="array" aca="1" ref="Z174" ca="1">IF(AND($B174=Z$28,$B174=$B175-1),NPV(discount_rate,OFFSET(Z139,,,,COUNTA($G$122:$CC$122)-COUNTA($G$122:Z$122)+1)-OFFSET(Z140,,,,COUNTA($G$122:$CC$122)-COUNTA($G$122:Z$122)+1))*(1+discount_rate),0)</f>
        <v>0</v>
      </c>
      <c r="AA174" s="1" cm="1">
        <f t="array" aca="1" ref="AA174" ca="1">IF(AND($B174=AA$28,$B174=$B175-1),NPV(discount_rate,OFFSET(AA139,,,,COUNTA($G$122:$CC$122)-COUNTA($G$122:AA$122)+1)-OFFSET(AA140,,,,COUNTA($G$122:$CC$122)-COUNTA($G$122:AA$122)+1))*(1+discount_rate),0)</f>
        <v>0</v>
      </c>
      <c r="AB174" s="1" cm="1">
        <f t="array" aca="1" ref="AB174" ca="1">IF(AND($B174=AB$28,$B174=$B175-1),NPV(discount_rate,OFFSET(AB139,,,,COUNTA($G$122:$CC$122)-COUNTA($G$122:AB$122)+1)-OFFSET(AB140,,,,COUNTA($G$122:$CC$122)-COUNTA($G$122:AB$122)+1))*(1+discount_rate),0)</f>
        <v>0</v>
      </c>
      <c r="AC174" s="1" cm="1">
        <f t="array" aca="1" ref="AC174" ca="1">IF(AND($B174=AC$28,$B174=$B175-1),NPV(discount_rate,OFFSET(AC139,,,,COUNTA($G$122:$CC$122)-COUNTA($G$122:AC$122)+1)-OFFSET(AC140,,,,COUNTA($G$122:$CC$122)-COUNTA($G$122:AC$122)+1))*(1+discount_rate),0)</f>
        <v>0</v>
      </c>
      <c r="AD174" s="1" cm="1">
        <f t="array" aca="1" ref="AD174" ca="1">IF(AND($B174=AD$28,$B174=$B175-1),NPV(discount_rate,OFFSET(AD139,,,,COUNTA($G$122:$CC$122)-COUNTA($G$122:AD$122)+1)-OFFSET(AD140,,,,COUNTA($G$122:$CC$122)-COUNTA($G$122:AD$122)+1))*(1+discount_rate),0)</f>
        <v>0</v>
      </c>
      <c r="AE174" s="1" cm="1">
        <f t="array" aca="1" ref="AE174" ca="1">IF(AND($B174=AE$28,$B174=$B175-1),NPV(discount_rate,OFFSET(AE139,,,,COUNTA($G$122:$CC$122)-COUNTA($G$122:AE$122)+1)-OFFSET(AE140,,,,COUNTA($G$122:$CC$122)-COUNTA($G$122:AE$122)+1))*(1+discount_rate),0)</f>
        <v>0</v>
      </c>
      <c r="AF174" s="1" cm="1">
        <f t="array" aca="1" ref="AF174" ca="1">IF(AND($B174=AF$28,$B174=$B175-1),NPV(discount_rate,OFFSET(AF139,,,,COUNTA($G$122:$CC$122)-COUNTA($G$122:AF$122)+1)-OFFSET(AF140,,,,COUNTA($G$122:$CC$122)-COUNTA($G$122:AF$122)+1))*(1+discount_rate),0)</f>
        <v>0</v>
      </c>
      <c r="AG174" s="1" cm="1">
        <f t="array" aca="1" ref="AG174" ca="1">IF(AND($B174=AG$28,$B174=$B175-1),NPV(discount_rate,OFFSET(AG139,,,,COUNTA($G$122:$CC$122)-COUNTA($G$122:AG$122)+1)-OFFSET(AG140,,,,COUNTA($G$122:$CC$122)-COUNTA($G$122:AG$122)+1))*(1+discount_rate),0)</f>
        <v>0</v>
      </c>
      <c r="AH174" s="1" cm="1">
        <f t="array" aca="1" ref="AH174" ca="1">IF(AND($B174=AH$28,$B174=$B175-1),NPV(discount_rate,OFFSET(AH139,,,,COUNTA($G$122:$CC$122)-COUNTA($G$122:AH$122)+1)-OFFSET(AH140,,,,COUNTA($G$122:$CC$122)-COUNTA($G$122:AH$122)+1))*(1+discount_rate),0)</f>
        <v>0</v>
      </c>
      <c r="AI174" s="1" cm="1">
        <f t="array" aca="1" ref="AI174" ca="1">IF(AND($B174=AI$28,$B174=$B175-1),NPV(discount_rate,OFFSET(AI139,,,,COUNTA($G$122:$CC$122)-COUNTA($G$122:AI$122)+1)-OFFSET(AI140,,,,COUNTA($G$122:$CC$122)-COUNTA($G$122:AI$122)+1))*(1+discount_rate),0)</f>
        <v>0</v>
      </c>
      <c r="AJ174" s="1" cm="1">
        <f t="array" aca="1" ref="AJ174" ca="1">IF(AND($B174=AJ$28,$B174=$B175-1),NPV(discount_rate,OFFSET(AJ139,,,,COUNTA($G$122:$CC$122)-COUNTA($G$122:AJ$122)+1)-OFFSET(AJ140,,,,COUNTA($G$122:$CC$122)-COUNTA($G$122:AJ$122)+1))*(1+discount_rate),0)</f>
        <v>0</v>
      </c>
      <c r="AK174" s="1" cm="1">
        <f t="array" aca="1" ref="AK174" ca="1">IF(AND($B174=AK$28,$B174=$B175-1),NPV(discount_rate,OFFSET(AK139,,,,COUNTA($G$122:$CC$122)-COUNTA($G$122:AK$122)+1)-OFFSET(AK140,,,,COUNTA($G$122:$CC$122)-COUNTA($G$122:AK$122)+1))*(1+discount_rate),0)</f>
        <v>0</v>
      </c>
      <c r="AL174" s="1" cm="1">
        <f t="array" aca="1" ref="AL174" ca="1">IF(AND($B174=AL$28,$B174=$B175-1),NPV(discount_rate,OFFSET(AL139,,,,COUNTA($G$122:$CC$122)-COUNTA($G$122:AL$122)+1)-OFFSET(AL140,,,,COUNTA($G$122:$CC$122)-COUNTA($G$122:AL$122)+1))*(1+discount_rate),0)</f>
        <v>0</v>
      </c>
      <c r="AM174" s="1" cm="1">
        <f t="array" aca="1" ref="AM174" ca="1">IF(AND($B174=AM$28,$B174=$B175-1),NPV(discount_rate,OFFSET(AM139,,,,COUNTA($G$122:$CC$122)-COUNTA($G$122:AM$122)+1)-OFFSET(AM140,,,,COUNTA($G$122:$CC$122)-COUNTA($G$122:AM$122)+1))*(1+discount_rate),0)</f>
        <v>0</v>
      </c>
      <c r="AN174" s="1" cm="1">
        <f t="array" aca="1" ref="AN174" ca="1">IF(AND($B174=AN$28,$B174=$B175-1),NPV(discount_rate,OFFSET(AN139,,,,COUNTA($G$122:$CC$122)-COUNTA($G$122:AN$122)+1)-OFFSET(AN140,,,,COUNTA($G$122:$CC$122)-COUNTA($G$122:AN$122)+1))*(1+discount_rate),0)</f>
        <v>0</v>
      </c>
      <c r="AO174" s="1" cm="1">
        <f t="array" aca="1" ref="AO174" ca="1">IF(AND($B174=AO$28,$B174=$B175-1),NPV(discount_rate,OFFSET(AO139,,,,COUNTA($G$122:$CC$122)-COUNTA($G$122:AO$122)+1)-OFFSET(AO140,,,,COUNTA($G$122:$CC$122)-COUNTA($G$122:AO$122)+1))*(1+discount_rate),0)</f>
        <v>0</v>
      </c>
      <c r="AP174" s="1" cm="1">
        <f t="array" aca="1" ref="AP174" ca="1">IF(AND($B174=AP$28,$B174=$B175-1),NPV(discount_rate,OFFSET(AP139,,,,COUNTA($G$122:$CC$122)-COUNTA($G$122:AP$122)+1)-OFFSET(AP140,,,,COUNTA($G$122:$CC$122)-COUNTA($G$122:AP$122)+1))*(1+discount_rate),0)</f>
        <v>0</v>
      </c>
      <c r="AQ174" s="1" cm="1">
        <f t="array" aca="1" ref="AQ174" ca="1">IF(AND($B174=AQ$28,$B174=$B175-1),NPV(discount_rate,OFFSET(AQ139,,,,COUNTA($G$122:$CC$122)-COUNTA($G$122:AQ$122)+1)-OFFSET(AQ140,,,,COUNTA($G$122:$CC$122)-COUNTA($G$122:AQ$122)+1))*(1+discount_rate),0)</f>
        <v>0</v>
      </c>
      <c r="AR174" s="1" cm="1">
        <f t="array" aca="1" ref="AR174" ca="1">IF(AND($B174=AR$28,$B174=$B175-1),NPV(discount_rate,OFFSET(AR139,,,,COUNTA($G$122:$CC$122)-COUNTA($G$122:AR$122)+1)-OFFSET(AR140,,,,COUNTA($G$122:$CC$122)-COUNTA($G$122:AR$122)+1))*(1+discount_rate),0)</f>
        <v>0</v>
      </c>
      <c r="AS174" s="1" cm="1">
        <f t="array" aca="1" ref="AS174" ca="1">IF(AND($B174=AS$28,$B174=$B175-1),NPV(discount_rate,OFFSET(AS139,,,,COUNTA($G$122:$CC$122)-COUNTA($G$122:AS$122)+1)-OFFSET(AS140,,,,COUNTA($G$122:$CC$122)-COUNTA($G$122:AS$122)+1))*(1+discount_rate),0)</f>
        <v>0</v>
      </c>
      <c r="AT174" s="1" cm="1">
        <f t="array" aca="1" ref="AT174" ca="1">IF(AND($B174=AT$28,$B174=$B175-1),NPV(discount_rate,OFFSET(AT139,,,,COUNTA($G$122:$CC$122)-COUNTA($G$122:AT$122)+1)-OFFSET(AT140,,,,COUNTA($G$122:$CC$122)-COUNTA($G$122:AT$122)+1))*(1+discount_rate),0)</f>
        <v>0</v>
      </c>
      <c r="AU174" s="1" cm="1">
        <f t="array" aca="1" ref="AU174" ca="1">IF(AND($B174=AU$28,$B174=$B175-1),NPV(discount_rate,OFFSET(AU139,,,,COUNTA($G$122:$CC$122)-COUNTA($G$122:AU$122)+1)-OFFSET(AU140,,,,COUNTA($G$122:$CC$122)-COUNTA($G$122:AU$122)+1))*(1+discount_rate),0)</f>
        <v>0</v>
      </c>
      <c r="AV174" s="1" cm="1">
        <f t="array" aca="1" ref="AV174" ca="1">IF(AND($B174=AV$28,$B174=$B175-1),NPV(discount_rate,OFFSET(AV139,,,,COUNTA($G$122:$CC$122)-COUNTA($G$122:AV$122)+1)-OFFSET(AV140,,,,COUNTA($G$122:$CC$122)-COUNTA($G$122:AV$122)+1))*(1+discount_rate),0)</f>
        <v>0</v>
      </c>
      <c r="AW174" s="1" cm="1">
        <f t="array" aca="1" ref="AW174" ca="1">IF(AND($B174=AW$28,$B174=$B175-1),NPV(discount_rate,OFFSET(AW139,,,,COUNTA($G$122:$CC$122)-COUNTA($G$122:AW$122)+1)-OFFSET(AW140,,,,COUNTA($G$122:$CC$122)-COUNTA($G$122:AW$122)+1))*(1+discount_rate),0)</f>
        <v>0</v>
      </c>
      <c r="AX174" s="1" cm="1">
        <f t="array" aca="1" ref="AX174" ca="1">IF(AND($B174=AX$28,$B174=$B175-1),NPV(discount_rate,OFFSET(AX139,,,,COUNTA($G$122:$CC$122)-COUNTA($G$122:AX$122)+1)-OFFSET(AX140,,,,COUNTA($G$122:$CC$122)-COUNTA($G$122:AX$122)+1))*(1+discount_rate),0)</f>
        <v>0</v>
      </c>
      <c r="AY174" s="1" cm="1">
        <f t="array" aca="1" ref="AY174" ca="1">IF(AND($B174=AY$28,$B174=$B175-1),NPV(discount_rate,OFFSET(AY139,,,,COUNTA($G$122:$CC$122)-COUNTA($G$122:AY$122)+1)-OFFSET(AY140,,,,COUNTA($G$122:$CC$122)-COUNTA($G$122:AY$122)+1))*(1+discount_rate),0)</f>
        <v>0</v>
      </c>
      <c r="AZ174" s="1" cm="1">
        <f t="array" aca="1" ref="AZ174" ca="1">IF(AND($B174=AZ$28,$B174=$B175-1),NPV(discount_rate,OFFSET(AZ139,,,,COUNTA($G$122:$CC$122)-COUNTA($G$122:AZ$122)+1)-OFFSET(AZ140,,,,COUNTA($G$122:$CC$122)-COUNTA($G$122:AZ$122)+1))*(1+discount_rate),0)</f>
        <v>0</v>
      </c>
      <c r="BA174" s="1" cm="1">
        <f t="array" aca="1" ref="BA174" ca="1">IF(AND($B174=BA$28,$B174=$B175-1),NPV(discount_rate,OFFSET(BA139,,,,COUNTA($G$122:$CC$122)-COUNTA($G$122:BA$122)+1)-OFFSET(BA140,,,,COUNTA($G$122:$CC$122)-COUNTA($G$122:BA$122)+1))*(1+discount_rate),0)</f>
        <v>0</v>
      </c>
      <c r="BB174" s="1" cm="1">
        <f t="array" aca="1" ref="BB174" ca="1">IF(AND($B174=BB$28,$B174=$B175-1),NPV(discount_rate,OFFSET(BB139,,,,COUNTA($G$122:$CC$122)-COUNTA($G$122:BB$122)+1)-OFFSET(BB140,,,,COUNTA($G$122:$CC$122)-COUNTA($G$122:BB$122)+1))*(1+discount_rate),0)</f>
        <v>0</v>
      </c>
      <c r="BC174" s="1" cm="1">
        <f t="array" aca="1" ref="BC174" ca="1">IF(AND($B174=BC$28,$B174=$B175-1),NPV(discount_rate,OFFSET(BC139,,,,COUNTA($G$122:$CC$122)-COUNTA($G$122:BC$122)+1)-OFFSET(BC140,,,,COUNTA($G$122:$CC$122)-COUNTA($G$122:BC$122)+1))*(1+discount_rate),0)</f>
        <v>0</v>
      </c>
      <c r="BD174" s="1" cm="1">
        <f t="array" aca="1" ref="BD174" ca="1">IF(AND($B174=BD$28,$B174=$B175-1),NPV(discount_rate,OFFSET(BD139,,,,COUNTA($G$122:$CC$122)-COUNTA($G$122:BD$122)+1)-OFFSET(BD140,,,,COUNTA($G$122:$CC$122)-COUNTA($G$122:BD$122)+1))*(1+discount_rate),0)</f>
        <v>0</v>
      </c>
      <c r="BE174" s="1" cm="1">
        <f t="array" aca="1" ref="BE174" ca="1">IF(AND($B174=BE$28,$B174=$B175-1),NPV(discount_rate,OFFSET(BE139,,,,COUNTA($G$122:$CC$122)-COUNTA($G$122:BE$122)+1)-OFFSET(BE140,,,,COUNTA($G$122:$CC$122)-COUNTA($G$122:BE$122)+1))*(1+discount_rate),0)</f>
        <v>0</v>
      </c>
      <c r="BF174" s="1" cm="1">
        <f t="array" aca="1" ref="BF174" ca="1">IF(AND($B174=BF$28,$B174=$B175-1),NPV(discount_rate,OFFSET(BF139,,,,COUNTA($G$122:$CC$122)-COUNTA($G$122:BF$122)+1)-OFFSET(BF140,,,,COUNTA($G$122:$CC$122)-COUNTA($G$122:BF$122)+1))*(1+discount_rate),0)</f>
        <v>0</v>
      </c>
      <c r="BG174" s="1" cm="1">
        <f t="array" aca="1" ref="BG174" ca="1">IF(AND($B174=BG$28,$B174=$B175-1),NPV(discount_rate,OFFSET(BG139,,,,COUNTA($G$122:$CC$122)-COUNTA($G$122:BG$122)+1)-OFFSET(BG140,,,,COUNTA($G$122:$CC$122)-COUNTA($G$122:BG$122)+1))*(1+discount_rate),0)</f>
        <v>0</v>
      </c>
      <c r="BH174" s="1" cm="1">
        <f t="array" aca="1" ref="BH174" ca="1">IF(AND($B174=BH$28,$B174=$B175-1),NPV(discount_rate,OFFSET(BH139,,,,COUNTA($G$122:$CC$122)-COUNTA($G$122:BH$122)+1)-OFFSET(BH140,,,,COUNTA($G$122:$CC$122)-COUNTA($G$122:BH$122)+1))*(1+discount_rate),0)</f>
        <v>0</v>
      </c>
      <c r="BI174" s="1" cm="1">
        <f t="array" aca="1" ref="BI174" ca="1">IF(AND($B174=BI$28,$B174=$B175-1),NPV(discount_rate,OFFSET(BI139,,,,COUNTA($G$122:$CC$122)-COUNTA($G$122:BI$122)+1)-OFFSET(BI140,,,,COUNTA($G$122:$CC$122)-COUNTA($G$122:BI$122)+1))*(1+discount_rate),0)</f>
        <v>0</v>
      </c>
      <c r="BJ174" s="1" cm="1">
        <f t="array" aca="1" ref="BJ174" ca="1">IF(AND($B174=BJ$28,$B174=$B175-1),NPV(discount_rate,OFFSET(BJ139,,,,COUNTA($G$122:$CC$122)-COUNTA($G$122:BJ$122)+1)-OFFSET(BJ140,,,,COUNTA($G$122:$CC$122)-COUNTA($G$122:BJ$122)+1))*(1+discount_rate),0)</f>
        <v>0</v>
      </c>
      <c r="BK174" s="1" cm="1">
        <f t="array" aca="1" ref="BK174" ca="1">IF(AND($B174=BK$28,$B174=$B175-1),NPV(discount_rate,OFFSET(BK139,,,,COUNTA($G$122:$CC$122)-COUNTA($G$122:BK$122)+1)-OFFSET(BK140,,,,COUNTA($G$122:$CC$122)-COUNTA($G$122:BK$122)+1))*(1+discount_rate),0)</f>
        <v>0</v>
      </c>
      <c r="BL174" s="1" cm="1">
        <f t="array" aca="1" ref="BL174" ca="1">IF(AND($B174=BL$28,$B174=$B175-1),NPV(discount_rate,OFFSET(BL139,,,,COUNTA($G$122:$CC$122)-COUNTA($G$122:BL$122)+1)-OFFSET(BL140,,,,COUNTA($G$122:$CC$122)-COUNTA($G$122:BL$122)+1))*(1+discount_rate),0)</f>
        <v>0</v>
      </c>
      <c r="BM174" s="1" cm="1">
        <f t="array" aca="1" ref="BM174" ca="1">IF(AND($B174=BM$28,$B174=$B175-1),NPV(discount_rate,OFFSET(BM139,,,,COUNTA($G$122:$CC$122)-COUNTA($G$122:BM$122)+1)-OFFSET(BM140,,,,COUNTA($G$122:$CC$122)-COUNTA($G$122:BM$122)+1))*(1+discount_rate),0)</f>
        <v>0</v>
      </c>
      <c r="BN174" s="1" cm="1">
        <f t="array" aca="1" ref="BN174" ca="1">IF(AND($B174=BN$28,$B174=$B175-1),NPV(discount_rate,OFFSET(BN139,,,,COUNTA($G$122:$CC$122)-COUNTA($G$122:BN$122)+1)-OFFSET(BN140,,,,COUNTA($G$122:$CC$122)-COUNTA($G$122:BN$122)+1))*(1+discount_rate),0)</f>
        <v>0</v>
      </c>
      <c r="BO174" s="1" cm="1">
        <f t="array" aca="1" ref="BO174" ca="1">IF(AND($B174=BO$28,$B174=$B175-1),NPV(discount_rate,OFFSET(BO139,,,,COUNTA($G$122:$CC$122)-COUNTA($G$122:BO$122)+1)-OFFSET(BO140,,,,COUNTA($G$122:$CC$122)-COUNTA($G$122:BO$122)+1))*(1+discount_rate),0)</f>
        <v>0</v>
      </c>
      <c r="BP174" s="1" cm="1">
        <f t="array" aca="1" ref="BP174" ca="1">IF(AND($B174=BP$28,$B174=$B175-1),NPV(discount_rate,OFFSET(BP139,,,,COUNTA($G$122:$CC$122)-COUNTA($G$122:BP$122)+1)-OFFSET(BP140,,,,COUNTA($G$122:$CC$122)-COUNTA($G$122:BP$122)+1))*(1+discount_rate),0)</f>
        <v>0</v>
      </c>
      <c r="BQ174" s="1" cm="1">
        <f t="array" aca="1" ref="BQ174" ca="1">IF(AND($B174=BQ$28,$B174=$B175-1),NPV(discount_rate,OFFSET(BQ139,,,,COUNTA($G$122:$CC$122)-COUNTA($G$122:BQ$122)+1)-OFFSET(BQ140,,,,COUNTA($G$122:$CC$122)-COUNTA($G$122:BQ$122)+1))*(1+discount_rate),0)</f>
        <v>0</v>
      </c>
      <c r="BR174" s="1" cm="1">
        <f t="array" aca="1" ref="BR174" ca="1">IF(AND($B174=BR$28,$B174=$B175-1),NPV(discount_rate,OFFSET(BR139,,,,COUNTA($G$122:$CC$122)-COUNTA($G$122:BR$122)+1)-OFFSET(BR140,,,,COUNTA($G$122:$CC$122)-COUNTA($G$122:BR$122)+1))*(1+discount_rate),0)</f>
        <v>0</v>
      </c>
      <c r="BS174" s="1" cm="1">
        <f t="array" aca="1" ref="BS174" ca="1">IF(AND($B174=BS$28,$B174=$B175-1),NPV(discount_rate,OFFSET(BS139,,,,COUNTA($G$122:$CC$122)-COUNTA($G$122:BS$122)+1)-OFFSET(BS140,,,,COUNTA($G$122:$CC$122)-COUNTA($G$122:BS$122)+1))*(1+discount_rate),0)</f>
        <v>0</v>
      </c>
      <c r="BT174" s="1" cm="1">
        <f t="array" aca="1" ref="BT174" ca="1">IF(AND($B174=BT$28,$B174=$B175-1),NPV(discount_rate,OFFSET(BT139,,,,COUNTA($G$122:$CC$122)-COUNTA($G$122:BT$122)+1)-OFFSET(BT140,,,,COUNTA($G$122:$CC$122)-COUNTA($G$122:BT$122)+1))*(1+discount_rate),0)</f>
        <v>0</v>
      </c>
      <c r="BU174" s="1" cm="1">
        <f t="array" aca="1" ref="BU174" ca="1">IF(AND($B174=BU$28,$B174=$B175-1),NPV(discount_rate,OFFSET(BU139,,,,COUNTA($G$122:$CC$122)-COUNTA($G$122:BU$122)+1)-OFFSET(BU140,,,,COUNTA($G$122:$CC$122)-COUNTA($G$122:BU$122)+1))*(1+discount_rate),0)</f>
        <v>0</v>
      </c>
      <c r="BV174" s="1" cm="1">
        <f t="array" aca="1" ref="BV174" ca="1">IF(AND($B174=BV$28,$B174=$B175-1),NPV(discount_rate,OFFSET(BV139,,,,COUNTA($G$122:$CC$122)-COUNTA($G$122:BV$122)+1)-OFFSET(BV140,,,,COUNTA($G$122:$CC$122)-COUNTA($G$122:BV$122)+1))*(1+discount_rate),0)</f>
        <v>0</v>
      </c>
      <c r="BW174" s="1" cm="1">
        <f t="array" aca="1" ref="BW174" ca="1">IF(AND($B174=BW$28,$B174=$B175-1),NPV(discount_rate,OFFSET(BW139,,,,COUNTA($G$122:$CC$122)-COUNTA($G$122:BW$122)+1)-OFFSET(BW140,,,,COUNTA($G$122:$CC$122)-COUNTA($G$122:BW$122)+1))*(1+discount_rate),0)</f>
        <v>0</v>
      </c>
      <c r="BX174" s="1" cm="1">
        <f t="array" aca="1" ref="BX174" ca="1">IF(AND($B174=BX$28,$B174=$B175-1),NPV(discount_rate,OFFSET(BX139,,,,COUNTA($G$122:$CC$122)-COUNTA($G$122:BX$122)+1)-OFFSET(BX140,,,,COUNTA($G$122:$CC$122)-COUNTA($G$122:BX$122)+1))*(1+discount_rate),0)</f>
        <v>0</v>
      </c>
      <c r="BY174" s="1" cm="1">
        <f t="array" aca="1" ref="BY174" ca="1">IF(AND($B174=BY$28,$B174=$B175-1),NPV(discount_rate,OFFSET(BY139,,,,COUNTA($G$122:$CC$122)-COUNTA($G$122:BY$122)+1)-OFFSET(BY140,,,,COUNTA($G$122:$CC$122)-COUNTA($G$122:BY$122)+1))*(1+discount_rate),0)</f>
        <v>0</v>
      </c>
      <c r="BZ174" s="1" cm="1">
        <f t="array" aca="1" ref="BZ174" ca="1">IF(AND($B174=BZ$28,$B174=$B175-1),NPV(discount_rate,OFFSET(BZ139,,,,COUNTA($G$122:$CC$122)-COUNTA($G$122:BZ$122)+1)-OFFSET(BZ140,,,,COUNTA($G$122:$CC$122)-COUNTA($G$122:BZ$122)+1))*(1+discount_rate),0)</f>
        <v>0</v>
      </c>
      <c r="CA174" s="1" cm="1">
        <f t="array" aca="1" ref="CA174" ca="1">IF(AND($B174=CA$28,$B174=$B175-1),NPV(discount_rate,OFFSET(CA139,,,,COUNTA($G$122:$CC$122)-COUNTA($G$122:CA$122)+1)-OFFSET(CA140,,,,COUNTA($G$122:$CC$122)-COUNTA($G$122:CA$122)+1))*(1+discount_rate),0)</f>
        <v>0</v>
      </c>
      <c r="CB174" s="1" cm="1">
        <f t="array" aca="1" ref="CB174" ca="1">IF(AND($B174=CB$28,$B174=$B175-1),NPV(discount_rate,OFFSET(CB139,,,,COUNTA($G$122:$CC$122)-COUNTA($G$122:CB$122)+1)-OFFSET(CB140,,,,COUNTA($G$122:$CC$122)-COUNTA($G$122:CB$122)+1))*(1+discount_rate),0)</f>
        <v>0</v>
      </c>
      <c r="CC174" s="1" cm="1">
        <f t="array" aca="1" ref="CC174" ca="1">IF(AND($B174=CC$28,$B174=$B175-1),NPV(discount_rate,OFFSET(CC139,,,,COUNTA($G$122:$CC$122)-COUNTA($G$122:CC$122)+1)-OFFSET(CC140,,,,COUNTA($G$122:$CC$122)-COUNTA($G$122:CC$122)+1))*(1+discount_rate),0)</f>
        <v>0</v>
      </c>
    </row>
    <row r="175" spans="2:81" x14ac:dyDescent="0.2">
      <c r="B175">
        <f t="shared" si="150"/>
        <v>2044</v>
      </c>
      <c r="D175" t="s">
        <v>43</v>
      </c>
      <c r="G175" s="1" cm="1">
        <f t="array" aca="1" ref="G175" ca="1">IF(AND($B175=G$28,$B175=$B176-1),NPV(discount_rate,OFFSET(G140,,,,COUNTA($G$122:$CC$122)-COUNTA($G$122:G$122)+1)-OFFSET(G141,,,,COUNTA($G$122:$CC$122)-COUNTA($G$122:G$122)+1))*(1+discount_rate),0)</f>
        <v>0</v>
      </c>
      <c r="H175" s="1" cm="1">
        <f t="array" aca="1" ref="H175" ca="1">IF(AND($B175=H$28,$B175=$B176-1),NPV(discount_rate,OFFSET(H140,,,,COUNTA($G$122:$CC$122)-COUNTA($G$122:H$122)+1)-OFFSET(H141,,,,COUNTA($G$122:$CC$122)-COUNTA($G$122:H$122)+1))*(1+discount_rate),0)</f>
        <v>0</v>
      </c>
      <c r="I175" s="1" cm="1">
        <f t="array" aca="1" ref="I175" ca="1">IF(AND($B175=I$28,$B175=$B176-1),NPV(discount_rate,OFFSET(I140,,,,COUNTA($G$122:$CC$122)-COUNTA($G$122:I$122)+1)-OFFSET(I141,,,,COUNTA($G$122:$CC$122)-COUNTA($G$122:I$122)+1))*(1+discount_rate),0)</f>
        <v>0</v>
      </c>
      <c r="J175" s="1" cm="1">
        <f t="array" aca="1" ref="J175" ca="1">IF(AND($B175=J$28,$B175=$B176-1),NPV(discount_rate,OFFSET(J140,,,,COUNTA($G$122:$CC$122)-COUNTA($G$122:J$122)+1)-OFFSET(J141,,,,COUNTA($G$122:$CC$122)-COUNTA($G$122:J$122)+1))*(1+discount_rate),0)</f>
        <v>0</v>
      </c>
      <c r="K175" s="1" cm="1">
        <f t="array" aca="1" ref="K175" ca="1">IF(AND($B175=K$28,$B175=$B176-1),NPV(discount_rate,OFFSET(K140,,,,COUNTA($G$122:$CC$122)-COUNTA($G$122:K$122)+1)-OFFSET(K141,,,,COUNTA($G$122:$CC$122)-COUNTA($G$122:K$122)+1))*(1+discount_rate),0)</f>
        <v>0</v>
      </c>
      <c r="L175" s="1" cm="1">
        <f t="array" aca="1" ref="L175" ca="1">IF(AND($B175=L$28,$B175=$B176-1),NPV(discount_rate,OFFSET(L140,,,,COUNTA($G$122:$CC$122)-COUNTA($G$122:L$122)+1)-OFFSET(L141,,,,COUNTA($G$122:$CC$122)-COUNTA($G$122:L$122)+1))*(1+discount_rate),0)</f>
        <v>0</v>
      </c>
      <c r="M175" s="1" cm="1">
        <f t="array" aca="1" ref="M175" ca="1">IF(AND($B175=M$28,$B175=$B176-1),NPV(discount_rate,OFFSET(M140,,,,COUNTA($G$122:$CC$122)-COUNTA($G$122:M$122)+1)-OFFSET(M141,,,,COUNTA($G$122:$CC$122)-COUNTA($G$122:M$122)+1))*(1+discount_rate),0)</f>
        <v>0</v>
      </c>
      <c r="N175" s="1" cm="1">
        <f t="array" aca="1" ref="N175" ca="1">IF(AND($B175=N$28,$B175=$B176-1),NPV(discount_rate,OFFSET(N140,,,,COUNTA($G$122:$CC$122)-COUNTA($G$122:N$122)+1)-OFFSET(N141,,,,COUNTA($G$122:$CC$122)-COUNTA($G$122:N$122)+1))*(1+discount_rate),0)</f>
        <v>0</v>
      </c>
      <c r="O175" s="1" cm="1">
        <f t="array" aca="1" ref="O175" ca="1">IF(AND($B175=O$28,$B175=$B176-1),NPV(discount_rate,OFFSET(O140,,,,COUNTA($G$122:$CC$122)-COUNTA($G$122:O$122)+1)-OFFSET(O141,,,,COUNTA($G$122:$CC$122)-COUNTA($G$122:O$122)+1))*(1+discount_rate),0)</f>
        <v>0</v>
      </c>
      <c r="P175" s="1" cm="1">
        <f t="array" aca="1" ref="P175" ca="1">IF(AND($B175=P$28,$B175=$B176-1),NPV(discount_rate,OFFSET(P140,,,,COUNTA($G$122:$CC$122)-COUNTA($G$122:P$122)+1)-OFFSET(P141,,,,COUNTA($G$122:$CC$122)-COUNTA($G$122:P$122)+1))*(1+discount_rate),0)</f>
        <v>0</v>
      </c>
      <c r="Q175" s="1" cm="1">
        <f t="array" aca="1" ref="Q175" ca="1">IF(AND($B175=Q$28,$B175=$B176-1),NPV(discount_rate,OFFSET(Q140,,,,COUNTA($G$122:$CC$122)-COUNTA($G$122:Q$122)+1)-OFFSET(Q141,,,,COUNTA($G$122:$CC$122)-COUNTA($G$122:Q$122)+1))*(1+discount_rate),0)</f>
        <v>0</v>
      </c>
      <c r="R175" s="1" cm="1">
        <f t="array" aca="1" ref="R175" ca="1">IF(AND($B175=R$28,$B175=$B176-1),NPV(discount_rate,OFFSET(R140,,,,COUNTA($G$122:$CC$122)-COUNTA($G$122:R$122)+1)-OFFSET(R141,,,,COUNTA($G$122:$CC$122)-COUNTA($G$122:R$122)+1))*(1+discount_rate),0)</f>
        <v>0</v>
      </c>
      <c r="S175" s="1" cm="1">
        <f t="array" aca="1" ref="S175" ca="1">IF(AND($B175=S$28,$B175=$B176-1),NPV(discount_rate,OFFSET(S140,,,,COUNTA($G$122:$CC$122)-COUNTA($G$122:S$122)+1)-OFFSET(S141,,,,COUNTA($G$122:$CC$122)-COUNTA($G$122:S$122)+1))*(1+discount_rate),0)</f>
        <v>0</v>
      </c>
      <c r="T175" s="1" cm="1">
        <f t="array" aca="1" ref="T175" ca="1">IF(AND($B175=T$28,$B175=$B176-1),NPV(discount_rate,OFFSET(T140,,,,COUNTA($G$122:$CC$122)-COUNTA($G$122:T$122)+1)-OFFSET(T141,,,,COUNTA($G$122:$CC$122)-COUNTA($G$122:T$122)+1))*(1+discount_rate),0)</f>
        <v>0</v>
      </c>
      <c r="U175" s="1" cm="1">
        <f t="array" aca="1" ref="U175" ca="1">IF(AND($B175=U$28,$B175=$B176-1),NPV(discount_rate,OFFSET(U140,,,,COUNTA($G$122:$CC$122)-COUNTA($G$122:U$122)+1)-OFFSET(U141,,,,COUNTA($G$122:$CC$122)-COUNTA($G$122:U$122)+1))*(1+discount_rate),0)</f>
        <v>0</v>
      </c>
      <c r="V175" s="1" cm="1">
        <f t="array" aca="1" ref="V175" ca="1">IF(AND($B175=V$28,$B175=$B176-1),NPV(discount_rate,OFFSET(V140,,,,COUNTA($G$122:$CC$122)-COUNTA($G$122:V$122)+1)-OFFSET(V141,,,,COUNTA($G$122:$CC$122)-COUNTA($G$122:V$122)+1))*(1+discount_rate),0)</f>
        <v>0</v>
      </c>
      <c r="W175" s="1" cm="1">
        <f t="array" aca="1" ref="W175" ca="1">IF(AND($B175=W$28,$B175=$B176-1),NPV(discount_rate,OFFSET(W140,,,,COUNTA($G$122:$CC$122)-COUNTA($G$122:W$122)+1)-OFFSET(W141,,,,COUNTA($G$122:$CC$122)-COUNTA($G$122:W$122)+1))*(1+discount_rate),0)</f>
        <v>0</v>
      </c>
      <c r="X175" s="1" cm="1">
        <f t="array" aca="1" ref="X175" ca="1">IF(AND($B175=X$28,$B175=$B176-1),NPV(discount_rate,OFFSET(X140,,,,COUNTA($G$122:$CC$122)-COUNTA($G$122:X$122)+1)-OFFSET(X141,,,,COUNTA($G$122:$CC$122)-COUNTA($G$122:X$122)+1))*(1+discount_rate),0)</f>
        <v>0</v>
      </c>
      <c r="Y175" s="1" cm="1">
        <f t="array" aca="1" ref="Y175" ca="1">IF(AND($B175=Y$28,$B175=$B176-1),NPV(discount_rate,OFFSET(Y140,,,,COUNTA($G$122:$CC$122)-COUNTA($G$122:Y$122)+1)-OFFSET(Y141,,,,COUNTA($G$122:$CC$122)-COUNTA($G$122:Y$122)+1))*(1+discount_rate),0)</f>
        <v>431.64037768794776</v>
      </c>
      <c r="Z175" s="1" cm="1">
        <f t="array" aca="1" ref="Z175" ca="1">IF(AND($B175=Z$28,$B175=$B176-1),NPV(discount_rate,OFFSET(Z140,,,,COUNTA($G$122:$CC$122)-COUNTA($G$122:Z$122)+1)-OFFSET(Z141,,,,COUNTA($G$122:$CC$122)-COUNTA($G$122:Z$122)+1))*(1+discount_rate),0)</f>
        <v>0</v>
      </c>
      <c r="AA175" s="1" cm="1">
        <f t="array" aca="1" ref="AA175" ca="1">IF(AND($B175=AA$28,$B175=$B176-1),NPV(discount_rate,OFFSET(AA140,,,,COUNTA($G$122:$CC$122)-COUNTA($G$122:AA$122)+1)-OFFSET(AA141,,,,COUNTA($G$122:$CC$122)-COUNTA($G$122:AA$122)+1))*(1+discount_rate),0)</f>
        <v>0</v>
      </c>
      <c r="AB175" s="1" cm="1">
        <f t="array" aca="1" ref="AB175" ca="1">IF(AND($B175=AB$28,$B175=$B176-1),NPV(discount_rate,OFFSET(AB140,,,,COUNTA($G$122:$CC$122)-COUNTA($G$122:AB$122)+1)-OFFSET(AB141,,,,COUNTA($G$122:$CC$122)-COUNTA($G$122:AB$122)+1))*(1+discount_rate),0)</f>
        <v>0</v>
      </c>
      <c r="AC175" s="1" cm="1">
        <f t="array" aca="1" ref="AC175" ca="1">IF(AND($B175=AC$28,$B175=$B176-1),NPV(discount_rate,OFFSET(AC140,,,,COUNTA($G$122:$CC$122)-COUNTA($G$122:AC$122)+1)-OFFSET(AC141,,,,COUNTA($G$122:$CC$122)-COUNTA($G$122:AC$122)+1))*(1+discount_rate),0)</f>
        <v>0</v>
      </c>
      <c r="AD175" s="1" cm="1">
        <f t="array" aca="1" ref="AD175" ca="1">IF(AND($B175=AD$28,$B175=$B176-1),NPV(discount_rate,OFFSET(AD140,,,,COUNTA($G$122:$CC$122)-COUNTA($G$122:AD$122)+1)-OFFSET(AD141,,,,COUNTA($G$122:$CC$122)-COUNTA($G$122:AD$122)+1))*(1+discount_rate),0)</f>
        <v>0</v>
      </c>
      <c r="AE175" s="1" cm="1">
        <f t="array" aca="1" ref="AE175" ca="1">IF(AND($B175=AE$28,$B175=$B176-1),NPV(discount_rate,OFFSET(AE140,,,,COUNTA($G$122:$CC$122)-COUNTA($G$122:AE$122)+1)-OFFSET(AE141,,,,COUNTA($G$122:$CC$122)-COUNTA($G$122:AE$122)+1))*(1+discount_rate),0)</f>
        <v>0</v>
      </c>
      <c r="AF175" s="1" cm="1">
        <f t="array" aca="1" ref="AF175" ca="1">IF(AND($B175=AF$28,$B175=$B176-1),NPV(discount_rate,OFFSET(AF140,,,,COUNTA($G$122:$CC$122)-COUNTA($G$122:AF$122)+1)-OFFSET(AF141,,,,COUNTA($G$122:$CC$122)-COUNTA($G$122:AF$122)+1))*(1+discount_rate),0)</f>
        <v>0</v>
      </c>
      <c r="AG175" s="1" cm="1">
        <f t="array" aca="1" ref="AG175" ca="1">IF(AND($B175=AG$28,$B175=$B176-1),NPV(discount_rate,OFFSET(AG140,,,,COUNTA($G$122:$CC$122)-COUNTA($G$122:AG$122)+1)-OFFSET(AG141,,,,COUNTA($G$122:$CC$122)-COUNTA($G$122:AG$122)+1))*(1+discount_rate),0)</f>
        <v>0</v>
      </c>
      <c r="AH175" s="1" cm="1">
        <f t="array" aca="1" ref="AH175" ca="1">IF(AND($B175=AH$28,$B175=$B176-1),NPV(discount_rate,OFFSET(AH140,,,,COUNTA($G$122:$CC$122)-COUNTA($G$122:AH$122)+1)-OFFSET(AH141,,,,COUNTA($G$122:$CC$122)-COUNTA($G$122:AH$122)+1))*(1+discount_rate),0)</f>
        <v>0</v>
      </c>
      <c r="AI175" s="1" cm="1">
        <f t="array" aca="1" ref="AI175" ca="1">IF(AND($B175=AI$28,$B175=$B176-1),NPV(discount_rate,OFFSET(AI140,,,,COUNTA($G$122:$CC$122)-COUNTA($G$122:AI$122)+1)-OFFSET(AI141,,,,COUNTA($G$122:$CC$122)-COUNTA($G$122:AI$122)+1))*(1+discount_rate),0)</f>
        <v>0</v>
      </c>
      <c r="AJ175" s="1" cm="1">
        <f t="array" aca="1" ref="AJ175" ca="1">IF(AND($B175=AJ$28,$B175=$B176-1),NPV(discount_rate,OFFSET(AJ140,,,,COUNTA($G$122:$CC$122)-COUNTA($G$122:AJ$122)+1)-OFFSET(AJ141,,,,COUNTA($G$122:$CC$122)-COUNTA($G$122:AJ$122)+1))*(1+discount_rate),0)</f>
        <v>0</v>
      </c>
      <c r="AK175" s="1" cm="1">
        <f t="array" aca="1" ref="AK175" ca="1">IF(AND($B175=AK$28,$B175=$B176-1),NPV(discount_rate,OFFSET(AK140,,,,COUNTA($G$122:$CC$122)-COUNTA($G$122:AK$122)+1)-OFFSET(AK141,,,,COUNTA($G$122:$CC$122)-COUNTA($G$122:AK$122)+1))*(1+discount_rate),0)</f>
        <v>0</v>
      </c>
      <c r="AL175" s="1" cm="1">
        <f t="array" aca="1" ref="AL175" ca="1">IF(AND($B175=AL$28,$B175=$B176-1),NPV(discount_rate,OFFSET(AL140,,,,COUNTA($G$122:$CC$122)-COUNTA($G$122:AL$122)+1)-OFFSET(AL141,,,,COUNTA($G$122:$CC$122)-COUNTA($G$122:AL$122)+1))*(1+discount_rate),0)</f>
        <v>0</v>
      </c>
      <c r="AM175" s="1" cm="1">
        <f t="array" aca="1" ref="AM175" ca="1">IF(AND($B175=AM$28,$B175=$B176-1),NPV(discount_rate,OFFSET(AM140,,,,COUNTA($G$122:$CC$122)-COUNTA($G$122:AM$122)+1)-OFFSET(AM141,,,,COUNTA($G$122:$CC$122)-COUNTA($G$122:AM$122)+1))*(1+discount_rate),0)</f>
        <v>0</v>
      </c>
      <c r="AN175" s="1" cm="1">
        <f t="array" aca="1" ref="AN175" ca="1">IF(AND($B175=AN$28,$B175=$B176-1),NPV(discount_rate,OFFSET(AN140,,,,COUNTA($G$122:$CC$122)-COUNTA($G$122:AN$122)+1)-OFFSET(AN141,,,,COUNTA($G$122:$CC$122)-COUNTA($G$122:AN$122)+1))*(1+discount_rate),0)</f>
        <v>0</v>
      </c>
      <c r="AO175" s="1" cm="1">
        <f t="array" aca="1" ref="AO175" ca="1">IF(AND($B175=AO$28,$B175=$B176-1),NPV(discount_rate,OFFSET(AO140,,,,COUNTA($G$122:$CC$122)-COUNTA($G$122:AO$122)+1)-OFFSET(AO141,,,,COUNTA($G$122:$CC$122)-COUNTA($G$122:AO$122)+1))*(1+discount_rate),0)</f>
        <v>0</v>
      </c>
      <c r="AP175" s="1" cm="1">
        <f t="array" aca="1" ref="AP175" ca="1">IF(AND($B175=AP$28,$B175=$B176-1),NPV(discount_rate,OFFSET(AP140,,,,COUNTA($G$122:$CC$122)-COUNTA($G$122:AP$122)+1)-OFFSET(AP141,,,,COUNTA($G$122:$CC$122)-COUNTA($G$122:AP$122)+1))*(1+discount_rate),0)</f>
        <v>0</v>
      </c>
      <c r="AQ175" s="1" cm="1">
        <f t="array" aca="1" ref="AQ175" ca="1">IF(AND($B175=AQ$28,$B175=$B176-1),NPV(discount_rate,OFFSET(AQ140,,,,COUNTA($G$122:$CC$122)-COUNTA($G$122:AQ$122)+1)-OFFSET(AQ141,,,,COUNTA($G$122:$CC$122)-COUNTA($G$122:AQ$122)+1))*(1+discount_rate),0)</f>
        <v>0</v>
      </c>
      <c r="AR175" s="1" cm="1">
        <f t="array" aca="1" ref="AR175" ca="1">IF(AND($B175=AR$28,$B175=$B176-1),NPV(discount_rate,OFFSET(AR140,,,,COUNTA($G$122:$CC$122)-COUNTA($G$122:AR$122)+1)-OFFSET(AR141,,,,COUNTA($G$122:$CC$122)-COUNTA($G$122:AR$122)+1))*(1+discount_rate),0)</f>
        <v>0</v>
      </c>
      <c r="AS175" s="1" cm="1">
        <f t="array" aca="1" ref="AS175" ca="1">IF(AND($B175=AS$28,$B175=$B176-1),NPV(discount_rate,OFFSET(AS140,,,,COUNTA($G$122:$CC$122)-COUNTA($G$122:AS$122)+1)-OFFSET(AS141,,,,COUNTA($G$122:$CC$122)-COUNTA($G$122:AS$122)+1))*(1+discount_rate),0)</f>
        <v>0</v>
      </c>
      <c r="AT175" s="1" cm="1">
        <f t="array" aca="1" ref="AT175" ca="1">IF(AND($B175=AT$28,$B175=$B176-1),NPV(discount_rate,OFFSET(AT140,,,,COUNTA($G$122:$CC$122)-COUNTA($G$122:AT$122)+1)-OFFSET(AT141,,,,COUNTA($G$122:$CC$122)-COUNTA($G$122:AT$122)+1))*(1+discount_rate),0)</f>
        <v>0</v>
      </c>
      <c r="AU175" s="1" cm="1">
        <f t="array" aca="1" ref="AU175" ca="1">IF(AND($B175=AU$28,$B175=$B176-1),NPV(discount_rate,OFFSET(AU140,,,,COUNTA($G$122:$CC$122)-COUNTA($G$122:AU$122)+1)-OFFSET(AU141,,,,COUNTA($G$122:$CC$122)-COUNTA($G$122:AU$122)+1))*(1+discount_rate),0)</f>
        <v>0</v>
      </c>
      <c r="AV175" s="1" cm="1">
        <f t="array" aca="1" ref="AV175" ca="1">IF(AND($B175=AV$28,$B175=$B176-1),NPV(discount_rate,OFFSET(AV140,,,,COUNTA($G$122:$CC$122)-COUNTA($G$122:AV$122)+1)-OFFSET(AV141,,,,COUNTA($G$122:$CC$122)-COUNTA($G$122:AV$122)+1))*(1+discount_rate),0)</f>
        <v>0</v>
      </c>
      <c r="AW175" s="1" cm="1">
        <f t="array" aca="1" ref="AW175" ca="1">IF(AND($B175=AW$28,$B175=$B176-1),NPV(discount_rate,OFFSET(AW140,,,,COUNTA($G$122:$CC$122)-COUNTA($G$122:AW$122)+1)-OFFSET(AW141,,,,COUNTA($G$122:$CC$122)-COUNTA($G$122:AW$122)+1))*(1+discount_rate),0)</f>
        <v>0</v>
      </c>
      <c r="AX175" s="1" cm="1">
        <f t="array" aca="1" ref="AX175" ca="1">IF(AND($B175=AX$28,$B175=$B176-1),NPV(discount_rate,OFFSET(AX140,,,,COUNTA($G$122:$CC$122)-COUNTA($G$122:AX$122)+1)-OFFSET(AX141,,,,COUNTA($G$122:$CC$122)-COUNTA($G$122:AX$122)+1))*(1+discount_rate),0)</f>
        <v>0</v>
      </c>
      <c r="AY175" s="1" cm="1">
        <f t="array" aca="1" ref="AY175" ca="1">IF(AND($B175=AY$28,$B175=$B176-1),NPV(discount_rate,OFFSET(AY140,,,,COUNTA($G$122:$CC$122)-COUNTA($G$122:AY$122)+1)-OFFSET(AY141,,,,COUNTA($G$122:$CC$122)-COUNTA($G$122:AY$122)+1))*(1+discount_rate),0)</f>
        <v>0</v>
      </c>
      <c r="AZ175" s="1" cm="1">
        <f t="array" aca="1" ref="AZ175" ca="1">IF(AND($B175=AZ$28,$B175=$B176-1),NPV(discount_rate,OFFSET(AZ140,,,,COUNTA($G$122:$CC$122)-COUNTA($G$122:AZ$122)+1)-OFFSET(AZ141,,,,COUNTA($G$122:$CC$122)-COUNTA($G$122:AZ$122)+1))*(1+discount_rate),0)</f>
        <v>0</v>
      </c>
      <c r="BA175" s="1" cm="1">
        <f t="array" aca="1" ref="BA175" ca="1">IF(AND($B175=BA$28,$B175=$B176-1),NPV(discount_rate,OFFSET(BA140,,,,COUNTA($G$122:$CC$122)-COUNTA($G$122:BA$122)+1)-OFFSET(BA141,,,,COUNTA($G$122:$CC$122)-COUNTA($G$122:BA$122)+1))*(1+discount_rate),0)</f>
        <v>0</v>
      </c>
      <c r="BB175" s="1" cm="1">
        <f t="array" aca="1" ref="BB175" ca="1">IF(AND($B175=BB$28,$B175=$B176-1),NPV(discount_rate,OFFSET(BB140,,,,COUNTA($G$122:$CC$122)-COUNTA($G$122:BB$122)+1)-OFFSET(BB141,,,,COUNTA($G$122:$CC$122)-COUNTA($G$122:BB$122)+1))*(1+discount_rate),0)</f>
        <v>0</v>
      </c>
      <c r="BC175" s="1" cm="1">
        <f t="array" aca="1" ref="BC175" ca="1">IF(AND($B175=BC$28,$B175=$B176-1),NPV(discount_rate,OFFSET(BC140,,,,COUNTA($G$122:$CC$122)-COUNTA($G$122:BC$122)+1)-OFFSET(BC141,,,,COUNTA($G$122:$CC$122)-COUNTA($G$122:BC$122)+1))*(1+discount_rate),0)</f>
        <v>0</v>
      </c>
      <c r="BD175" s="1" cm="1">
        <f t="array" aca="1" ref="BD175" ca="1">IF(AND($B175=BD$28,$B175=$B176-1),NPV(discount_rate,OFFSET(BD140,,,,COUNTA($G$122:$CC$122)-COUNTA($G$122:BD$122)+1)-OFFSET(BD141,,,,COUNTA($G$122:$CC$122)-COUNTA($G$122:BD$122)+1))*(1+discount_rate),0)</f>
        <v>0</v>
      </c>
      <c r="BE175" s="1" cm="1">
        <f t="array" aca="1" ref="BE175" ca="1">IF(AND($B175=BE$28,$B175=$B176-1),NPV(discount_rate,OFFSET(BE140,,,,COUNTA($G$122:$CC$122)-COUNTA($G$122:BE$122)+1)-OFFSET(BE141,,,,COUNTA($G$122:$CC$122)-COUNTA($G$122:BE$122)+1))*(1+discount_rate),0)</f>
        <v>0</v>
      </c>
      <c r="BF175" s="1" cm="1">
        <f t="array" aca="1" ref="BF175" ca="1">IF(AND($B175=BF$28,$B175=$B176-1),NPV(discount_rate,OFFSET(BF140,,,,COUNTA($G$122:$CC$122)-COUNTA($G$122:BF$122)+1)-OFFSET(BF141,,,,COUNTA($G$122:$CC$122)-COUNTA($G$122:BF$122)+1))*(1+discount_rate),0)</f>
        <v>0</v>
      </c>
      <c r="BG175" s="1" cm="1">
        <f t="array" aca="1" ref="BG175" ca="1">IF(AND($B175=BG$28,$B175=$B176-1),NPV(discount_rate,OFFSET(BG140,,,,COUNTA($G$122:$CC$122)-COUNTA($G$122:BG$122)+1)-OFFSET(BG141,,,,COUNTA($G$122:$CC$122)-COUNTA($G$122:BG$122)+1))*(1+discount_rate),0)</f>
        <v>0</v>
      </c>
      <c r="BH175" s="1" cm="1">
        <f t="array" aca="1" ref="BH175" ca="1">IF(AND($B175=BH$28,$B175=$B176-1),NPV(discount_rate,OFFSET(BH140,,,,COUNTA($G$122:$CC$122)-COUNTA($G$122:BH$122)+1)-OFFSET(BH141,,,,COUNTA($G$122:$CC$122)-COUNTA($G$122:BH$122)+1))*(1+discount_rate),0)</f>
        <v>0</v>
      </c>
      <c r="BI175" s="1" cm="1">
        <f t="array" aca="1" ref="BI175" ca="1">IF(AND($B175=BI$28,$B175=$B176-1),NPV(discount_rate,OFFSET(BI140,,,,COUNTA($G$122:$CC$122)-COUNTA($G$122:BI$122)+1)-OFFSET(BI141,,,,COUNTA($G$122:$CC$122)-COUNTA($G$122:BI$122)+1))*(1+discount_rate),0)</f>
        <v>0</v>
      </c>
      <c r="BJ175" s="1" cm="1">
        <f t="array" aca="1" ref="BJ175" ca="1">IF(AND($B175=BJ$28,$B175=$B176-1),NPV(discount_rate,OFFSET(BJ140,,,,COUNTA($G$122:$CC$122)-COUNTA($G$122:BJ$122)+1)-OFFSET(BJ141,,,,COUNTA($G$122:$CC$122)-COUNTA($G$122:BJ$122)+1))*(1+discount_rate),0)</f>
        <v>0</v>
      </c>
      <c r="BK175" s="1" cm="1">
        <f t="array" aca="1" ref="BK175" ca="1">IF(AND($B175=BK$28,$B175=$B176-1),NPV(discount_rate,OFFSET(BK140,,,,COUNTA($G$122:$CC$122)-COUNTA($G$122:BK$122)+1)-OFFSET(BK141,,,,COUNTA($G$122:$CC$122)-COUNTA($G$122:BK$122)+1))*(1+discount_rate),0)</f>
        <v>0</v>
      </c>
      <c r="BL175" s="1" cm="1">
        <f t="array" aca="1" ref="BL175" ca="1">IF(AND($B175=BL$28,$B175=$B176-1),NPV(discount_rate,OFFSET(BL140,,,,COUNTA($G$122:$CC$122)-COUNTA($G$122:BL$122)+1)-OFFSET(BL141,,,,COUNTA($G$122:$CC$122)-COUNTA($G$122:BL$122)+1))*(1+discount_rate),0)</f>
        <v>0</v>
      </c>
      <c r="BM175" s="1" cm="1">
        <f t="array" aca="1" ref="BM175" ca="1">IF(AND($B175=BM$28,$B175=$B176-1),NPV(discount_rate,OFFSET(BM140,,,,COUNTA($G$122:$CC$122)-COUNTA($G$122:BM$122)+1)-OFFSET(BM141,,,,COUNTA($G$122:$CC$122)-COUNTA($G$122:BM$122)+1))*(1+discount_rate),0)</f>
        <v>0</v>
      </c>
      <c r="BN175" s="1" cm="1">
        <f t="array" aca="1" ref="BN175" ca="1">IF(AND($B175=BN$28,$B175=$B176-1),NPV(discount_rate,OFFSET(BN140,,,,COUNTA($G$122:$CC$122)-COUNTA($G$122:BN$122)+1)-OFFSET(BN141,,,,COUNTA($G$122:$CC$122)-COUNTA($G$122:BN$122)+1))*(1+discount_rate),0)</f>
        <v>0</v>
      </c>
      <c r="BO175" s="1" cm="1">
        <f t="array" aca="1" ref="BO175" ca="1">IF(AND($B175=BO$28,$B175=$B176-1),NPV(discount_rate,OFFSET(BO140,,,,COUNTA($G$122:$CC$122)-COUNTA($G$122:BO$122)+1)-OFFSET(BO141,,,,COUNTA($G$122:$CC$122)-COUNTA($G$122:BO$122)+1))*(1+discount_rate),0)</f>
        <v>0</v>
      </c>
      <c r="BP175" s="1" cm="1">
        <f t="array" aca="1" ref="BP175" ca="1">IF(AND($B175=BP$28,$B175=$B176-1),NPV(discount_rate,OFFSET(BP140,,,,COUNTA($G$122:$CC$122)-COUNTA($G$122:BP$122)+1)-OFFSET(BP141,,,,COUNTA($G$122:$CC$122)-COUNTA($G$122:BP$122)+1))*(1+discount_rate),0)</f>
        <v>0</v>
      </c>
      <c r="BQ175" s="1" cm="1">
        <f t="array" aca="1" ref="BQ175" ca="1">IF(AND($B175=BQ$28,$B175=$B176-1),NPV(discount_rate,OFFSET(BQ140,,,,COUNTA($G$122:$CC$122)-COUNTA($G$122:BQ$122)+1)-OFFSET(BQ141,,,,COUNTA($G$122:$CC$122)-COUNTA($G$122:BQ$122)+1))*(1+discount_rate),0)</f>
        <v>0</v>
      </c>
      <c r="BR175" s="1" cm="1">
        <f t="array" aca="1" ref="BR175" ca="1">IF(AND($B175=BR$28,$B175=$B176-1),NPV(discount_rate,OFFSET(BR140,,,,COUNTA($G$122:$CC$122)-COUNTA($G$122:BR$122)+1)-OFFSET(BR141,,,,COUNTA($G$122:$CC$122)-COUNTA($G$122:BR$122)+1))*(1+discount_rate),0)</f>
        <v>0</v>
      </c>
      <c r="BS175" s="1" cm="1">
        <f t="array" aca="1" ref="BS175" ca="1">IF(AND($B175=BS$28,$B175=$B176-1),NPV(discount_rate,OFFSET(BS140,,,,COUNTA($G$122:$CC$122)-COUNTA($G$122:BS$122)+1)-OFFSET(BS141,,,,COUNTA($G$122:$CC$122)-COUNTA($G$122:BS$122)+1))*(1+discount_rate),0)</f>
        <v>0</v>
      </c>
      <c r="BT175" s="1" cm="1">
        <f t="array" aca="1" ref="BT175" ca="1">IF(AND($B175=BT$28,$B175=$B176-1),NPV(discount_rate,OFFSET(BT140,,,,COUNTA($G$122:$CC$122)-COUNTA($G$122:BT$122)+1)-OFFSET(BT141,,,,COUNTA($G$122:$CC$122)-COUNTA($G$122:BT$122)+1))*(1+discount_rate),0)</f>
        <v>0</v>
      </c>
      <c r="BU175" s="1" cm="1">
        <f t="array" aca="1" ref="BU175" ca="1">IF(AND($B175=BU$28,$B175=$B176-1),NPV(discount_rate,OFFSET(BU140,,,,COUNTA($G$122:$CC$122)-COUNTA($G$122:BU$122)+1)-OFFSET(BU141,,,,COUNTA($G$122:$CC$122)-COUNTA($G$122:BU$122)+1))*(1+discount_rate),0)</f>
        <v>0</v>
      </c>
      <c r="BV175" s="1" cm="1">
        <f t="array" aca="1" ref="BV175" ca="1">IF(AND($B175=BV$28,$B175=$B176-1),NPV(discount_rate,OFFSET(BV140,,,,COUNTA($G$122:$CC$122)-COUNTA($G$122:BV$122)+1)-OFFSET(BV141,,,,COUNTA($G$122:$CC$122)-COUNTA($G$122:BV$122)+1))*(1+discount_rate),0)</f>
        <v>0</v>
      </c>
      <c r="BW175" s="1" cm="1">
        <f t="array" aca="1" ref="BW175" ca="1">IF(AND($B175=BW$28,$B175=$B176-1),NPV(discount_rate,OFFSET(BW140,,,,COUNTA($G$122:$CC$122)-COUNTA($G$122:BW$122)+1)-OFFSET(BW141,,,,COUNTA($G$122:$CC$122)-COUNTA($G$122:BW$122)+1))*(1+discount_rate),0)</f>
        <v>0</v>
      </c>
      <c r="BX175" s="1" cm="1">
        <f t="array" aca="1" ref="BX175" ca="1">IF(AND($B175=BX$28,$B175=$B176-1),NPV(discount_rate,OFFSET(BX140,,,,COUNTA($G$122:$CC$122)-COUNTA($G$122:BX$122)+1)-OFFSET(BX141,,,,COUNTA($G$122:$CC$122)-COUNTA($G$122:BX$122)+1))*(1+discount_rate),0)</f>
        <v>0</v>
      </c>
      <c r="BY175" s="1" cm="1">
        <f t="array" aca="1" ref="BY175" ca="1">IF(AND($B175=BY$28,$B175=$B176-1),NPV(discount_rate,OFFSET(BY140,,,,COUNTA($G$122:$CC$122)-COUNTA($G$122:BY$122)+1)-OFFSET(BY141,,,,COUNTA($G$122:$CC$122)-COUNTA($G$122:BY$122)+1))*(1+discount_rate),0)</f>
        <v>0</v>
      </c>
      <c r="BZ175" s="1" cm="1">
        <f t="array" aca="1" ref="BZ175" ca="1">IF(AND($B175=BZ$28,$B175=$B176-1),NPV(discount_rate,OFFSET(BZ140,,,,COUNTA($G$122:$CC$122)-COUNTA($G$122:BZ$122)+1)-OFFSET(BZ141,,,,COUNTA($G$122:$CC$122)-COUNTA($G$122:BZ$122)+1))*(1+discount_rate),0)</f>
        <v>0</v>
      </c>
      <c r="CA175" s="1" cm="1">
        <f t="array" aca="1" ref="CA175" ca="1">IF(AND($B175=CA$28,$B175=$B176-1),NPV(discount_rate,OFFSET(CA140,,,,COUNTA($G$122:$CC$122)-COUNTA($G$122:CA$122)+1)-OFFSET(CA141,,,,COUNTA($G$122:$CC$122)-COUNTA($G$122:CA$122)+1))*(1+discount_rate),0)</f>
        <v>0</v>
      </c>
      <c r="CB175" s="1" cm="1">
        <f t="array" aca="1" ref="CB175" ca="1">IF(AND($B175=CB$28,$B175=$B176-1),NPV(discount_rate,OFFSET(CB140,,,,COUNTA($G$122:$CC$122)-COUNTA($G$122:CB$122)+1)-OFFSET(CB141,,,,COUNTA($G$122:$CC$122)-COUNTA($G$122:CB$122)+1))*(1+discount_rate),0)</f>
        <v>0</v>
      </c>
      <c r="CC175" s="1" cm="1">
        <f t="array" aca="1" ref="CC175" ca="1">IF(AND($B175=CC$28,$B175=$B176-1),NPV(discount_rate,OFFSET(CC140,,,,COUNTA($G$122:$CC$122)-COUNTA($G$122:CC$122)+1)-OFFSET(CC141,,,,COUNTA($G$122:$CC$122)-COUNTA($G$122:CC$122)+1))*(1+discount_rate),0)</f>
        <v>0</v>
      </c>
    </row>
    <row r="176" spans="2:81" x14ac:dyDescent="0.2">
      <c r="B176">
        <f t="shared" si="150"/>
        <v>2045</v>
      </c>
      <c r="D176" t="s">
        <v>43</v>
      </c>
      <c r="G176" s="1" cm="1">
        <f t="array" aca="1" ref="G176" ca="1">IF(AND($B176=G$28,$B176=$B177-1),NPV(discount_rate,OFFSET(G141,,,,COUNTA($G$122:$CC$122)-COUNTA($G$122:G$122)+1)-OFFSET(G142,,,,COUNTA($G$122:$CC$122)-COUNTA($G$122:G$122)+1))*(1+discount_rate),0)</f>
        <v>0</v>
      </c>
      <c r="H176" s="1" cm="1">
        <f t="array" aca="1" ref="H176" ca="1">IF(AND($B176=H$28,$B176=$B177-1),NPV(discount_rate,OFFSET(H141,,,,COUNTA($G$122:$CC$122)-COUNTA($G$122:H$122)+1)-OFFSET(H142,,,,COUNTA($G$122:$CC$122)-COUNTA($G$122:H$122)+1))*(1+discount_rate),0)</f>
        <v>0</v>
      </c>
      <c r="I176" s="1" cm="1">
        <f t="array" aca="1" ref="I176" ca="1">IF(AND($B176=I$28,$B176=$B177-1),NPV(discount_rate,OFFSET(I141,,,,COUNTA($G$122:$CC$122)-COUNTA($G$122:I$122)+1)-OFFSET(I142,,,,COUNTA($G$122:$CC$122)-COUNTA($G$122:I$122)+1))*(1+discount_rate),0)</f>
        <v>0</v>
      </c>
      <c r="J176" s="1" cm="1">
        <f t="array" aca="1" ref="J176" ca="1">IF(AND($B176=J$28,$B176=$B177-1),NPV(discount_rate,OFFSET(J141,,,,COUNTA($G$122:$CC$122)-COUNTA($G$122:J$122)+1)-OFFSET(J142,,,,COUNTA($G$122:$CC$122)-COUNTA($G$122:J$122)+1))*(1+discount_rate),0)</f>
        <v>0</v>
      </c>
      <c r="K176" s="1" cm="1">
        <f t="array" aca="1" ref="K176" ca="1">IF(AND($B176=K$28,$B176=$B177-1),NPV(discount_rate,OFFSET(K141,,,,COUNTA($G$122:$CC$122)-COUNTA($G$122:K$122)+1)-OFFSET(K142,,,,COUNTA($G$122:$CC$122)-COUNTA($G$122:K$122)+1))*(1+discount_rate),0)</f>
        <v>0</v>
      </c>
      <c r="L176" s="1" cm="1">
        <f t="array" aca="1" ref="L176" ca="1">IF(AND($B176=L$28,$B176=$B177-1),NPV(discount_rate,OFFSET(L141,,,,COUNTA($G$122:$CC$122)-COUNTA($G$122:L$122)+1)-OFFSET(L142,,,,COUNTA($G$122:$CC$122)-COUNTA($G$122:L$122)+1))*(1+discount_rate),0)</f>
        <v>0</v>
      </c>
      <c r="M176" s="1" cm="1">
        <f t="array" aca="1" ref="M176" ca="1">IF(AND($B176=M$28,$B176=$B177-1),NPV(discount_rate,OFFSET(M141,,,,COUNTA($G$122:$CC$122)-COUNTA($G$122:M$122)+1)-OFFSET(M142,,,,COUNTA($G$122:$CC$122)-COUNTA($G$122:M$122)+1))*(1+discount_rate),0)</f>
        <v>0</v>
      </c>
      <c r="N176" s="1" cm="1">
        <f t="array" aca="1" ref="N176" ca="1">IF(AND($B176=N$28,$B176=$B177-1),NPV(discount_rate,OFFSET(N141,,,,COUNTA($G$122:$CC$122)-COUNTA($G$122:N$122)+1)-OFFSET(N142,,,,COUNTA($G$122:$CC$122)-COUNTA($G$122:N$122)+1))*(1+discount_rate),0)</f>
        <v>0</v>
      </c>
      <c r="O176" s="1" cm="1">
        <f t="array" aca="1" ref="O176" ca="1">IF(AND($B176=O$28,$B176=$B177-1),NPV(discount_rate,OFFSET(O141,,,,COUNTA($G$122:$CC$122)-COUNTA($G$122:O$122)+1)-OFFSET(O142,,,,COUNTA($G$122:$CC$122)-COUNTA($G$122:O$122)+1))*(1+discount_rate),0)</f>
        <v>0</v>
      </c>
      <c r="P176" s="1" cm="1">
        <f t="array" aca="1" ref="P176" ca="1">IF(AND($B176=P$28,$B176=$B177-1),NPV(discount_rate,OFFSET(P141,,,,COUNTA($G$122:$CC$122)-COUNTA($G$122:P$122)+1)-OFFSET(P142,,,,COUNTA($G$122:$CC$122)-COUNTA($G$122:P$122)+1))*(1+discount_rate),0)</f>
        <v>0</v>
      </c>
      <c r="Q176" s="1" cm="1">
        <f t="array" aca="1" ref="Q176" ca="1">IF(AND($B176=Q$28,$B176=$B177-1),NPV(discount_rate,OFFSET(Q141,,,,COUNTA($G$122:$CC$122)-COUNTA($G$122:Q$122)+1)-OFFSET(Q142,,,,COUNTA($G$122:$CC$122)-COUNTA($G$122:Q$122)+1))*(1+discount_rate),0)</f>
        <v>0</v>
      </c>
      <c r="R176" s="1" cm="1">
        <f t="array" aca="1" ref="R176" ca="1">IF(AND($B176=R$28,$B176=$B177-1),NPV(discount_rate,OFFSET(R141,,,,COUNTA($G$122:$CC$122)-COUNTA($G$122:R$122)+1)-OFFSET(R142,,,,COUNTA($G$122:$CC$122)-COUNTA($G$122:R$122)+1))*(1+discount_rate),0)</f>
        <v>0</v>
      </c>
      <c r="S176" s="1" cm="1">
        <f t="array" aca="1" ref="S176" ca="1">IF(AND($B176=S$28,$B176=$B177-1),NPV(discount_rate,OFFSET(S141,,,,COUNTA($G$122:$CC$122)-COUNTA($G$122:S$122)+1)-OFFSET(S142,,,,COUNTA($G$122:$CC$122)-COUNTA($G$122:S$122)+1))*(1+discount_rate),0)</f>
        <v>0</v>
      </c>
      <c r="T176" s="1" cm="1">
        <f t="array" aca="1" ref="T176" ca="1">IF(AND($B176=T$28,$B176=$B177-1),NPV(discount_rate,OFFSET(T141,,,,COUNTA($G$122:$CC$122)-COUNTA($G$122:T$122)+1)-OFFSET(T142,,,,COUNTA($G$122:$CC$122)-COUNTA($G$122:T$122)+1))*(1+discount_rate),0)</f>
        <v>0</v>
      </c>
      <c r="U176" s="1" cm="1">
        <f t="array" aca="1" ref="U176" ca="1">IF(AND($B176=U$28,$B176=$B177-1),NPV(discount_rate,OFFSET(U141,,,,COUNTA($G$122:$CC$122)-COUNTA($G$122:U$122)+1)-OFFSET(U142,,,,COUNTA($G$122:$CC$122)-COUNTA($G$122:U$122)+1))*(1+discount_rate),0)</f>
        <v>0</v>
      </c>
      <c r="V176" s="1" cm="1">
        <f t="array" aca="1" ref="V176" ca="1">IF(AND($B176=V$28,$B176=$B177-1),NPV(discount_rate,OFFSET(V141,,,,COUNTA($G$122:$CC$122)-COUNTA($G$122:V$122)+1)-OFFSET(V142,,,,COUNTA($G$122:$CC$122)-COUNTA($G$122:V$122)+1))*(1+discount_rate),0)</f>
        <v>0</v>
      </c>
      <c r="W176" s="1" cm="1">
        <f t="array" aca="1" ref="W176" ca="1">IF(AND($B176=W$28,$B176=$B177-1),NPV(discount_rate,OFFSET(W141,,,,COUNTA($G$122:$CC$122)-COUNTA($G$122:W$122)+1)-OFFSET(W142,,,,COUNTA($G$122:$CC$122)-COUNTA($G$122:W$122)+1))*(1+discount_rate),0)</f>
        <v>0</v>
      </c>
      <c r="X176" s="1" cm="1">
        <f t="array" aca="1" ref="X176" ca="1">IF(AND($B176=X$28,$B176=$B177-1),NPV(discount_rate,OFFSET(X141,,,,COUNTA($G$122:$CC$122)-COUNTA($G$122:X$122)+1)-OFFSET(X142,,,,COUNTA($G$122:$CC$122)-COUNTA($G$122:X$122)+1))*(1+discount_rate),0)</f>
        <v>0</v>
      </c>
      <c r="Y176" s="1" cm="1">
        <f t="array" aca="1" ref="Y176" ca="1">IF(AND($B176=Y$28,$B176=$B177-1),NPV(discount_rate,OFFSET(Y141,,,,COUNTA($G$122:$CC$122)-COUNTA($G$122:Y$122)+1)-OFFSET(Y142,,,,COUNTA($G$122:$CC$122)-COUNTA($G$122:Y$122)+1))*(1+discount_rate),0)</f>
        <v>0</v>
      </c>
      <c r="Z176" s="1" cm="1">
        <f t="array" aca="1" ref="Z176" ca="1">IF(AND($B176=Z$28,$B176=$B177-1),NPV(discount_rate,OFFSET(Z141,,,,COUNTA($G$122:$CC$122)-COUNTA($G$122:Z$122)+1)-OFFSET(Z142,,,,COUNTA($G$122:$CC$122)-COUNTA($G$122:Z$122)+1))*(1+discount_rate),0)</f>
        <v>434.18340062388643</v>
      </c>
      <c r="AA176" s="1" cm="1">
        <f t="array" aca="1" ref="AA176" ca="1">IF(AND($B176=AA$28,$B176=$B177-1),NPV(discount_rate,OFFSET(AA141,,,,COUNTA($G$122:$CC$122)-COUNTA($G$122:AA$122)+1)-OFFSET(AA142,,,,COUNTA($G$122:$CC$122)-COUNTA($G$122:AA$122)+1))*(1+discount_rate),0)</f>
        <v>0</v>
      </c>
      <c r="AB176" s="1" cm="1">
        <f t="array" aca="1" ref="AB176" ca="1">IF(AND($B176=AB$28,$B176=$B177-1),NPV(discount_rate,OFFSET(AB141,,,,COUNTA($G$122:$CC$122)-COUNTA($G$122:AB$122)+1)-OFFSET(AB142,,,,COUNTA($G$122:$CC$122)-COUNTA($G$122:AB$122)+1))*(1+discount_rate),0)</f>
        <v>0</v>
      </c>
      <c r="AC176" s="1" cm="1">
        <f t="array" aca="1" ref="AC176" ca="1">IF(AND($B176=AC$28,$B176=$B177-1),NPV(discount_rate,OFFSET(AC141,,,,COUNTA($G$122:$CC$122)-COUNTA($G$122:AC$122)+1)-OFFSET(AC142,,,,COUNTA($G$122:$CC$122)-COUNTA($G$122:AC$122)+1))*(1+discount_rate),0)</f>
        <v>0</v>
      </c>
      <c r="AD176" s="1" cm="1">
        <f t="array" aca="1" ref="AD176" ca="1">IF(AND($B176=AD$28,$B176=$B177-1),NPV(discount_rate,OFFSET(AD141,,,,COUNTA($G$122:$CC$122)-COUNTA($G$122:AD$122)+1)-OFFSET(AD142,,,,COUNTA($G$122:$CC$122)-COUNTA($G$122:AD$122)+1))*(1+discount_rate),0)</f>
        <v>0</v>
      </c>
      <c r="AE176" s="1" cm="1">
        <f t="array" aca="1" ref="AE176" ca="1">IF(AND($B176=AE$28,$B176=$B177-1),NPV(discount_rate,OFFSET(AE141,,,,COUNTA($G$122:$CC$122)-COUNTA($G$122:AE$122)+1)-OFFSET(AE142,,,,COUNTA($G$122:$CC$122)-COUNTA($G$122:AE$122)+1))*(1+discount_rate),0)</f>
        <v>0</v>
      </c>
      <c r="AF176" s="1" cm="1">
        <f t="array" aca="1" ref="AF176" ca="1">IF(AND($B176=AF$28,$B176=$B177-1),NPV(discount_rate,OFFSET(AF141,,,,COUNTA($G$122:$CC$122)-COUNTA($G$122:AF$122)+1)-OFFSET(AF142,,,,COUNTA($G$122:$CC$122)-COUNTA($G$122:AF$122)+1))*(1+discount_rate),0)</f>
        <v>0</v>
      </c>
      <c r="AG176" s="1" cm="1">
        <f t="array" aca="1" ref="AG176" ca="1">IF(AND($B176=AG$28,$B176=$B177-1),NPV(discount_rate,OFFSET(AG141,,,,COUNTA($G$122:$CC$122)-COUNTA($G$122:AG$122)+1)-OFFSET(AG142,,,,COUNTA($G$122:$CC$122)-COUNTA($G$122:AG$122)+1))*(1+discount_rate),0)</f>
        <v>0</v>
      </c>
      <c r="AH176" s="1" cm="1">
        <f t="array" aca="1" ref="AH176" ca="1">IF(AND($B176=AH$28,$B176=$B177-1),NPV(discount_rate,OFFSET(AH141,,,,COUNTA($G$122:$CC$122)-COUNTA($G$122:AH$122)+1)-OFFSET(AH142,,,,COUNTA($G$122:$CC$122)-COUNTA($G$122:AH$122)+1))*(1+discount_rate),0)</f>
        <v>0</v>
      </c>
      <c r="AI176" s="1" cm="1">
        <f t="array" aca="1" ref="AI176" ca="1">IF(AND($B176=AI$28,$B176=$B177-1),NPV(discount_rate,OFFSET(AI141,,,,COUNTA($G$122:$CC$122)-COUNTA($G$122:AI$122)+1)-OFFSET(AI142,,,,COUNTA($G$122:$CC$122)-COUNTA($G$122:AI$122)+1))*(1+discount_rate),0)</f>
        <v>0</v>
      </c>
      <c r="AJ176" s="1" cm="1">
        <f t="array" aca="1" ref="AJ176" ca="1">IF(AND($B176=AJ$28,$B176=$B177-1),NPV(discount_rate,OFFSET(AJ141,,,,COUNTA($G$122:$CC$122)-COUNTA($G$122:AJ$122)+1)-OFFSET(AJ142,,,,COUNTA($G$122:$CC$122)-COUNTA($G$122:AJ$122)+1))*(1+discount_rate),0)</f>
        <v>0</v>
      </c>
      <c r="AK176" s="1" cm="1">
        <f t="array" aca="1" ref="AK176" ca="1">IF(AND($B176=AK$28,$B176=$B177-1),NPV(discount_rate,OFFSET(AK141,,,,COUNTA($G$122:$CC$122)-COUNTA($G$122:AK$122)+1)-OFFSET(AK142,,,,COUNTA($G$122:$CC$122)-COUNTA($G$122:AK$122)+1))*(1+discount_rate),0)</f>
        <v>0</v>
      </c>
      <c r="AL176" s="1" cm="1">
        <f t="array" aca="1" ref="AL176" ca="1">IF(AND($B176=AL$28,$B176=$B177-1),NPV(discount_rate,OFFSET(AL141,,,,COUNTA($G$122:$CC$122)-COUNTA($G$122:AL$122)+1)-OFFSET(AL142,,,,COUNTA($G$122:$CC$122)-COUNTA($G$122:AL$122)+1))*(1+discount_rate),0)</f>
        <v>0</v>
      </c>
      <c r="AM176" s="1" cm="1">
        <f t="array" aca="1" ref="AM176" ca="1">IF(AND($B176=AM$28,$B176=$B177-1),NPV(discount_rate,OFFSET(AM141,,,,COUNTA($G$122:$CC$122)-COUNTA($G$122:AM$122)+1)-OFFSET(AM142,,,,COUNTA($G$122:$CC$122)-COUNTA($G$122:AM$122)+1))*(1+discount_rate),0)</f>
        <v>0</v>
      </c>
      <c r="AN176" s="1" cm="1">
        <f t="array" aca="1" ref="AN176" ca="1">IF(AND($B176=AN$28,$B176=$B177-1),NPV(discount_rate,OFFSET(AN141,,,,COUNTA($G$122:$CC$122)-COUNTA($G$122:AN$122)+1)-OFFSET(AN142,,,,COUNTA($G$122:$CC$122)-COUNTA($G$122:AN$122)+1))*(1+discount_rate),0)</f>
        <v>0</v>
      </c>
      <c r="AO176" s="1" cm="1">
        <f t="array" aca="1" ref="AO176" ca="1">IF(AND($B176=AO$28,$B176=$B177-1),NPV(discount_rate,OFFSET(AO141,,,,COUNTA($G$122:$CC$122)-COUNTA($G$122:AO$122)+1)-OFFSET(AO142,,,,COUNTA($G$122:$CC$122)-COUNTA($G$122:AO$122)+1))*(1+discount_rate),0)</f>
        <v>0</v>
      </c>
      <c r="AP176" s="1" cm="1">
        <f t="array" aca="1" ref="AP176" ca="1">IF(AND($B176=AP$28,$B176=$B177-1),NPV(discount_rate,OFFSET(AP141,,,,COUNTA($G$122:$CC$122)-COUNTA($G$122:AP$122)+1)-OFFSET(AP142,,,,COUNTA($G$122:$CC$122)-COUNTA($G$122:AP$122)+1))*(1+discount_rate),0)</f>
        <v>0</v>
      </c>
      <c r="AQ176" s="1" cm="1">
        <f t="array" aca="1" ref="AQ176" ca="1">IF(AND($B176=AQ$28,$B176=$B177-1),NPV(discount_rate,OFFSET(AQ141,,,,COUNTA($G$122:$CC$122)-COUNTA($G$122:AQ$122)+1)-OFFSET(AQ142,,,,COUNTA($G$122:$CC$122)-COUNTA($G$122:AQ$122)+1))*(1+discount_rate),0)</f>
        <v>0</v>
      </c>
      <c r="AR176" s="1" cm="1">
        <f t="array" aca="1" ref="AR176" ca="1">IF(AND($B176=AR$28,$B176=$B177-1),NPV(discount_rate,OFFSET(AR141,,,,COUNTA($G$122:$CC$122)-COUNTA($G$122:AR$122)+1)-OFFSET(AR142,,,,COUNTA($G$122:$CC$122)-COUNTA($G$122:AR$122)+1))*(1+discount_rate),0)</f>
        <v>0</v>
      </c>
      <c r="AS176" s="1" cm="1">
        <f t="array" aca="1" ref="AS176" ca="1">IF(AND($B176=AS$28,$B176=$B177-1),NPV(discount_rate,OFFSET(AS141,,,,COUNTA($G$122:$CC$122)-COUNTA($G$122:AS$122)+1)-OFFSET(AS142,,,,COUNTA($G$122:$CC$122)-COUNTA($G$122:AS$122)+1))*(1+discount_rate),0)</f>
        <v>0</v>
      </c>
      <c r="AT176" s="1" cm="1">
        <f t="array" aca="1" ref="AT176" ca="1">IF(AND($B176=AT$28,$B176=$B177-1),NPV(discount_rate,OFFSET(AT141,,,,COUNTA($G$122:$CC$122)-COUNTA($G$122:AT$122)+1)-OFFSET(AT142,,,,COUNTA($G$122:$CC$122)-COUNTA($G$122:AT$122)+1))*(1+discount_rate),0)</f>
        <v>0</v>
      </c>
      <c r="AU176" s="1" cm="1">
        <f t="array" aca="1" ref="AU176" ca="1">IF(AND($B176=AU$28,$B176=$B177-1),NPV(discount_rate,OFFSET(AU141,,,,COUNTA($G$122:$CC$122)-COUNTA($G$122:AU$122)+1)-OFFSET(AU142,,,,COUNTA($G$122:$CC$122)-COUNTA($G$122:AU$122)+1))*(1+discount_rate),0)</f>
        <v>0</v>
      </c>
      <c r="AV176" s="1" cm="1">
        <f t="array" aca="1" ref="AV176" ca="1">IF(AND($B176=AV$28,$B176=$B177-1),NPV(discount_rate,OFFSET(AV141,,,,COUNTA($G$122:$CC$122)-COUNTA($G$122:AV$122)+1)-OFFSET(AV142,,,,COUNTA($G$122:$CC$122)-COUNTA($G$122:AV$122)+1))*(1+discount_rate),0)</f>
        <v>0</v>
      </c>
      <c r="AW176" s="1" cm="1">
        <f t="array" aca="1" ref="AW176" ca="1">IF(AND($B176=AW$28,$B176=$B177-1),NPV(discount_rate,OFFSET(AW141,,,,COUNTA($G$122:$CC$122)-COUNTA($G$122:AW$122)+1)-OFFSET(AW142,,,,COUNTA($G$122:$CC$122)-COUNTA($G$122:AW$122)+1))*(1+discount_rate),0)</f>
        <v>0</v>
      </c>
      <c r="AX176" s="1" cm="1">
        <f t="array" aca="1" ref="AX176" ca="1">IF(AND($B176=AX$28,$B176=$B177-1),NPV(discount_rate,OFFSET(AX141,,,,COUNTA($G$122:$CC$122)-COUNTA($G$122:AX$122)+1)-OFFSET(AX142,,,,COUNTA($G$122:$CC$122)-COUNTA($G$122:AX$122)+1))*(1+discount_rate),0)</f>
        <v>0</v>
      </c>
      <c r="AY176" s="1" cm="1">
        <f t="array" aca="1" ref="AY176" ca="1">IF(AND($B176=AY$28,$B176=$B177-1),NPV(discount_rate,OFFSET(AY141,,,,COUNTA($G$122:$CC$122)-COUNTA($G$122:AY$122)+1)-OFFSET(AY142,,,,COUNTA($G$122:$CC$122)-COUNTA($G$122:AY$122)+1))*(1+discount_rate),0)</f>
        <v>0</v>
      </c>
      <c r="AZ176" s="1" cm="1">
        <f t="array" aca="1" ref="AZ176" ca="1">IF(AND($B176=AZ$28,$B176=$B177-1),NPV(discount_rate,OFFSET(AZ141,,,,COUNTA($G$122:$CC$122)-COUNTA($G$122:AZ$122)+1)-OFFSET(AZ142,,,,COUNTA($G$122:$CC$122)-COUNTA($G$122:AZ$122)+1))*(1+discount_rate),0)</f>
        <v>0</v>
      </c>
      <c r="BA176" s="1" cm="1">
        <f t="array" aca="1" ref="BA176" ca="1">IF(AND($B176=BA$28,$B176=$B177-1),NPV(discount_rate,OFFSET(BA141,,,,COUNTA($G$122:$CC$122)-COUNTA($G$122:BA$122)+1)-OFFSET(BA142,,,,COUNTA($G$122:$CC$122)-COUNTA($G$122:BA$122)+1))*(1+discount_rate),0)</f>
        <v>0</v>
      </c>
      <c r="BB176" s="1" cm="1">
        <f t="array" aca="1" ref="BB176" ca="1">IF(AND($B176=BB$28,$B176=$B177-1),NPV(discount_rate,OFFSET(BB141,,,,COUNTA($G$122:$CC$122)-COUNTA($G$122:BB$122)+1)-OFFSET(BB142,,,,COUNTA($G$122:$CC$122)-COUNTA($G$122:BB$122)+1))*(1+discount_rate),0)</f>
        <v>0</v>
      </c>
      <c r="BC176" s="1" cm="1">
        <f t="array" aca="1" ref="BC176" ca="1">IF(AND($B176=BC$28,$B176=$B177-1),NPV(discount_rate,OFFSET(BC141,,,,COUNTA($G$122:$CC$122)-COUNTA($G$122:BC$122)+1)-OFFSET(BC142,,,,COUNTA($G$122:$CC$122)-COUNTA($G$122:BC$122)+1))*(1+discount_rate),0)</f>
        <v>0</v>
      </c>
      <c r="BD176" s="1" cm="1">
        <f t="array" aca="1" ref="BD176" ca="1">IF(AND($B176=BD$28,$B176=$B177-1),NPV(discount_rate,OFFSET(BD141,,,,COUNTA($G$122:$CC$122)-COUNTA($G$122:BD$122)+1)-OFFSET(BD142,,,,COUNTA($G$122:$CC$122)-COUNTA($G$122:BD$122)+1))*(1+discount_rate),0)</f>
        <v>0</v>
      </c>
      <c r="BE176" s="1" cm="1">
        <f t="array" aca="1" ref="BE176" ca="1">IF(AND($B176=BE$28,$B176=$B177-1),NPV(discount_rate,OFFSET(BE141,,,,COUNTA($G$122:$CC$122)-COUNTA($G$122:BE$122)+1)-OFFSET(BE142,,,,COUNTA($G$122:$CC$122)-COUNTA($G$122:BE$122)+1))*(1+discount_rate),0)</f>
        <v>0</v>
      </c>
      <c r="BF176" s="1" cm="1">
        <f t="array" aca="1" ref="BF176" ca="1">IF(AND($B176=BF$28,$B176=$B177-1),NPV(discount_rate,OFFSET(BF141,,,,COUNTA($G$122:$CC$122)-COUNTA($G$122:BF$122)+1)-OFFSET(BF142,,,,COUNTA($G$122:$CC$122)-COUNTA($G$122:BF$122)+1))*(1+discount_rate),0)</f>
        <v>0</v>
      </c>
      <c r="BG176" s="1" cm="1">
        <f t="array" aca="1" ref="BG176" ca="1">IF(AND($B176=BG$28,$B176=$B177-1),NPV(discount_rate,OFFSET(BG141,,,,COUNTA($G$122:$CC$122)-COUNTA($G$122:BG$122)+1)-OFFSET(BG142,,,,COUNTA($G$122:$CC$122)-COUNTA($G$122:BG$122)+1))*(1+discount_rate),0)</f>
        <v>0</v>
      </c>
      <c r="BH176" s="1" cm="1">
        <f t="array" aca="1" ref="BH176" ca="1">IF(AND($B176=BH$28,$B176=$B177-1),NPV(discount_rate,OFFSET(BH141,,,,COUNTA($G$122:$CC$122)-COUNTA($G$122:BH$122)+1)-OFFSET(BH142,,,,COUNTA($G$122:$CC$122)-COUNTA($G$122:BH$122)+1))*(1+discount_rate),0)</f>
        <v>0</v>
      </c>
      <c r="BI176" s="1" cm="1">
        <f t="array" aca="1" ref="BI176" ca="1">IF(AND($B176=BI$28,$B176=$B177-1),NPV(discount_rate,OFFSET(BI141,,,,COUNTA($G$122:$CC$122)-COUNTA($G$122:BI$122)+1)-OFFSET(BI142,,,,COUNTA($G$122:$CC$122)-COUNTA($G$122:BI$122)+1))*(1+discount_rate),0)</f>
        <v>0</v>
      </c>
      <c r="BJ176" s="1" cm="1">
        <f t="array" aca="1" ref="BJ176" ca="1">IF(AND($B176=BJ$28,$B176=$B177-1),NPV(discount_rate,OFFSET(BJ141,,,,COUNTA($G$122:$CC$122)-COUNTA($G$122:BJ$122)+1)-OFFSET(BJ142,,,,COUNTA($G$122:$CC$122)-COUNTA($G$122:BJ$122)+1))*(1+discount_rate),0)</f>
        <v>0</v>
      </c>
      <c r="BK176" s="1" cm="1">
        <f t="array" aca="1" ref="BK176" ca="1">IF(AND($B176=BK$28,$B176=$B177-1),NPV(discount_rate,OFFSET(BK141,,,,COUNTA($G$122:$CC$122)-COUNTA($G$122:BK$122)+1)-OFFSET(BK142,,,,COUNTA($G$122:$CC$122)-COUNTA($G$122:BK$122)+1))*(1+discount_rate),0)</f>
        <v>0</v>
      </c>
      <c r="BL176" s="1" cm="1">
        <f t="array" aca="1" ref="BL176" ca="1">IF(AND($B176=BL$28,$B176=$B177-1),NPV(discount_rate,OFFSET(BL141,,,,COUNTA($G$122:$CC$122)-COUNTA($G$122:BL$122)+1)-OFFSET(BL142,,,,COUNTA($G$122:$CC$122)-COUNTA($G$122:BL$122)+1))*(1+discount_rate),0)</f>
        <v>0</v>
      </c>
      <c r="BM176" s="1" cm="1">
        <f t="array" aca="1" ref="BM176" ca="1">IF(AND($B176=BM$28,$B176=$B177-1),NPV(discount_rate,OFFSET(BM141,,,,COUNTA($G$122:$CC$122)-COUNTA($G$122:BM$122)+1)-OFFSET(BM142,,,,COUNTA($G$122:$CC$122)-COUNTA($G$122:BM$122)+1))*(1+discount_rate),0)</f>
        <v>0</v>
      </c>
      <c r="BN176" s="1" cm="1">
        <f t="array" aca="1" ref="BN176" ca="1">IF(AND($B176=BN$28,$B176=$B177-1),NPV(discount_rate,OFFSET(BN141,,,,COUNTA($G$122:$CC$122)-COUNTA($G$122:BN$122)+1)-OFFSET(BN142,,,,COUNTA($G$122:$CC$122)-COUNTA($G$122:BN$122)+1))*(1+discount_rate),0)</f>
        <v>0</v>
      </c>
      <c r="BO176" s="1" cm="1">
        <f t="array" aca="1" ref="BO176" ca="1">IF(AND($B176=BO$28,$B176=$B177-1),NPV(discount_rate,OFFSET(BO141,,,,COUNTA($G$122:$CC$122)-COUNTA($G$122:BO$122)+1)-OFFSET(BO142,,,,COUNTA($G$122:$CC$122)-COUNTA($G$122:BO$122)+1))*(1+discount_rate),0)</f>
        <v>0</v>
      </c>
      <c r="BP176" s="1" cm="1">
        <f t="array" aca="1" ref="BP176" ca="1">IF(AND($B176=BP$28,$B176=$B177-1),NPV(discount_rate,OFFSET(BP141,,,,COUNTA($G$122:$CC$122)-COUNTA($G$122:BP$122)+1)-OFFSET(BP142,,,,COUNTA($G$122:$CC$122)-COUNTA($G$122:BP$122)+1))*(1+discount_rate),0)</f>
        <v>0</v>
      </c>
      <c r="BQ176" s="1" cm="1">
        <f t="array" aca="1" ref="BQ176" ca="1">IF(AND($B176=BQ$28,$B176=$B177-1),NPV(discount_rate,OFFSET(BQ141,,,,COUNTA($G$122:$CC$122)-COUNTA($G$122:BQ$122)+1)-OFFSET(BQ142,,,,COUNTA($G$122:$CC$122)-COUNTA($G$122:BQ$122)+1))*(1+discount_rate),0)</f>
        <v>0</v>
      </c>
      <c r="BR176" s="1" cm="1">
        <f t="array" aca="1" ref="BR176" ca="1">IF(AND($B176=BR$28,$B176=$B177-1),NPV(discount_rate,OFFSET(BR141,,,,COUNTA($G$122:$CC$122)-COUNTA($G$122:BR$122)+1)-OFFSET(BR142,,,,COUNTA($G$122:$CC$122)-COUNTA($G$122:BR$122)+1))*(1+discount_rate),0)</f>
        <v>0</v>
      </c>
      <c r="BS176" s="1" cm="1">
        <f t="array" aca="1" ref="BS176" ca="1">IF(AND($B176=BS$28,$B176=$B177-1),NPV(discount_rate,OFFSET(BS141,,,,COUNTA($G$122:$CC$122)-COUNTA($G$122:BS$122)+1)-OFFSET(BS142,,,,COUNTA($G$122:$CC$122)-COUNTA($G$122:BS$122)+1))*(1+discount_rate),0)</f>
        <v>0</v>
      </c>
      <c r="BT176" s="1" cm="1">
        <f t="array" aca="1" ref="BT176" ca="1">IF(AND($B176=BT$28,$B176=$B177-1),NPV(discount_rate,OFFSET(BT141,,,,COUNTA($G$122:$CC$122)-COUNTA($G$122:BT$122)+1)-OFFSET(BT142,,,,COUNTA($G$122:$CC$122)-COUNTA($G$122:BT$122)+1))*(1+discount_rate),0)</f>
        <v>0</v>
      </c>
      <c r="BU176" s="1" cm="1">
        <f t="array" aca="1" ref="BU176" ca="1">IF(AND($B176=BU$28,$B176=$B177-1),NPV(discount_rate,OFFSET(BU141,,,,COUNTA($G$122:$CC$122)-COUNTA($G$122:BU$122)+1)-OFFSET(BU142,,,,COUNTA($G$122:$CC$122)-COUNTA($G$122:BU$122)+1))*(1+discount_rate),0)</f>
        <v>0</v>
      </c>
      <c r="BV176" s="1" cm="1">
        <f t="array" aca="1" ref="BV176" ca="1">IF(AND($B176=BV$28,$B176=$B177-1),NPV(discount_rate,OFFSET(BV141,,,,COUNTA($G$122:$CC$122)-COUNTA($G$122:BV$122)+1)-OFFSET(BV142,,,,COUNTA($G$122:$CC$122)-COUNTA($G$122:BV$122)+1))*(1+discount_rate),0)</f>
        <v>0</v>
      </c>
      <c r="BW176" s="1" cm="1">
        <f t="array" aca="1" ref="BW176" ca="1">IF(AND($B176=BW$28,$B176=$B177-1),NPV(discount_rate,OFFSET(BW141,,,,COUNTA($G$122:$CC$122)-COUNTA($G$122:BW$122)+1)-OFFSET(BW142,,,,COUNTA($G$122:$CC$122)-COUNTA($G$122:BW$122)+1))*(1+discount_rate),0)</f>
        <v>0</v>
      </c>
      <c r="BX176" s="1" cm="1">
        <f t="array" aca="1" ref="BX176" ca="1">IF(AND($B176=BX$28,$B176=$B177-1),NPV(discount_rate,OFFSET(BX141,,,,COUNTA($G$122:$CC$122)-COUNTA($G$122:BX$122)+1)-OFFSET(BX142,,,,COUNTA($G$122:$CC$122)-COUNTA($G$122:BX$122)+1))*(1+discount_rate),0)</f>
        <v>0</v>
      </c>
      <c r="BY176" s="1" cm="1">
        <f t="array" aca="1" ref="BY176" ca="1">IF(AND($B176=BY$28,$B176=$B177-1),NPV(discount_rate,OFFSET(BY141,,,,COUNTA($G$122:$CC$122)-COUNTA($G$122:BY$122)+1)-OFFSET(BY142,,,,COUNTA($G$122:$CC$122)-COUNTA($G$122:BY$122)+1))*(1+discount_rate),0)</f>
        <v>0</v>
      </c>
      <c r="BZ176" s="1" cm="1">
        <f t="array" aca="1" ref="BZ176" ca="1">IF(AND($B176=BZ$28,$B176=$B177-1),NPV(discount_rate,OFFSET(BZ141,,,,COUNTA($G$122:$CC$122)-COUNTA($G$122:BZ$122)+1)-OFFSET(BZ142,,,,COUNTA($G$122:$CC$122)-COUNTA($G$122:BZ$122)+1))*(1+discount_rate),0)</f>
        <v>0</v>
      </c>
      <c r="CA176" s="1" cm="1">
        <f t="array" aca="1" ref="CA176" ca="1">IF(AND($B176=CA$28,$B176=$B177-1),NPV(discount_rate,OFFSET(CA141,,,,COUNTA($G$122:$CC$122)-COUNTA($G$122:CA$122)+1)-OFFSET(CA142,,,,COUNTA($G$122:$CC$122)-COUNTA($G$122:CA$122)+1))*(1+discount_rate),0)</f>
        <v>0</v>
      </c>
      <c r="CB176" s="1" cm="1">
        <f t="array" aca="1" ref="CB176" ca="1">IF(AND($B176=CB$28,$B176=$B177-1),NPV(discount_rate,OFFSET(CB141,,,,COUNTA($G$122:$CC$122)-COUNTA($G$122:CB$122)+1)-OFFSET(CB142,,,,COUNTA($G$122:$CC$122)-COUNTA($G$122:CB$122)+1))*(1+discount_rate),0)</f>
        <v>0</v>
      </c>
      <c r="CC176" s="1" cm="1">
        <f t="array" aca="1" ref="CC176" ca="1">IF(AND($B176=CC$28,$B176=$B177-1),NPV(discount_rate,OFFSET(CC141,,,,COUNTA($G$122:$CC$122)-COUNTA($G$122:CC$122)+1)-OFFSET(CC142,,,,COUNTA($G$122:$CC$122)-COUNTA($G$122:CC$122)+1))*(1+discount_rate),0)</f>
        <v>0</v>
      </c>
    </row>
    <row r="177" spans="2:81" x14ac:dyDescent="0.2">
      <c r="B177">
        <f t="shared" si="150"/>
        <v>2046</v>
      </c>
      <c r="D177" t="s">
        <v>43</v>
      </c>
      <c r="G177" s="1" cm="1">
        <f t="array" aca="1" ref="G177" ca="1">IF(AND($B177=G$28,$B177=$B178-1),NPV(discount_rate,OFFSET(G142,,,,COUNTA($G$122:$CC$122)-COUNTA($G$122:G$122)+1)-OFFSET(G143,,,,COUNTA($G$122:$CC$122)-COUNTA($G$122:G$122)+1))*(1+discount_rate),0)</f>
        <v>0</v>
      </c>
      <c r="H177" s="1" cm="1">
        <f t="array" aca="1" ref="H177" ca="1">IF(AND($B177=H$28,$B177=$B178-1),NPV(discount_rate,OFFSET(H142,,,,COUNTA($G$122:$CC$122)-COUNTA($G$122:H$122)+1)-OFFSET(H143,,,,COUNTA($G$122:$CC$122)-COUNTA($G$122:H$122)+1))*(1+discount_rate),0)</f>
        <v>0</v>
      </c>
      <c r="I177" s="1" cm="1">
        <f t="array" aca="1" ref="I177" ca="1">IF(AND($B177=I$28,$B177=$B178-1),NPV(discount_rate,OFFSET(I142,,,,COUNTA($G$122:$CC$122)-COUNTA($G$122:I$122)+1)-OFFSET(I143,,,,COUNTA($G$122:$CC$122)-COUNTA($G$122:I$122)+1))*(1+discount_rate),0)</f>
        <v>0</v>
      </c>
      <c r="J177" s="1" cm="1">
        <f t="array" aca="1" ref="J177" ca="1">IF(AND($B177=J$28,$B177=$B178-1),NPV(discount_rate,OFFSET(J142,,,,COUNTA($G$122:$CC$122)-COUNTA($G$122:J$122)+1)-OFFSET(J143,,,,COUNTA($G$122:$CC$122)-COUNTA($G$122:J$122)+1))*(1+discount_rate),0)</f>
        <v>0</v>
      </c>
      <c r="K177" s="1" cm="1">
        <f t="array" aca="1" ref="K177" ca="1">IF(AND($B177=K$28,$B177=$B178-1),NPV(discount_rate,OFFSET(K142,,,,COUNTA($G$122:$CC$122)-COUNTA($G$122:K$122)+1)-OFFSET(K143,,,,COUNTA($G$122:$CC$122)-COUNTA($G$122:K$122)+1))*(1+discount_rate),0)</f>
        <v>0</v>
      </c>
      <c r="L177" s="1" cm="1">
        <f t="array" aca="1" ref="L177" ca="1">IF(AND($B177=L$28,$B177=$B178-1),NPV(discount_rate,OFFSET(L142,,,,COUNTA($G$122:$CC$122)-COUNTA($G$122:L$122)+1)-OFFSET(L143,,,,COUNTA($G$122:$CC$122)-COUNTA($G$122:L$122)+1))*(1+discount_rate),0)</f>
        <v>0</v>
      </c>
      <c r="M177" s="1" cm="1">
        <f t="array" aca="1" ref="M177" ca="1">IF(AND($B177=M$28,$B177=$B178-1),NPV(discount_rate,OFFSET(M142,,,,COUNTA($G$122:$CC$122)-COUNTA($G$122:M$122)+1)-OFFSET(M143,,,,COUNTA($G$122:$CC$122)-COUNTA($G$122:M$122)+1))*(1+discount_rate),0)</f>
        <v>0</v>
      </c>
      <c r="N177" s="1" cm="1">
        <f t="array" aca="1" ref="N177" ca="1">IF(AND($B177=N$28,$B177=$B178-1),NPV(discount_rate,OFFSET(N142,,,,COUNTA($G$122:$CC$122)-COUNTA($G$122:N$122)+1)-OFFSET(N143,,,,COUNTA($G$122:$CC$122)-COUNTA($G$122:N$122)+1))*(1+discount_rate),0)</f>
        <v>0</v>
      </c>
      <c r="O177" s="1" cm="1">
        <f t="array" aca="1" ref="O177" ca="1">IF(AND($B177=O$28,$B177=$B178-1),NPV(discount_rate,OFFSET(O142,,,,COUNTA($G$122:$CC$122)-COUNTA($G$122:O$122)+1)-OFFSET(O143,,,,COUNTA($G$122:$CC$122)-COUNTA($G$122:O$122)+1))*(1+discount_rate),0)</f>
        <v>0</v>
      </c>
      <c r="P177" s="1" cm="1">
        <f t="array" aca="1" ref="P177" ca="1">IF(AND($B177=P$28,$B177=$B178-1),NPV(discount_rate,OFFSET(P142,,,,COUNTA($G$122:$CC$122)-COUNTA($G$122:P$122)+1)-OFFSET(P143,,,,COUNTA($G$122:$CC$122)-COUNTA($G$122:P$122)+1))*(1+discount_rate),0)</f>
        <v>0</v>
      </c>
      <c r="Q177" s="1" cm="1">
        <f t="array" aca="1" ref="Q177" ca="1">IF(AND($B177=Q$28,$B177=$B178-1),NPV(discount_rate,OFFSET(Q142,,,,COUNTA($G$122:$CC$122)-COUNTA($G$122:Q$122)+1)-OFFSET(Q143,,,,COUNTA($G$122:$CC$122)-COUNTA($G$122:Q$122)+1))*(1+discount_rate),0)</f>
        <v>0</v>
      </c>
      <c r="R177" s="1" cm="1">
        <f t="array" aca="1" ref="R177" ca="1">IF(AND($B177=R$28,$B177=$B178-1),NPV(discount_rate,OFFSET(R142,,,,COUNTA($G$122:$CC$122)-COUNTA($G$122:R$122)+1)-OFFSET(R143,,,,COUNTA($G$122:$CC$122)-COUNTA($G$122:R$122)+1))*(1+discount_rate),0)</f>
        <v>0</v>
      </c>
      <c r="S177" s="1" cm="1">
        <f t="array" aca="1" ref="S177" ca="1">IF(AND($B177=S$28,$B177=$B178-1),NPV(discount_rate,OFFSET(S142,,,,COUNTA($G$122:$CC$122)-COUNTA($G$122:S$122)+1)-OFFSET(S143,,,,COUNTA($G$122:$CC$122)-COUNTA($G$122:S$122)+1))*(1+discount_rate),0)</f>
        <v>0</v>
      </c>
      <c r="T177" s="1" cm="1">
        <f t="array" aca="1" ref="T177" ca="1">IF(AND($B177=T$28,$B177=$B178-1),NPV(discount_rate,OFFSET(T142,,,,COUNTA($G$122:$CC$122)-COUNTA($G$122:T$122)+1)-OFFSET(T143,,,,COUNTA($G$122:$CC$122)-COUNTA($G$122:T$122)+1))*(1+discount_rate),0)</f>
        <v>0</v>
      </c>
      <c r="U177" s="1" cm="1">
        <f t="array" aca="1" ref="U177" ca="1">IF(AND($B177=U$28,$B177=$B178-1),NPV(discount_rate,OFFSET(U142,,,,COUNTA($G$122:$CC$122)-COUNTA($G$122:U$122)+1)-OFFSET(U143,,,,COUNTA($G$122:$CC$122)-COUNTA($G$122:U$122)+1))*(1+discount_rate),0)</f>
        <v>0</v>
      </c>
      <c r="V177" s="1" cm="1">
        <f t="array" aca="1" ref="V177" ca="1">IF(AND($B177=V$28,$B177=$B178-1),NPV(discount_rate,OFFSET(V142,,,,COUNTA($G$122:$CC$122)-COUNTA($G$122:V$122)+1)-OFFSET(V143,,,,COUNTA($G$122:$CC$122)-COUNTA($G$122:V$122)+1))*(1+discount_rate),0)</f>
        <v>0</v>
      </c>
      <c r="W177" s="1" cm="1">
        <f t="array" aca="1" ref="W177" ca="1">IF(AND($B177=W$28,$B177=$B178-1),NPV(discount_rate,OFFSET(W142,,,,COUNTA($G$122:$CC$122)-COUNTA($G$122:W$122)+1)-OFFSET(W143,,,,COUNTA($G$122:$CC$122)-COUNTA($G$122:W$122)+1))*(1+discount_rate),0)</f>
        <v>0</v>
      </c>
      <c r="X177" s="1" cm="1">
        <f t="array" aca="1" ref="X177" ca="1">IF(AND($B177=X$28,$B177=$B178-1),NPV(discount_rate,OFFSET(X142,,,,COUNTA($G$122:$CC$122)-COUNTA($G$122:X$122)+1)-OFFSET(X143,,,,COUNTA($G$122:$CC$122)-COUNTA($G$122:X$122)+1))*(1+discount_rate),0)</f>
        <v>0</v>
      </c>
      <c r="Y177" s="1" cm="1">
        <f t="array" aca="1" ref="Y177" ca="1">IF(AND($B177=Y$28,$B177=$B178-1),NPV(discount_rate,OFFSET(Y142,,,,COUNTA($G$122:$CC$122)-COUNTA($G$122:Y$122)+1)-OFFSET(Y143,,,,COUNTA($G$122:$CC$122)-COUNTA($G$122:Y$122)+1))*(1+discount_rate),0)</f>
        <v>0</v>
      </c>
      <c r="Z177" s="1" cm="1">
        <f t="array" aca="1" ref="Z177" ca="1">IF(AND($B177=Z$28,$B177=$B178-1),NPV(discount_rate,OFFSET(Z142,,,,COUNTA($G$122:$CC$122)-COUNTA($G$122:Z$122)+1)-OFFSET(Z143,,,,COUNTA($G$122:$CC$122)-COUNTA($G$122:Z$122)+1))*(1+discount_rate),0)</f>
        <v>0</v>
      </c>
      <c r="AA177" s="1" cm="1">
        <f t="array" aca="1" ref="AA177" ca="1">IF(AND($B177=AA$28,$B177=$B178-1),NPV(discount_rate,OFFSET(AA142,,,,COUNTA($G$122:$CC$122)-COUNTA($G$122:AA$122)+1)-OFFSET(AA143,,,,COUNTA($G$122:$CC$122)-COUNTA($G$122:AA$122)+1))*(1+discount_rate),0)</f>
        <v>436.66903845420802</v>
      </c>
      <c r="AB177" s="1" cm="1">
        <f t="array" aca="1" ref="AB177" ca="1">IF(AND($B177=AB$28,$B177=$B178-1),NPV(discount_rate,OFFSET(AB142,,,,COUNTA($G$122:$CC$122)-COUNTA($G$122:AB$122)+1)-OFFSET(AB143,,,,COUNTA($G$122:$CC$122)-COUNTA($G$122:AB$122)+1))*(1+discount_rate),0)</f>
        <v>0</v>
      </c>
      <c r="AC177" s="1" cm="1">
        <f t="array" aca="1" ref="AC177" ca="1">IF(AND($B177=AC$28,$B177=$B178-1),NPV(discount_rate,OFFSET(AC142,,,,COUNTA($G$122:$CC$122)-COUNTA($G$122:AC$122)+1)-OFFSET(AC143,,,,COUNTA($G$122:$CC$122)-COUNTA($G$122:AC$122)+1))*(1+discount_rate),0)</f>
        <v>0</v>
      </c>
      <c r="AD177" s="1" cm="1">
        <f t="array" aca="1" ref="AD177" ca="1">IF(AND($B177=AD$28,$B177=$B178-1),NPV(discount_rate,OFFSET(AD142,,,,COUNTA($G$122:$CC$122)-COUNTA($G$122:AD$122)+1)-OFFSET(AD143,,,,COUNTA($G$122:$CC$122)-COUNTA($G$122:AD$122)+1))*(1+discount_rate),0)</f>
        <v>0</v>
      </c>
      <c r="AE177" s="1" cm="1">
        <f t="array" aca="1" ref="AE177" ca="1">IF(AND($B177=AE$28,$B177=$B178-1),NPV(discount_rate,OFFSET(AE142,,,,COUNTA($G$122:$CC$122)-COUNTA($G$122:AE$122)+1)-OFFSET(AE143,,,,COUNTA($G$122:$CC$122)-COUNTA($G$122:AE$122)+1))*(1+discount_rate),0)</f>
        <v>0</v>
      </c>
      <c r="AF177" s="1" cm="1">
        <f t="array" aca="1" ref="AF177" ca="1">IF(AND($B177=AF$28,$B177=$B178-1),NPV(discount_rate,OFFSET(AF142,,,,COUNTA($G$122:$CC$122)-COUNTA($G$122:AF$122)+1)-OFFSET(AF143,,,,COUNTA($G$122:$CC$122)-COUNTA($G$122:AF$122)+1))*(1+discount_rate),0)</f>
        <v>0</v>
      </c>
      <c r="AG177" s="1" cm="1">
        <f t="array" aca="1" ref="AG177" ca="1">IF(AND($B177=AG$28,$B177=$B178-1),NPV(discount_rate,OFFSET(AG142,,,,COUNTA($G$122:$CC$122)-COUNTA($G$122:AG$122)+1)-OFFSET(AG143,,,,COUNTA($G$122:$CC$122)-COUNTA($G$122:AG$122)+1))*(1+discount_rate),0)</f>
        <v>0</v>
      </c>
      <c r="AH177" s="1" cm="1">
        <f t="array" aca="1" ref="AH177" ca="1">IF(AND($B177=AH$28,$B177=$B178-1),NPV(discount_rate,OFFSET(AH142,,,,COUNTA($G$122:$CC$122)-COUNTA($G$122:AH$122)+1)-OFFSET(AH143,,,,COUNTA($G$122:$CC$122)-COUNTA($G$122:AH$122)+1))*(1+discount_rate),0)</f>
        <v>0</v>
      </c>
      <c r="AI177" s="1" cm="1">
        <f t="array" aca="1" ref="AI177" ca="1">IF(AND($B177=AI$28,$B177=$B178-1),NPV(discount_rate,OFFSET(AI142,,,,COUNTA($G$122:$CC$122)-COUNTA($G$122:AI$122)+1)-OFFSET(AI143,,,,COUNTA($G$122:$CC$122)-COUNTA($G$122:AI$122)+1))*(1+discount_rate),0)</f>
        <v>0</v>
      </c>
      <c r="AJ177" s="1" cm="1">
        <f t="array" aca="1" ref="AJ177" ca="1">IF(AND($B177=AJ$28,$B177=$B178-1),NPV(discount_rate,OFFSET(AJ142,,,,COUNTA($G$122:$CC$122)-COUNTA($G$122:AJ$122)+1)-OFFSET(AJ143,,,,COUNTA($G$122:$CC$122)-COUNTA($G$122:AJ$122)+1))*(1+discount_rate),0)</f>
        <v>0</v>
      </c>
      <c r="AK177" s="1" cm="1">
        <f t="array" aca="1" ref="AK177" ca="1">IF(AND($B177=AK$28,$B177=$B178-1),NPV(discount_rate,OFFSET(AK142,,,,COUNTA($G$122:$CC$122)-COUNTA($G$122:AK$122)+1)-OFFSET(AK143,,,,COUNTA($G$122:$CC$122)-COUNTA($G$122:AK$122)+1))*(1+discount_rate),0)</f>
        <v>0</v>
      </c>
      <c r="AL177" s="1" cm="1">
        <f t="array" aca="1" ref="AL177" ca="1">IF(AND($B177=AL$28,$B177=$B178-1),NPV(discount_rate,OFFSET(AL142,,,,COUNTA($G$122:$CC$122)-COUNTA($G$122:AL$122)+1)-OFFSET(AL143,,,,COUNTA($G$122:$CC$122)-COUNTA($G$122:AL$122)+1))*(1+discount_rate),0)</f>
        <v>0</v>
      </c>
      <c r="AM177" s="1" cm="1">
        <f t="array" aca="1" ref="AM177" ca="1">IF(AND($B177=AM$28,$B177=$B178-1),NPV(discount_rate,OFFSET(AM142,,,,COUNTA($G$122:$CC$122)-COUNTA($G$122:AM$122)+1)-OFFSET(AM143,,,,COUNTA($G$122:$CC$122)-COUNTA($G$122:AM$122)+1))*(1+discount_rate),0)</f>
        <v>0</v>
      </c>
      <c r="AN177" s="1" cm="1">
        <f t="array" aca="1" ref="AN177" ca="1">IF(AND($B177=AN$28,$B177=$B178-1),NPV(discount_rate,OFFSET(AN142,,,,COUNTA($G$122:$CC$122)-COUNTA($G$122:AN$122)+1)-OFFSET(AN143,,,,COUNTA($G$122:$CC$122)-COUNTA($G$122:AN$122)+1))*(1+discount_rate),0)</f>
        <v>0</v>
      </c>
      <c r="AO177" s="1" cm="1">
        <f t="array" aca="1" ref="AO177" ca="1">IF(AND($B177=AO$28,$B177=$B178-1),NPV(discount_rate,OFFSET(AO142,,,,COUNTA($G$122:$CC$122)-COUNTA($G$122:AO$122)+1)-OFFSET(AO143,,,,COUNTA($G$122:$CC$122)-COUNTA($G$122:AO$122)+1))*(1+discount_rate),0)</f>
        <v>0</v>
      </c>
      <c r="AP177" s="1" cm="1">
        <f t="array" aca="1" ref="AP177" ca="1">IF(AND($B177=AP$28,$B177=$B178-1),NPV(discount_rate,OFFSET(AP142,,,,COUNTA($G$122:$CC$122)-COUNTA($G$122:AP$122)+1)-OFFSET(AP143,,,,COUNTA($G$122:$CC$122)-COUNTA($G$122:AP$122)+1))*(1+discount_rate),0)</f>
        <v>0</v>
      </c>
      <c r="AQ177" s="1" cm="1">
        <f t="array" aca="1" ref="AQ177" ca="1">IF(AND($B177=AQ$28,$B177=$B178-1),NPV(discount_rate,OFFSET(AQ142,,,,COUNTA($G$122:$CC$122)-COUNTA($G$122:AQ$122)+1)-OFFSET(AQ143,,,,COUNTA($G$122:$CC$122)-COUNTA($G$122:AQ$122)+1))*(1+discount_rate),0)</f>
        <v>0</v>
      </c>
      <c r="AR177" s="1" cm="1">
        <f t="array" aca="1" ref="AR177" ca="1">IF(AND($B177=AR$28,$B177=$B178-1),NPV(discount_rate,OFFSET(AR142,,,,COUNTA($G$122:$CC$122)-COUNTA($G$122:AR$122)+1)-OFFSET(AR143,,,,COUNTA($G$122:$CC$122)-COUNTA($G$122:AR$122)+1))*(1+discount_rate),0)</f>
        <v>0</v>
      </c>
      <c r="AS177" s="1" cm="1">
        <f t="array" aca="1" ref="AS177" ca="1">IF(AND($B177=AS$28,$B177=$B178-1),NPV(discount_rate,OFFSET(AS142,,,,COUNTA($G$122:$CC$122)-COUNTA($G$122:AS$122)+1)-OFFSET(AS143,,,,COUNTA($G$122:$CC$122)-COUNTA($G$122:AS$122)+1))*(1+discount_rate),0)</f>
        <v>0</v>
      </c>
      <c r="AT177" s="1" cm="1">
        <f t="array" aca="1" ref="AT177" ca="1">IF(AND($B177=AT$28,$B177=$B178-1),NPV(discount_rate,OFFSET(AT142,,,,COUNTA($G$122:$CC$122)-COUNTA($G$122:AT$122)+1)-OFFSET(AT143,,,,COUNTA($G$122:$CC$122)-COUNTA($G$122:AT$122)+1))*(1+discount_rate),0)</f>
        <v>0</v>
      </c>
      <c r="AU177" s="1" cm="1">
        <f t="array" aca="1" ref="AU177" ca="1">IF(AND($B177=AU$28,$B177=$B178-1),NPV(discount_rate,OFFSET(AU142,,,,COUNTA($G$122:$CC$122)-COUNTA($G$122:AU$122)+1)-OFFSET(AU143,,,,COUNTA($G$122:$CC$122)-COUNTA($G$122:AU$122)+1))*(1+discount_rate),0)</f>
        <v>0</v>
      </c>
      <c r="AV177" s="1" cm="1">
        <f t="array" aca="1" ref="AV177" ca="1">IF(AND($B177=AV$28,$B177=$B178-1),NPV(discount_rate,OFFSET(AV142,,,,COUNTA($G$122:$CC$122)-COUNTA($G$122:AV$122)+1)-OFFSET(AV143,,,,COUNTA($G$122:$CC$122)-COUNTA($G$122:AV$122)+1))*(1+discount_rate),0)</f>
        <v>0</v>
      </c>
      <c r="AW177" s="1" cm="1">
        <f t="array" aca="1" ref="AW177" ca="1">IF(AND($B177=AW$28,$B177=$B178-1),NPV(discount_rate,OFFSET(AW142,,,,COUNTA($G$122:$CC$122)-COUNTA($G$122:AW$122)+1)-OFFSET(AW143,,,,COUNTA($G$122:$CC$122)-COUNTA($G$122:AW$122)+1))*(1+discount_rate),0)</f>
        <v>0</v>
      </c>
      <c r="AX177" s="1" cm="1">
        <f t="array" aca="1" ref="AX177" ca="1">IF(AND($B177=AX$28,$B177=$B178-1),NPV(discount_rate,OFFSET(AX142,,,,COUNTA($G$122:$CC$122)-COUNTA($G$122:AX$122)+1)-OFFSET(AX143,,,,COUNTA($G$122:$CC$122)-COUNTA($G$122:AX$122)+1))*(1+discount_rate),0)</f>
        <v>0</v>
      </c>
      <c r="AY177" s="1" cm="1">
        <f t="array" aca="1" ref="AY177" ca="1">IF(AND($B177=AY$28,$B177=$B178-1),NPV(discount_rate,OFFSET(AY142,,,,COUNTA($G$122:$CC$122)-COUNTA($G$122:AY$122)+1)-OFFSET(AY143,,,,COUNTA($G$122:$CC$122)-COUNTA($G$122:AY$122)+1))*(1+discount_rate),0)</f>
        <v>0</v>
      </c>
      <c r="AZ177" s="1" cm="1">
        <f t="array" aca="1" ref="AZ177" ca="1">IF(AND($B177=AZ$28,$B177=$B178-1),NPV(discount_rate,OFFSET(AZ142,,,,COUNTA($G$122:$CC$122)-COUNTA($G$122:AZ$122)+1)-OFFSET(AZ143,,,,COUNTA($G$122:$CC$122)-COUNTA($G$122:AZ$122)+1))*(1+discount_rate),0)</f>
        <v>0</v>
      </c>
      <c r="BA177" s="1" cm="1">
        <f t="array" aca="1" ref="BA177" ca="1">IF(AND($B177=BA$28,$B177=$B178-1),NPV(discount_rate,OFFSET(BA142,,,,COUNTA($G$122:$CC$122)-COUNTA($G$122:BA$122)+1)-OFFSET(BA143,,,,COUNTA($G$122:$CC$122)-COUNTA($G$122:BA$122)+1))*(1+discount_rate),0)</f>
        <v>0</v>
      </c>
      <c r="BB177" s="1" cm="1">
        <f t="array" aca="1" ref="BB177" ca="1">IF(AND($B177=BB$28,$B177=$B178-1),NPV(discount_rate,OFFSET(BB142,,,,COUNTA($G$122:$CC$122)-COUNTA($G$122:BB$122)+1)-OFFSET(BB143,,,,COUNTA($G$122:$CC$122)-COUNTA($G$122:BB$122)+1))*(1+discount_rate),0)</f>
        <v>0</v>
      </c>
      <c r="BC177" s="1" cm="1">
        <f t="array" aca="1" ref="BC177" ca="1">IF(AND($B177=BC$28,$B177=$B178-1),NPV(discount_rate,OFFSET(BC142,,,,COUNTA($G$122:$CC$122)-COUNTA($G$122:BC$122)+1)-OFFSET(BC143,,,,COUNTA($G$122:$CC$122)-COUNTA($G$122:BC$122)+1))*(1+discount_rate),0)</f>
        <v>0</v>
      </c>
      <c r="BD177" s="1" cm="1">
        <f t="array" aca="1" ref="BD177" ca="1">IF(AND($B177=BD$28,$B177=$B178-1),NPV(discount_rate,OFFSET(BD142,,,,COUNTA($G$122:$CC$122)-COUNTA($G$122:BD$122)+1)-OFFSET(BD143,,,,COUNTA($G$122:$CC$122)-COUNTA($G$122:BD$122)+1))*(1+discount_rate),0)</f>
        <v>0</v>
      </c>
      <c r="BE177" s="1" cm="1">
        <f t="array" aca="1" ref="BE177" ca="1">IF(AND($B177=BE$28,$B177=$B178-1),NPV(discount_rate,OFFSET(BE142,,,,COUNTA($G$122:$CC$122)-COUNTA($G$122:BE$122)+1)-OFFSET(BE143,,,,COUNTA($G$122:$CC$122)-COUNTA($G$122:BE$122)+1))*(1+discount_rate),0)</f>
        <v>0</v>
      </c>
      <c r="BF177" s="1" cm="1">
        <f t="array" aca="1" ref="BF177" ca="1">IF(AND($B177=BF$28,$B177=$B178-1),NPV(discount_rate,OFFSET(BF142,,,,COUNTA($G$122:$CC$122)-COUNTA($G$122:BF$122)+1)-OFFSET(BF143,,,,COUNTA($G$122:$CC$122)-COUNTA($G$122:BF$122)+1))*(1+discount_rate),0)</f>
        <v>0</v>
      </c>
      <c r="BG177" s="1" cm="1">
        <f t="array" aca="1" ref="BG177" ca="1">IF(AND($B177=BG$28,$B177=$B178-1),NPV(discount_rate,OFFSET(BG142,,,,COUNTA($G$122:$CC$122)-COUNTA($G$122:BG$122)+1)-OFFSET(BG143,,,,COUNTA($G$122:$CC$122)-COUNTA($G$122:BG$122)+1))*(1+discount_rate),0)</f>
        <v>0</v>
      </c>
      <c r="BH177" s="1" cm="1">
        <f t="array" aca="1" ref="BH177" ca="1">IF(AND($B177=BH$28,$B177=$B178-1),NPV(discount_rate,OFFSET(BH142,,,,COUNTA($G$122:$CC$122)-COUNTA($G$122:BH$122)+1)-OFFSET(BH143,,,,COUNTA($G$122:$CC$122)-COUNTA($G$122:BH$122)+1))*(1+discount_rate),0)</f>
        <v>0</v>
      </c>
      <c r="BI177" s="1" cm="1">
        <f t="array" aca="1" ref="BI177" ca="1">IF(AND($B177=BI$28,$B177=$B178-1),NPV(discount_rate,OFFSET(BI142,,,,COUNTA($G$122:$CC$122)-COUNTA($G$122:BI$122)+1)-OFFSET(BI143,,,,COUNTA($G$122:$CC$122)-COUNTA($G$122:BI$122)+1))*(1+discount_rate),0)</f>
        <v>0</v>
      </c>
      <c r="BJ177" s="1" cm="1">
        <f t="array" aca="1" ref="BJ177" ca="1">IF(AND($B177=BJ$28,$B177=$B178-1),NPV(discount_rate,OFFSET(BJ142,,,,COUNTA($G$122:$CC$122)-COUNTA($G$122:BJ$122)+1)-OFFSET(BJ143,,,,COUNTA($G$122:$CC$122)-COUNTA($G$122:BJ$122)+1))*(1+discount_rate),0)</f>
        <v>0</v>
      </c>
      <c r="BK177" s="1" cm="1">
        <f t="array" aca="1" ref="BK177" ca="1">IF(AND($B177=BK$28,$B177=$B178-1),NPV(discount_rate,OFFSET(BK142,,,,COUNTA($G$122:$CC$122)-COUNTA($G$122:BK$122)+1)-OFFSET(BK143,,,,COUNTA($G$122:$CC$122)-COUNTA($G$122:BK$122)+1))*(1+discount_rate),0)</f>
        <v>0</v>
      </c>
      <c r="BL177" s="1" cm="1">
        <f t="array" aca="1" ref="BL177" ca="1">IF(AND($B177=BL$28,$B177=$B178-1),NPV(discount_rate,OFFSET(BL142,,,,COUNTA($G$122:$CC$122)-COUNTA($G$122:BL$122)+1)-OFFSET(BL143,,,,COUNTA($G$122:$CC$122)-COUNTA($G$122:BL$122)+1))*(1+discount_rate),0)</f>
        <v>0</v>
      </c>
      <c r="BM177" s="1" cm="1">
        <f t="array" aca="1" ref="BM177" ca="1">IF(AND($B177=BM$28,$B177=$B178-1),NPV(discount_rate,OFFSET(BM142,,,,COUNTA($G$122:$CC$122)-COUNTA($G$122:BM$122)+1)-OFFSET(BM143,,,,COUNTA($G$122:$CC$122)-COUNTA($G$122:BM$122)+1))*(1+discount_rate),0)</f>
        <v>0</v>
      </c>
      <c r="BN177" s="1" cm="1">
        <f t="array" aca="1" ref="BN177" ca="1">IF(AND($B177=BN$28,$B177=$B178-1),NPV(discount_rate,OFFSET(BN142,,,,COUNTA($G$122:$CC$122)-COUNTA($G$122:BN$122)+1)-OFFSET(BN143,,,,COUNTA($G$122:$CC$122)-COUNTA($G$122:BN$122)+1))*(1+discount_rate),0)</f>
        <v>0</v>
      </c>
      <c r="BO177" s="1" cm="1">
        <f t="array" aca="1" ref="BO177" ca="1">IF(AND($B177=BO$28,$B177=$B178-1),NPV(discount_rate,OFFSET(BO142,,,,COUNTA($G$122:$CC$122)-COUNTA($G$122:BO$122)+1)-OFFSET(BO143,,,,COUNTA($G$122:$CC$122)-COUNTA($G$122:BO$122)+1))*(1+discount_rate),0)</f>
        <v>0</v>
      </c>
      <c r="BP177" s="1" cm="1">
        <f t="array" aca="1" ref="BP177" ca="1">IF(AND($B177=BP$28,$B177=$B178-1),NPV(discount_rate,OFFSET(BP142,,,,COUNTA($G$122:$CC$122)-COUNTA($G$122:BP$122)+1)-OFFSET(BP143,,,,COUNTA($G$122:$CC$122)-COUNTA($G$122:BP$122)+1))*(1+discount_rate),0)</f>
        <v>0</v>
      </c>
      <c r="BQ177" s="1" cm="1">
        <f t="array" aca="1" ref="BQ177" ca="1">IF(AND($B177=BQ$28,$B177=$B178-1),NPV(discount_rate,OFFSET(BQ142,,,,COUNTA($G$122:$CC$122)-COUNTA($G$122:BQ$122)+1)-OFFSET(BQ143,,,,COUNTA($G$122:$CC$122)-COUNTA($G$122:BQ$122)+1))*(1+discount_rate),0)</f>
        <v>0</v>
      </c>
      <c r="BR177" s="1" cm="1">
        <f t="array" aca="1" ref="BR177" ca="1">IF(AND($B177=BR$28,$B177=$B178-1),NPV(discount_rate,OFFSET(BR142,,,,COUNTA($G$122:$CC$122)-COUNTA($G$122:BR$122)+1)-OFFSET(BR143,,,,COUNTA($G$122:$CC$122)-COUNTA($G$122:BR$122)+1))*(1+discount_rate),0)</f>
        <v>0</v>
      </c>
      <c r="BS177" s="1" cm="1">
        <f t="array" aca="1" ref="BS177" ca="1">IF(AND($B177=BS$28,$B177=$B178-1),NPV(discount_rate,OFFSET(BS142,,,,COUNTA($G$122:$CC$122)-COUNTA($G$122:BS$122)+1)-OFFSET(BS143,,,,COUNTA($G$122:$CC$122)-COUNTA($G$122:BS$122)+1))*(1+discount_rate),0)</f>
        <v>0</v>
      </c>
      <c r="BT177" s="1" cm="1">
        <f t="array" aca="1" ref="BT177" ca="1">IF(AND($B177=BT$28,$B177=$B178-1),NPV(discount_rate,OFFSET(BT142,,,,COUNTA($G$122:$CC$122)-COUNTA($G$122:BT$122)+1)-OFFSET(BT143,,,,COUNTA($G$122:$CC$122)-COUNTA($G$122:BT$122)+1))*(1+discount_rate),0)</f>
        <v>0</v>
      </c>
      <c r="BU177" s="1" cm="1">
        <f t="array" aca="1" ref="BU177" ca="1">IF(AND($B177=BU$28,$B177=$B178-1),NPV(discount_rate,OFFSET(BU142,,,,COUNTA($G$122:$CC$122)-COUNTA($G$122:BU$122)+1)-OFFSET(BU143,,,,COUNTA($G$122:$CC$122)-COUNTA($G$122:BU$122)+1))*(1+discount_rate),0)</f>
        <v>0</v>
      </c>
      <c r="BV177" s="1" cm="1">
        <f t="array" aca="1" ref="BV177" ca="1">IF(AND($B177=BV$28,$B177=$B178-1),NPV(discount_rate,OFFSET(BV142,,,,COUNTA($G$122:$CC$122)-COUNTA($G$122:BV$122)+1)-OFFSET(BV143,,,,COUNTA($G$122:$CC$122)-COUNTA($G$122:BV$122)+1))*(1+discount_rate),0)</f>
        <v>0</v>
      </c>
      <c r="BW177" s="1" cm="1">
        <f t="array" aca="1" ref="BW177" ca="1">IF(AND($B177=BW$28,$B177=$B178-1),NPV(discount_rate,OFFSET(BW142,,,,COUNTA($G$122:$CC$122)-COUNTA($G$122:BW$122)+1)-OFFSET(BW143,,,,COUNTA($G$122:$CC$122)-COUNTA($G$122:BW$122)+1))*(1+discount_rate),0)</f>
        <v>0</v>
      </c>
      <c r="BX177" s="1" cm="1">
        <f t="array" aca="1" ref="BX177" ca="1">IF(AND($B177=BX$28,$B177=$B178-1),NPV(discount_rate,OFFSET(BX142,,,,COUNTA($G$122:$CC$122)-COUNTA($G$122:BX$122)+1)-OFFSET(BX143,,,,COUNTA($G$122:$CC$122)-COUNTA($G$122:BX$122)+1))*(1+discount_rate),0)</f>
        <v>0</v>
      </c>
      <c r="BY177" s="1" cm="1">
        <f t="array" aca="1" ref="BY177" ca="1">IF(AND($B177=BY$28,$B177=$B178-1),NPV(discount_rate,OFFSET(BY142,,,,COUNTA($G$122:$CC$122)-COUNTA($G$122:BY$122)+1)-OFFSET(BY143,,,,COUNTA($G$122:$CC$122)-COUNTA($G$122:BY$122)+1))*(1+discount_rate),0)</f>
        <v>0</v>
      </c>
      <c r="BZ177" s="1" cm="1">
        <f t="array" aca="1" ref="BZ177" ca="1">IF(AND($B177=BZ$28,$B177=$B178-1),NPV(discount_rate,OFFSET(BZ142,,,,COUNTA($G$122:$CC$122)-COUNTA($G$122:BZ$122)+1)-OFFSET(BZ143,,,,COUNTA($G$122:$CC$122)-COUNTA($G$122:BZ$122)+1))*(1+discount_rate),0)</f>
        <v>0</v>
      </c>
      <c r="CA177" s="1" cm="1">
        <f t="array" aca="1" ref="CA177" ca="1">IF(AND($B177=CA$28,$B177=$B178-1),NPV(discount_rate,OFFSET(CA142,,,,COUNTA($G$122:$CC$122)-COUNTA($G$122:CA$122)+1)-OFFSET(CA143,,,,COUNTA($G$122:$CC$122)-COUNTA($G$122:CA$122)+1))*(1+discount_rate),0)</f>
        <v>0</v>
      </c>
      <c r="CB177" s="1" cm="1">
        <f t="array" aca="1" ref="CB177" ca="1">IF(AND($B177=CB$28,$B177=$B178-1),NPV(discount_rate,OFFSET(CB142,,,,COUNTA($G$122:$CC$122)-COUNTA($G$122:CB$122)+1)-OFFSET(CB143,,,,COUNTA($G$122:$CC$122)-COUNTA($G$122:CB$122)+1))*(1+discount_rate),0)</f>
        <v>0</v>
      </c>
      <c r="CC177" s="1" cm="1">
        <f t="array" aca="1" ref="CC177" ca="1">IF(AND($B177=CC$28,$B177=$B178-1),NPV(discount_rate,OFFSET(CC142,,,,COUNTA($G$122:$CC$122)-COUNTA($G$122:CC$122)+1)-OFFSET(CC143,,,,COUNTA($G$122:$CC$122)-COUNTA($G$122:CC$122)+1))*(1+discount_rate),0)</f>
        <v>0</v>
      </c>
    </row>
    <row r="178" spans="2:81" x14ac:dyDescent="0.2">
      <c r="B178">
        <f t="shared" si="150"/>
        <v>2047</v>
      </c>
      <c r="D178" t="s">
        <v>43</v>
      </c>
      <c r="G178" s="1" cm="1">
        <f t="array" aca="1" ref="G178" ca="1">IF(AND($B178=G$28,$B178=$B179-1),NPV(discount_rate,OFFSET(G143,,,,COUNTA($G$122:$CC$122)-COUNTA($G$122:G$122)+1)-OFFSET(G144,,,,COUNTA($G$122:$CC$122)-COUNTA($G$122:G$122)+1))*(1+discount_rate),0)</f>
        <v>0</v>
      </c>
      <c r="H178" s="1" cm="1">
        <f t="array" aca="1" ref="H178" ca="1">IF(AND($B178=H$28,$B178=$B179-1),NPV(discount_rate,OFFSET(H143,,,,COUNTA($G$122:$CC$122)-COUNTA($G$122:H$122)+1)-OFFSET(H144,,,,COUNTA($G$122:$CC$122)-COUNTA($G$122:H$122)+1))*(1+discount_rate),0)</f>
        <v>0</v>
      </c>
      <c r="I178" s="1" cm="1">
        <f t="array" aca="1" ref="I178" ca="1">IF(AND($B178=I$28,$B178=$B179-1),NPV(discount_rate,OFFSET(I143,,,,COUNTA($G$122:$CC$122)-COUNTA($G$122:I$122)+1)-OFFSET(I144,,,,COUNTA($G$122:$CC$122)-COUNTA($G$122:I$122)+1))*(1+discount_rate),0)</f>
        <v>0</v>
      </c>
      <c r="J178" s="1" cm="1">
        <f t="array" aca="1" ref="J178" ca="1">IF(AND($B178=J$28,$B178=$B179-1),NPV(discount_rate,OFFSET(J143,,,,COUNTA($G$122:$CC$122)-COUNTA($G$122:J$122)+1)-OFFSET(J144,,,,COUNTA($G$122:$CC$122)-COUNTA($G$122:J$122)+1))*(1+discount_rate),0)</f>
        <v>0</v>
      </c>
      <c r="K178" s="1" cm="1">
        <f t="array" aca="1" ref="K178" ca="1">IF(AND($B178=K$28,$B178=$B179-1),NPV(discount_rate,OFFSET(K143,,,,COUNTA($G$122:$CC$122)-COUNTA($G$122:K$122)+1)-OFFSET(K144,,,,COUNTA($G$122:$CC$122)-COUNTA($G$122:K$122)+1))*(1+discount_rate),0)</f>
        <v>0</v>
      </c>
      <c r="L178" s="1" cm="1">
        <f t="array" aca="1" ref="L178" ca="1">IF(AND($B178=L$28,$B178=$B179-1),NPV(discount_rate,OFFSET(L143,,,,COUNTA($G$122:$CC$122)-COUNTA($G$122:L$122)+1)-OFFSET(L144,,,,COUNTA($G$122:$CC$122)-COUNTA($G$122:L$122)+1))*(1+discount_rate),0)</f>
        <v>0</v>
      </c>
      <c r="M178" s="1" cm="1">
        <f t="array" aca="1" ref="M178" ca="1">IF(AND($B178=M$28,$B178=$B179-1),NPV(discount_rate,OFFSET(M143,,,,COUNTA($G$122:$CC$122)-COUNTA($G$122:M$122)+1)-OFFSET(M144,,,,COUNTA($G$122:$CC$122)-COUNTA($G$122:M$122)+1))*(1+discount_rate),0)</f>
        <v>0</v>
      </c>
      <c r="N178" s="1" cm="1">
        <f t="array" aca="1" ref="N178" ca="1">IF(AND($B178=N$28,$B178=$B179-1),NPV(discount_rate,OFFSET(N143,,,,COUNTA($G$122:$CC$122)-COUNTA($G$122:N$122)+1)-OFFSET(N144,,,,COUNTA($G$122:$CC$122)-COUNTA($G$122:N$122)+1))*(1+discount_rate),0)</f>
        <v>0</v>
      </c>
      <c r="O178" s="1" cm="1">
        <f t="array" aca="1" ref="O178" ca="1">IF(AND($B178=O$28,$B178=$B179-1),NPV(discount_rate,OFFSET(O143,,,,COUNTA($G$122:$CC$122)-COUNTA($G$122:O$122)+1)-OFFSET(O144,,,,COUNTA($G$122:$CC$122)-COUNTA($G$122:O$122)+1))*(1+discount_rate),0)</f>
        <v>0</v>
      </c>
      <c r="P178" s="1" cm="1">
        <f t="array" aca="1" ref="P178" ca="1">IF(AND($B178=P$28,$B178=$B179-1),NPV(discount_rate,OFFSET(P143,,,,COUNTA($G$122:$CC$122)-COUNTA($G$122:P$122)+1)-OFFSET(P144,,,,COUNTA($G$122:$CC$122)-COUNTA($G$122:P$122)+1))*(1+discount_rate),0)</f>
        <v>0</v>
      </c>
      <c r="Q178" s="1" cm="1">
        <f t="array" aca="1" ref="Q178" ca="1">IF(AND($B178=Q$28,$B178=$B179-1),NPV(discount_rate,OFFSET(Q143,,,,COUNTA($G$122:$CC$122)-COUNTA($G$122:Q$122)+1)-OFFSET(Q144,,,,COUNTA($G$122:$CC$122)-COUNTA($G$122:Q$122)+1))*(1+discount_rate),0)</f>
        <v>0</v>
      </c>
      <c r="R178" s="1" cm="1">
        <f t="array" aca="1" ref="R178" ca="1">IF(AND($B178=R$28,$B178=$B179-1),NPV(discount_rate,OFFSET(R143,,,,COUNTA($G$122:$CC$122)-COUNTA($G$122:R$122)+1)-OFFSET(R144,,,,COUNTA($G$122:$CC$122)-COUNTA($G$122:R$122)+1))*(1+discount_rate),0)</f>
        <v>0</v>
      </c>
      <c r="S178" s="1" cm="1">
        <f t="array" aca="1" ref="S178" ca="1">IF(AND($B178=S$28,$B178=$B179-1),NPV(discount_rate,OFFSET(S143,,,,COUNTA($G$122:$CC$122)-COUNTA($G$122:S$122)+1)-OFFSET(S144,,,,COUNTA($G$122:$CC$122)-COUNTA($G$122:S$122)+1))*(1+discount_rate),0)</f>
        <v>0</v>
      </c>
      <c r="T178" s="1" cm="1">
        <f t="array" aca="1" ref="T178" ca="1">IF(AND($B178=T$28,$B178=$B179-1),NPV(discount_rate,OFFSET(T143,,,,COUNTA($G$122:$CC$122)-COUNTA($G$122:T$122)+1)-OFFSET(T144,,,,COUNTA($G$122:$CC$122)-COUNTA($G$122:T$122)+1))*(1+discount_rate),0)</f>
        <v>0</v>
      </c>
      <c r="U178" s="1" cm="1">
        <f t="array" aca="1" ref="U178" ca="1">IF(AND($B178=U$28,$B178=$B179-1),NPV(discount_rate,OFFSET(U143,,,,COUNTA($G$122:$CC$122)-COUNTA($G$122:U$122)+1)-OFFSET(U144,,,,COUNTA($G$122:$CC$122)-COUNTA($G$122:U$122)+1))*(1+discount_rate),0)</f>
        <v>0</v>
      </c>
      <c r="V178" s="1" cm="1">
        <f t="array" aca="1" ref="V178" ca="1">IF(AND($B178=V$28,$B178=$B179-1),NPV(discount_rate,OFFSET(V143,,,,COUNTA($G$122:$CC$122)-COUNTA($G$122:V$122)+1)-OFFSET(V144,,,,COUNTA($G$122:$CC$122)-COUNTA($G$122:V$122)+1))*(1+discount_rate),0)</f>
        <v>0</v>
      </c>
      <c r="W178" s="1" cm="1">
        <f t="array" aca="1" ref="W178" ca="1">IF(AND($B178=W$28,$B178=$B179-1),NPV(discount_rate,OFFSET(W143,,,,COUNTA($G$122:$CC$122)-COUNTA($G$122:W$122)+1)-OFFSET(W144,,,,COUNTA($G$122:$CC$122)-COUNTA($G$122:W$122)+1))*(1+discount_rate),0)</f>
        <v>0</v>
      </c>
      <c r="X178" s="1" cm="1">
        <f t="array" aca="1" ref="X178" ca="1">IF(AND($B178=X$28,$B178=$B179-1),NPV(discount_rate,OFFSET(X143,,,,COUNTA($G$122:$CC$122)-COUNTA($G$122:X$122)+1)-OFFSET(X144,,,,COUNTA($G$122:$CC$122)-COUNTA($G$122:X$122)+1))*(1+discount_rate),0)</f>
        <v>0</v>
      </c>
      <c r="Y178" s="1" cm="1">
        <f t="array" aca="1" ref="Y178" ca="1">IF(AND($B178=Y$28,$B178=$B179-1),NPV(discount_rate,OFFSET(Y143,,,,COUNTA($G$122:$CC$122)-COUNTA($G$122:Y$122)+1)-OFFSET(Y144,,,,COUNTA($G$122:$CC$122)-COUNTA($G$122:Y$122)+1))*(1+discount_rate),0)</f>
        <v>0</v>
      </c>
      <c r="Z178" s="1" cm="1">
        <f t="array" aca="1" ref="Z178" ca="1">IF(AND($B178=Z$28,$B178=$B179-1),NPV(discount_rate,OFFSET(Z143,,,,COUNTA($G$122:$CC$122)-COUNTA($G$122:Z$122)+1)-OFFSET(Z144,,,,COUNTA($G$122:$CC$122)-COUNTA($G$122:Z$122)+1))*(1+discount_rate),0)</f>
        <v>0</v>
      </c>
      <c r="AA178" s="1" cm="1">
        <f t="array" aca="1" ref="AA178" ca="1">IF(AND($B178=AA$28,$B178=$B179-1),NPV(discount_rate,OFFSET(AA143,,,,COUNTA($G$122:$CC$122)-COUNTA($G$122:AA$122)+1)-OFFSET(AA144,,,,COUNTA($G$122:$CC$122)-COUNTA($G$122:AA$122)+1))*(1+discount_rate),0)</f>
        <v>0</v>
      </c>
      <c r="AB178" s="1" cm="1">
        <f t="array" aca="1" ref="AB178" ca="1">IF(AND($B178=AB$28,$B178=$B179-1),NPV(discount_rate,OFFSET(AB143,,,,COUNTA($G$122:$CC$122)-COUNTA($G$122:AB$122)+1)-OFFSET(AB144,,,,COUNTA($G$122:$CC$122)-COUNTA($G$122:AB$122)+1))*(1+discount_rate),0)</f>
        <v>439.25249484168455</v>
      </c>
      <c r="AC178" s="1" cm="1">
        <f t="array" aca="1" ref="AC178" ca="1">IF(AND($B178=AC$28,$B178=$B179-1),NPV(discount_rate,OFFSET(AC143,,,,COUNTA($G$122:$CC$122)-COUNTA($G$122:AC$122)+1)-OFFSET(AC144,,,,COUNTA($G$122:$CC$122)-COUNTA($G$122:AC$122)+1))*(1+discount_rate),0)</f>
        <v>0</v>
      </c>
      <c r="AD178" s="1" cm="1">
        <f t="array" aca="1" ref="AD178" ca="1">IF(AND($B178=AD$28,$B178=$B179-1),NPV(discount_rate,OFFSET(AD143,,,,COUNTA($G$122:$CC$122)-COUNTA($G$122:AD$122)+1)-OFFSET(AD144,,,,COUNTA($G$122:$CC$122)-COUNTA($G$122:AD$122)+1))*(1+discount_rate),0)</f>
        <v>0</v>
      </c>
      <c r="AE178" s="1" cm="1">
        <f t="array" aca="1" ref="AE178" ca="1">IF(AND($B178=AE$28,$B178=$B179-1),NPV(discount_rate,OFFSET(AE143,,,,COUNTA($G$122:$CC$122)-COUNTA($G$122:AE$122)+1)-OFFSET(AE144,,,,COUNTA($G$122:$CC$122)-COUNTA($G$122:AE$122)+1))*(1+discount_rate),0)</f>
        <v>0</v>
      </c>
      <c r="AF178" s="1" cm="1">
        <f t="array" aca="1" ref="AF178" ca="1">IF(AND($B178=AF$28,$B178=$B179-1),NPV(discount_rate,OFFSET(AF143,,,,COUNTA($G$122:$CC$122)-COUNTA($G$122:AF$122)+1)-OFFSET(AF144,,,,COUNTA($G$122:$CC$122)-COUNTA($G$122:AF$122)+1))*(1+discount_rate),0)</f>
        <v>0</v>
      </c>
      <c r="AG178" s="1" cm="1">
        <f t="array" aca="1" ref="AG178" ca="1">IF(AND($B178=AG$28,$B178=$B179-1),NPV(discount_rate,OFFSET(AG143,,,,COUNTA($G$122:$CC$122)-COUNTA($G$122:AG$122)+1)-OFFSET(AG144,,,,COUNTA($G$122:$CC$122)-COUNTA($G$122:AG$122)+1))*(1+discount_rate),0)</f>
        <v>0</v>
      </c>
      <c r="AH178" s="1" cm="1">
        <f t="array" aca="1" ref="AH178" ca="1">IF(AND($B178=AH$28,$B178=$B179-1),NPV(discount_rate,OFFSET(AH143,,,,COUNTA($G$122:$CC$122)-COUNTA($G$122:AH$122)+1)-OFFSET(AH144,,,,COUNTA($G$122:$CC$122)-COUNTA($G$122:AH$122)+1))*(1+discount_rate),0)</f>
        <v>0</v>
      </c>
      <c r="AI178" s="1" cm="1">
        <f t="array" aca="1" ref="AI178" ca="1">IF(AND($B178=AI$28,$B178=$B179-1),NPV(discount_rate,OFFSET(AI143,,,,COUNTA($G$122:$CC$122)-COUNTA($G$122:AI$122)+1)-OFFSET(AI144,,,,COUNTA($G$122:$CC$122)-COUNTA($G$122:AI$122)+1))*(1+discount_rate),0)</f>
        <v>0</v>
      </c>
      <c r="AJ178" s="1" cm="1">
        <f t="array" aca="1" ref="AJ178" ca="1">IF(AND($B178=AJ$28,$B178=$B179-1),NPV(discount_rate,OFFSET(AJ143,,,,COUNTA($G$122:$CC$122)-COUNTA($G$122:AJ$122)+1)-OFFSET(AJ144,,,,COUNTA($G$122:$CC$122)-COUNTA($G$122:AJ$122)+1))*(1+discount_rate),0)</f>
        <v>0</v>
      </c>
      <c r="AK178" s="1" cm="1">
        <f t="array" aca="1" ref="AK178" ca="1">IF(AND($B178=AK$28,$B178=$B179-1),NPV(discount_rate,OFFSET(AK143,,,,COUNTA($G$122:$CC$122)-COUNTA($G$122:AK$122)+1)-OFFSET(AK144,,,,COUNTA($G$122:$CC$122)-COUNTA($G$122:AK$122)+1))*(1+discount_rate),0)</f>
        <v>0</v>
      </c>
      <c r="AL178" s="1" cm="1">
        <f t="array" aca="1" ref="AL178" ca="1">IF(AND($B178=AL$28,$B178=$B179-1),NPV(discount_rate,OFFSET(AL143,,,,COUNTA($G$122:$CC$122)-COUNTA($G$122:AL$122)+1)-OFFSET(AL144,,,,COUNTA($G$122:$CC$122)-COUNTA($G$122:AL$122)+1))*(1+discount_rate),0)</f>
        <v>0</v>
      </c>
      <c r="AM178" s="1" cm="1">
        <f t="array" aca="1" ref="AM178" ca="1">IF(AND($B178=AM$28,$B178=$B179-1),NPV(discount_rate,OFFSET(AM143,,,,COUNTA($G$122:$CC$122)-COUNTA($G$122:AM$122)+1)-OFFSET(AM144,,,,COUNTA($G$122:$CC$122)-COUNTA($G$122:AM$122)+1))*(1+discount_rate),0)</f>
        <v>0</v>
      </c>
      <c r="AN178" s="1" cm="1">
        <f t="array" aca="1" ref="AN178" ca="1">IF(AND($B178=AN$28,$B178=$B179-1),NPV(discount_rate,OFFSET(AN143,,,,COUNTA($G$122:$CC$122)-COUNTA($G$122:AN$122)+1)-OFFSET(AN144,,,,COUNTA($G$122:$CC$122)-COUNTA($G$122:AN$122)+1))*(1+discount_rate),0)</f>
        <v>0</v>
      </c>
      <c r="AO178" s="1" cm="1">
        <f t="array" aca="1" ref="AO178" ca="1">IF(AND($B178=AO$28,$B178=$B179-1),NPV(discount_rate,OFFSET(AO143,,,,COUNTA($G$122:$CC$122)-COUNTA($G$122:AO$122)+1)-OFFSET(AO144,,,,COUNTA($G$122:$CC$122)-COUNTA($G$122:AO$122)+1))*(1+discount_rate),0)</f>
        <v>0</v>
      </c>
      <c r="AP178" s="1" cm="1">
        <f t="array" aca="1" ref="AP178" ca="1">IF(AND($B178=AP$28,$B178=$B179-1),NPV(discount_rate,OFFSET(AP143,,,,COUNTA($G$122:$CC$122)-COUNTA($G$122:AP$122)+1)-OFFSET(AP144,,,,COUNTA($G$122:$CC$122)-COUNTA($G$122:AP$122)+1))*(1+discount_rate),0)</f>
        <v>0</v>
      </c>
      <c r="AQ178" s="1" cm="1">
        <f t="array" aca="1" ref="AQ178" ca="1">IF(AND($B178=AQ$28,$B178=$B179-1),NPV(discount_rate,OFFSET(AQ143,,,,COUNTA($G$122:$CC$122)-COUNTA($G$122:AQ$122)+1)-OFFSET(AQ144,,,,COUNTA($G$122:$CC$122)-COUNTA($G$122:AQ$122)+1))*(1+discount_rate),0)</f>
        <v>0</v>
      </c>
      <c r="AR178" s="1" cm="1">
        <f t="array" aca="1" ref="AR178" ca="1">IF(AND($B178=AR$28,$B178=$B179-1),NPV(discount_rate,OFFSET(AR143,,,,COUNTA($G$122:$CC$122)-COUNTA($G$122:AR$122)+1)-OFFSET(AR144,,,,COUNTA($G$122:$CC$122)-COUNTA($G$122:AR$122)+1))*(1+discount_rate),0)</f>
        <v>0</v>
      </c>
      <c r="AS178" s="1" cm="1">
        <f t="array" aca="1" ref="AS178" ca="1">IF(AND($B178=AS$28,$B178=$B179-1),NPV(discount_rate,OFFSET(AS143,,,,COUNTA($G$122:$CC$122)-COUNTA($G$122:AS$122)+1)-OFFSET(AS144,,,,COUNTA($G$122:$CC$122)-COUNTA($G$122:AS$122)+1))*(1+discount_rate),0)</f>
        <v>0</v>
      </c>
      <c r="AT178" s="1" cm="1">
        <f t="array" aca="1" ref="AT178" ca="1">IF(AND($B178=AT$28,$B178=$B179-1),NPV(discount_rate,OFFSET(AT143,,,,COUNTA($G$122:$CC$122)-COUNTA($G$122:AT$122)+1)-OFFSET(AT144,,,,COUNTA($G$122:$CC$122)-COUNTA($G$122:AT$122)+1))*(1+discount_rate),0)</f>
        <v>0</v>
      </c>
      <c r="AU178" s="1" cm="1">
        <f t="array" aca="1" ref="AU178" ca="1">IF(AND($B178=AU$28,$B178=$B179-1),NPV(discount_rate,OFFSET(AU143,,,,COUNTA($G$122:$CC$122)-COUNTA($G$122:AU$122)+1)-OFFSET(AU144,,,,COUNTA($G$122:$CC$122)-COUNTA($G$122:AU$122)+1))*(1+discount_rate),0)</f>
        <v>0</v>
      </c>
      <c r="AV178" s="1" cm="1">
        <f t="array" aca="1" ref="AV178" ca="1">IF(AND($B178=AV$28,$B178=$B179-1),NPV(discount_rate,OFFSET(AV143,,,,COUNTA($G$122:$CC$122)-COUNTA($G$122:AV$122)+1)-OFFSET(AV144,,,,COUNTA($G$122:$CC$122)-COUNTA($G$122:AV$122)+1))*(1+discount_rate),0)</f>
        <v>0</v>
      </c>
      <c r="AW178" s="1" cm="1">
        <f t="array" aca="1" ref="AW178" ca="1">IF(AND($B178=AW$28,$B178=$B179-1),NPV(discount_rate,OFFSET(AW143,,,,COUNTA($G$122:$CC$122)-COUNTA($G$122:AW$122)+1)-OFFSET(AW144,,,,COUNTA($G$122:$CC$122)-COUNTA($G$122:AW$122)+1))*(1+discount_rate),0)</f>
        <v>0</v>
      </c>
      <c r="AX178" s="1" cm="1">
        <f t="array" aca="1" ref="AX178" ca="1">IF(AND($B178=AX$28,$B178=$B179-1),NPV(discount_rate,OFFSET(AX143,,,,COUNTA($G$122:$CC$122)-COUNTA($G$122:AX$122)+1)-OFFSET(AX144,,,,COUNTA($G$122:$CC$122)-COUNTA($G$122:AX$122)+1))*(1+discount_rate),0)</f>
        <v>0</v>
      </c>
      <c r="AY178" s="1" cm="1">
        <f t="array" aca="1" ref="AY178" ca="1">IF(AND($B178=AY$28,$B178=$B179-1),NPV(discount_rate,OFFSET(AY143,,,,COUNTA($G$122:$CC$122)-COUNTA($G$122:AY$122)+1)-OFFSET(AY144,,,,COUNTA($G$122:$CC$122)-COUNTA($G$122:AY$122)+1))*(1+discount_rate),0)</f>
        <v>0</v>
      </c>
      <c r="AZ178" s="1" cm="1">
        <f t="array" aca="1" ref="AZ178" ca="1">IF(AND($B178=AZ$28,$B178=$B179-1),NPV(discount_rate,OFFSET(AZ143,,,,COUNTA($G$122:$CC$122)-COUNTA($G$122:AZ$122)+1)-OFFSET(AZ144,,,,COUNTA($G$122:$CC$122)-COUNTA($G$122:AZ$122)+1))*(1+discount_rate),0)</f>
        <v>0</v>
      </c>
      <c r="BA178" s="1" cm="1">
        <f t="array" aca="1" ref="BA178" ca="1">IF(AND($B178=BA$28,$B178=$B179-1),NPV(discount_rate,OFFSET(BA143,,,,COUNTA($G$122:$CC$122)-COUNTA($G$122:BA$122)+1)-OFFSET(BA144,,,,COUNTA($G$122:$CC$122)-COUNTA($G$122:BA$122)+1))*(1+discount_rate),0)</f>
        <v>0</v>
      </c>
      <c r="BB178" s="1" cm="1">
        <f t="array" aca="1" ref="BB178" ca="1">IF(AND($B178=BB$28,$B178=$B179-1),NPV(discount_rate,OFFSET(BB143,,,,COUNTA($G$122:$CC$122)-COUNTA($G$122:BB$122)+1)-OFFSET(BB144,,,,COUNTA($G$122:$CC$122)-COUNTA($G$122:BB$122)+1))*(1+discount_rate),0)</f>
        <v>0</v>
      </c>
      <c r="BC178" s="1" cm="1">
        <f t="array" aca="1" ref="BC178" ca="1">IF(AND($B178=BC$28,$B178=$B179-1),NPV(discount_rate,OFFSET(BC143,,,,COUNTA($G$122:$CC$122)-COUNTA($G$122:BC$122)+1)-OFFSET(BC144,,,,COUNTA($G$122:$CC$122)-COUNTA($G$122:BC$122)+1))*(1+discount_rate),0)</f>
        <v>0</v>
      </c>
      <c r="BD178" s="1" cm="1">
        <f t="array" aca="1" ref="BD178" ca="1">IF(AND($B178=BD$28,$B178=$B179-1),NPV(discount_rate,OFFSET(BD143,,,,COUNTA($G$122:$CC$122)-COUNTA($G$122:BD$122)+1)-OFFSET(BD144,,,,COUNTA($G$122:$CC$122)-COUNTA($G$122:BD$122)+1))*(1+discount_rate),0)</f>
        <v>0</v>
      </c>
      <c r="BE178" s="1" cm="1">
        <f t="array" aca="1" ref="BE178" ca="1">IF(AND($B178=BE$28,$B178=$B179-1),NPV(discount_rate,OFFSET(BE143,,,,COUNTA($G$122:$CC$122)-COUNTA($G$122:BE$122)+1)-OFFSET(BE144,,,,COUNTA($G$122:$CC$122)-COUNTA($G$122:BE$122)+1))*(1+discount_rate),0)</f>
        <v>0</v>
      </c>
      <c r="BF178" s="1" cm="1">
        <f t="array" aca="1" ref="BF178" ca="1">IF(AND($B178=BF$28,$B178=$B179-1),NPV(discount_rate,OFFSET(BF143,,,,COUNTA($G$122:$CC$122)-COUNTA($G$122:BF$122)+1)-OFFSET(BF144,,,,COUNTA($G$122:$CC$122)-COUNTA($G$122:BF$122)+1))*(1+discount_rate),0)</f>
        <v>0</v>
      </c>
      <c r="BG178" s="1" cm="1">
        <f t="array" aca="1" ref="BG178" ca="1">IF(AND($B178=BG$28,$B178=$B179-1),NPV(discount_rate,OFFSET(BG143,,,,COUNTA($G$122:$CC$122)-COUNTA($G$122:BG$122)+1)-OFFSET(BG144,,,,COUNTA($G$122:$CC$122)-COUNTA($G$122:BG$122)+1))*(1+discount_rate),0)</f>
        <v>0</v>
      </c>
      <c r="BH178" s="1" cm="1">
        <f t="array" aca="1" ref="BH178" ca="1">IF(AND($B178=BH$28,$B178=$B179-1),NPV(discount_rate,OFFSET(BH143,,,,COUNTA($G$122:$CC$122)-COUNTA($G$122:BH$122)+1)-OFFSET(BH144,,,,COUNTA($G$122:$CC$122)-COUNTA($G$122:BH$122)+1))*(1+discount_rate),0)</f>
        <v>0</v>
      </c>
      <c r="BI178" s="1" cm="1">
        <f t="array" aca="1" ref="BI178" ca="1">IF(AND($B178=BI$28,$B178=$B179-1),NPV(discount_rate,OFFSET(BI143,,,,COUNTA($G$122:$CC$122)-COUNTA($G$122:BI$122)+1)-OFFSET(BI144,,,,COUNTA($G$122:$CC$122)-COUNTA($G$122:BI$122)+1))*(1+discount_rate),0)</f>
        <v>0</v>
      </c>
      <c r="BJ178" s="1" cm="1">
        <f t="array" aca="1" ref="BJ178" ca="1">IF(AND($B178=BJ$28,$B178=$B179-1),NPV(discount_rate,OFFSET(BJ143,,,,COUNTA($G$122:$CC$122)-COUNTA($G$122:BJ$122)+1)-OFFSET(BJ144,,,,COUNTA($G$122:$CC$122)-COUNTA($G$122:BJ$122)+1))*(1+discount_rate),0)</f>
        <v>0</v>
      </c>
      <c r="BK178" s="1" cm="1">
        <f t="array" aca="1" ref="BK178" ca="1">IF(AND($B178=BK$28,$B178=$B179-1),NPV(discount_rate,OFFSET(BK143,,,,COUNTA($G$122:$CC$122)-COUNTA($G$122:BK$122)+1)-OFFSET(BK144,,,,COUNTA($G$122:$CC$122)-COUNTA($G$122:BK$122)+1))*(1+discount_rate),0)</f>
        <v>0</v>
      </c>
      <c r="BL178" s="1" cm="1">
        <f t="array" aca="1" ref="BL178" ca="1">IF(AND($B178=BL$28,$B178=$B179-1),NPV(discount_rate,OFFSET(BL143,,,,COUNTA($G$122:$CC$122)-COUNTA($G$122:BL$122)+1)-OFFSET(BL144,,,,COUNTA($G$122:$CC$122)-COUNTA($G$122:BL$122)+1))*(1+discount_rate),0)</f>
        <v>0</v>
      </c>
      <c r="BM178" s="1" cm="1">
        <f t="array" aca="1" ref="BM178" ca="1">IF(AND($B178=BM$28,$B178=$B179-1),NPV(discount_rate,OFFSET(BM143,,,,COUNTA($G$122:$CC$122)-COUNTA($G$122:BM$122)+1)-OFFSET(BM144,,,,COUNTA($G$122:$CC$122)-COUNTA($G$122:BM$122)+1))*(1+discount_rate),0)</f>
        <v>0</v>
      </c>
      <c r="BN178" s="1" cm="1">
        <f t="array" aca="1" ref="BN178" ca="1">IF(AND($B178=BN$28,$B178=$B179-1),NPV(discount_rate,OFFSET(BN143,,,,COUNTA($G$122:$CC$122)-COUNTA($G$122:BN$122)+1)-OFFSET(BN144,,,,COUNTA($G$122:$CC$122)-COUNTA($G$122:BN$122)+1))*(1+discount_rate),0)</f>
        <v>0</v>
      </c>
      <c r="BO178" s="1" cm="1">
        <f t="array" aca="1" ref="BO178" ca="1">IF(AND($B178=BO$28,$B178=$B179-1),NPV(discount_rate,OFFSET(BO143,,,,COUNTA($G$122:$CC$122)-COUNTA($G$122:BO$122)+1)-OFFSET(BO144,,,,COUNTA($G$122:$CC$122)-COUNTA($G$122:BO$122)+1))*(1+discount_rate),0)</f>
        <v>0</v>
      </c>
      <c r="BP178" s="1" cm="1">
        <f t="array" aca="1" ref="BP178" ca="1">IF(AND($B178=BP$28,$B178=$B179-1),NPV(discount_rate,OFFSET(BP143,,,,COUNTA($G$122:$CC$122)-COUNTA($G$122:BP$122)+1)-OFFSET(BP144,,,,COUNTA($G$122:$CC$122)-COUNTA($G$122:BP$122)+1))*(1+discount_rate),0)</f>
        <v>0</v>
      </c>
      <c r="BQ178" s="1" cm="1">
        <f t="array" aca="1" ref="BQ178" ca="1">IF(AND($B178=BQ$28,$B178=$B179-1),NPV(discount_rate,OFFSET(BQ143,,,,COUNTA($G$122:$CC$122)-COUNTA($G$122:BQ$122)+1)-OFFSET(BQ144,,,,COUNTA($G$122:$CC$122)-COUNTA($G$122:BQ$122)+1))*(1+discount_rate),0)</f>
        <v>0</v>
      </c>
      <c r="BR178" s="1" cm="1">
        <f t="array" aca="1" ref="BR178" ca="1">IF(AND($B178=BR$28,$B178=$B179-1),NPV(discount_rate,OFFSET(BR143,,,,COUNTA($G$122:$CC$122)-COUNTA($G$122:BR$122)+1)-OFFSET(BR144,,,,COUNTA($G$122:$CC$122)-COUNTA($G$122:BR$122)+1))*(1+discount_rate),0)</f>
        <v>0</v>
      </c>
      <c r="BS178" s="1" cm="1">
        <f t="array" aca="1" ref="BS178" ca="1">IF(AND($B178=BS$28,$B178=$B179-1),NPV(discount_rate,OFFSET(BS143,,,,COUNTA($G$122:$CC$122)-COUNTA($G$122:BS$122)+1)-OFFSET(BS144,,,,COUNTA($G$122:$CC$122)-COUNTA($G$122:BS$122)+1))*(1+discount_rate),0)</f>
        <v>0</v>
      </c>
      <c r="BT178" s="1" cm="1">
        <f t="array" aca="1" ref="BT178" ca="1">IF(AND($B178=BT$28,$B178=$B179-1),NPV(discount_rate,OFFSET(BT143,,,,COUNTA($G$122:$CC$122)-COUNTA($G$122:BT$122)+1)-OFFSET(BT144,,,,COUNTA($G$122:$CC$122)-COUNTA($G$122:BT$122)+1))*(1+discount_rate),0)</f>
        <v>0</v>
      </c>
      <c r="BU178" s="1" cm="1">
        <f t="array" aca="1" ref="BU178" ca="1">IF(AND($B178=BU$28,$B178=$B179-1),NPV(discount_rate,OFFSET(BU143,,,,COUNTA($G$122:$CC$122)-COUNTA($G$122:BU$122)+1)-OFFSET(BU144,,,,COUNTA($G$122:$CC$122)-COUNTA($G$122:BU$122)+1))*(1+discount_rate),0)</f>
        <v>0</v>
      </c>
      <c r="BV178" s="1" cm="1">
        <f t="array" aca="1" ref="BV178" ca="1">IF(AND($B178=BV$28,$B178=$B179-1),NPV(discount_rate,OFFSET(BV143,,,,COUNTA($G$122:$CC$122)-COUNTA($G$122:BV$122)+1)-OFFSET(BV144,,,,COUNTA($G$122:$CC$122)-COUNTA($G$122:BV$122)+1))*(1+discount_rate),0)</f>
        <v>0</v>
      </c>
      <c r="BW178" s="1" cm="1">
        <f t="array" aca="1" ref="BW178" ca="1">IF(AND($B178=BW$28,$B178=$B179-1),NPV(discount_rate,OFFSET(BW143,,,,COUNTA($G$122:$CC$122)-COUNTA($G$122:BW$122)+1)-OFFSET(BW144,,,,COUNTA($G$122:$CC$122)-COUNTA($G$122:BW$122)+1))*(1+discount_rate),0)</f>
        <v>0</v>
      </c>
      <c r="BX178" s="1" cm="1">
        <f t="array" aca="1" ref="BX178" ca="1">IF(AND($B178=BX$28,$B178=$B179-1),NPV(discount_rate,OFFSET(BX143,,,,COUNTA($G$122:$CC$122)-COUNTA($G$122:BX$122)+1)-OFFSET(BX144,,,,COUNTA($G$122:$CC$122)-COUNTA($G$122:BX$122)+1))*(1+discount_rate),0)</f>
        <v>0</v>
      </c>
      <c r="BY178" s="1" cm="1">
        <f t="array" aca="1" ref="BY178" ca="1">IF(AND($B178=BY$28,$B178=$B179-1),NPV(discount_rate,OFFSET(BY143,,,,COUNTA($G$122:$CC$122)-COUNTA($G$122:BY$122)+1)-OFFSET(BY144,,,,COUNTA($G$122:$CC$122)-COUNTA($G$122:BY$122)+1))*(1+discount_rate),0)</f>
        <v>0</v>
      </c>
      <c r="BZ178" s="1" cm="1">
        <f t="array" aca="1" ref="BZ178" ca="1">IF(AND($B178=BZ$28,$B178=$B179-1),NPV(discount_rate,OFFSET(BZ143,,,,COUNTA($G$122:$CC$122)-COUNTA($G$122:BZ$122)+1)-OFFSET(BZ144,,,,COUNTA($G$122:$CC$122)-COUNTA($G$122:BZ$122)+1))*(1+discount_rate),0)</f>
        <v>0</v>
      </c>
      <c r="CA178" s="1" cm="1">
        <f t="array" aca="1" ref="CA178" ca="1">IF(AND($B178=CA$28,$B178=$B179-1),NPV(discount_rate,OFFSET(CA143,,,,COUNTA($G$122:$CC$122)-COUNTA($G$122:CA$122)+1)-OFFSET(CA144,,,,COUNTA($G$122:$CC$122)-COUNTA($G$122:CA$122)+1))*(1+discount_rate),0)</f>
        <v>0</v>
      </c>
      <c r="CB178" s="1" cm="1">
        <f t="array" aca="1" ref="CB178" ca="1">IF(AND($B178=CB$28,$B178=$B179-1),NPV(discount_rate,OFFSET(CB143,,,,COUNTA($G$122:$CC$122)-COUNTA($G$122:CB$122)+1)-OFFSET(CB144,,,,COUNTA($G$122:$CC$122)-COUNTA($G$122:CB$122)+1))*(1+discount_rate),0)</f>
        <v>0</v>
      </c>
      <c r="CC178" s="1" cm="1">
        <f t="array" aca="1" ref="CC178" ca="1">IF(AND($B178=CC$28,$B178=$B179-1),NPV(discount_rate,OFFSET(CC143,,,,COUNTA($G$122:$CC$122)-COUNTA($G$122:CC$122)+1)-OFFSET(CC144,,,,COUNTA($G$122:$CC$122)-COUNTA($G$122:CC$122)+1))*(1+discount_rate),0)</f>
        <v>0</v>
      </c>
    </row>
    <row r="179" spans="2:81" x14ac:dyDescent="0.2">
      <c r="B179">
        <f t="shared" si="150"/>
        <v>2048</v>
      </c>
      <c r="D179" t="s">
        <v>43</v>
      </c>
      <c r="G179" s="1" cm="1">
        <f t="array" aca="1" ref="G179" ca="1">IF(AND($B179=G$28,$B179=$B180-1),NPV(discount_rate,OFFSET(G144,,,,COUNTA($G$122:$CC$122)-COUNTA($G$122:G$122)+1)-OFFSET(G145,,,,COUNTA($G$122:$CC$122)-COUNTA($G$122:G$122)+1))*(1+discount_rate),0)</f>
        <v>0</v>
      </c>
      <c r="H179" s="1" cm="1">
        <f t="array" aca="1" ref="H179" ca="1">IF(AND($B179=H$28,$B179=$B180-1),NPV(discount_rate,OFFSET(H144,,,,COUNTA($G$122:$CC$122)-COUNTA($G$122:H$122)+1)-OFFSET(H145,,,,COUNTA($G$122:$CC$122)-COUNTA($G$122:H$122)+1))*(1+discount_rate),0)</f>
        <v>0</v>
      </c>
      <c r="I179" s="1" cm="1">
        <f t="array" aca="1" ref="I179" ca="1">IF(AND($B179=I$28,$B179=$B180-1),NPV(discount_rate,OFFSET(I144,,,,COUNTA($G$122:$CC$122)-COUNTA($G$122:I$122)+1)-OFFSET(I145,,,,COUNTA($G$122:$CC$122)-COUNTA($G$122:I$122)+1))*(1+discount_rate),0)</f>
        <v>0</v>
      </c>
      <c r="J179" s="1" cm="1">
        <f t="array" aca="1" ref="J179" ca="1">IF(AND($B179=J$28,$B179=$B180-1),NPV(discount_rate,OFFSET(J144,,,,COUNTA($G$122:$CC$122)-COUNTA($G$122:J$122)+1)-OFFSET(J145,,,,COUNTA($G$122:$CC$122)-COUNTA($G$122:J$122)+1))*(1+discount_rate),0)</f>
        <v>0</v>
      </c>
      <c r="K179" s="1" cm="1">
        <f t="array" aca="1" ref="K179" ca="1">IF(AND($B179=K$28,$B179=$B180-1),NPV(discount_rate,OFFSET(K144,,,,COUNTA($G$122:$CC$122)-COUNTA($G$122:K$122)+1)-OFFSET(K145,,,,COUNTA($G$122:$CC$122)-COUNTA($G$122:K$122)+1))*(1+discount_rate),0)</f>
        <v>0</v>
      </c>
      <c r="L179" s="1" cm="1">
        <f t="array" aca="1" ref="L179" ca="1">IF(AND($B179=L$28,$B179=$B180-1),NPV(discount_rate,OFFSET(L144,,,,COUNTA($G$122:$CC$122)-COUNTA($G$122:L$122)+1)-OFFSET(L145,,,,COUNTA($G$122:$CC$122)-COUNTA($G$122:L$122)+1))*(1+discount_rate),0)</f>
        <v>0</v>
      </c>
      <c r="M179" s="1" cm="1">
        <f t="array" aca="1" ref="M179" ca="1">IF(AND($B179=M$28,$B179=$B180-1),NPV(discount_rate,OFFSET(M144,,,,COUNTA($G$122:$CC$122)-COUNTA($G$122:M$122)+1)-OFFSET(M145,,,,COUNTA($G$122:$CC$122)-COUNTA($G$122:M$122)+1))*(1+discount_rate),0)</f>
        <v>0</v>
      </c>
      <c r="N179" s="1" cm="1">
        <f t="array" aca="1" ref="N179" ca="1">IF(AND($B179=N$28,$B179=$B180-1),NPV(discount_rate,OFFSET(N144,,,,COUNTA($G$122:$CC$122)-COUNTA($G$122:N$122)+1)-OFFSET(N145,,,,COUNTA($G$122:$CC$122)-COUNTA($G$122:N$122)+1))*(1+discount_rate),0)</f>
        <v>0</v>
      </c>
      <c r="O179" s="1" cm="1">
        <f t="array" aca="1" ref="O179" ca="1">IF(AND($B179=O$28,$B179=$B180-1),NPV(discount_rate,OFFSET(O144,,,,COUNTA($G$122:$CC$122)-COUNTA($G$122:O$122)+1)-OFFSET(O145,,,,COUNTA($G$122:$CC$122)-COUNTA($G$122:O$122)+1))*(1+discount_rate),0)</f>
        <v>0</v>
      </c>
      <c r="P179" s="1" cm="1">
        <f t="array" aca="1" ref="P179" ca="1">IF(AND($B179=P$28,$B179=$B180-1),NPV(discount_rate,OFFSET(P144,,,,COUNTA($G$122:$CC$122)-COUNTA($G$122:P$122)+1)-OFFSET(P145,,,,COUNTA($G$122:$CC$122)-COUNTA($G$122:P$122)+1))*(1+discount_rate),0)</f>
        <v>0</v>
      </c>
      <c r="Q179" s="1" cm="1">
        <f t="array" aca="1" ref="Q179" ca="1">IF(AND($B179=Q$28,$B179=$B180-1),NPV(discount_rate,OFFSET(Q144,,,,COUNTA($G$122:$CC$122)-COUNTA($G$122:Q$122)+1)-OFFSET(Q145,,,,COUNTA($G$122:$CC$122)-COUNTA($G$122:Q$122)+1))*(1+discount_rate),0)</f>
        <v>0</v>
      </c>
      <c r="R179" s="1" cm="1">
        <f t="array" aca="1" ref="R179" ca="1">IF(AND($B179=R$28,$B179=$B180-1),NPV(discount_rate,OFFSET(R144,,,,COUNTA($G$122:$CC$122)-COUNTA($G$122:R$122)+1)-OFFSET(R145,,,,COUNTA($G$122:$CC$122)-COUNTA($G$122:R$122)+1))*(1+discount_rate),0)</f>
        <v>0</v>
      </c>
      <c r="S179" s="1" cm="1">
        <f t="array" aca="1" ref="S179" ca="1">IF(AND($B179=S$28,$B179=$B180-1),NPV(discount_rate,OFFSET(S144,,,,COUNTA($G$122:$CC$122)-COUNTA($G$122:S$122)+1)-OFFSET(S145,,,,COUNTA($G$122:$CC$122)-COUNTA($G$122:S$122)+1))*(1+discount_rate),0)</f>
        <v>0</v>
      </c>
      <c r="T179" s="1" cm="1">
        <f t="array" aca="1" ref="T179" ca="1">IF(AND($B179=T$28,$B179=$B180-1),NPV(discount_rate,OFFSET(T144,,,,COUNTA($G$122:$CC$122)-COUNTA($G$122:T$122)+1)-OFFSET(T145,,,,COUNTA($G$122:$CC$122)-COUNTA($G$122:T$122)+1))*(1+discount_rate),0)</f>
        <v>0</v>
      </c>
      <c r="U179" s="1" cm="1">
        <f t="array" aca="1" ref="U179" ca="1">IF(AND($B179=U$28,$B179=$B180-1),NPV(discount_rate,OFFSET(U144,,,,COUNTA($G$122:$CC$122)-COUNTA($G$122:U$122)+1)-OFFSET(U145,,,,COUNTA($G$122:$CC$122)-COUNTA($G$122:U$122)+1))*(1+discount_rate),0)</f>
        <v>0</v>
      </c>
      <c r="V179" s="1" cm="1">
        <f t="array" aca="1" ref="V179" ca="1">IF(AND($B179=V$28,$B179=$B180-1),NPV(discount_rate,OFFSET(V144,,,,COUNTA($G$122:$CC$122)-COUNTA($G$122:V$122)+1)-OFFSET(V145,,,,COUNTA($G$122:$CC$122)-COUNTA($G$122:V$122)+1))*(1+discount_rate),0)</f>
        <v>0</v>
      </c>
      <c r="W179" s="1" cm="1">
        <f t="array" aca="1" ref="W179" ca="1">IF(AND($B179=W$28,$B179=$B180-1),NPV(discount_rate,OFFSET(W144,,,,COUNTA($G$122:$CC$122)-COUNTA($G$122:W$122)+1)-OFFSET(W145,,,,COUNTA($G$122:$CC$122)-COUNTA($G$122:W$122)+1))*(1+discount_rate),0)</f>
        <v>0</v>
      </c>
      <c r="X179" s="1" cm="1">
        <f t="array" aca="1" ref="X179" ca="1">IF(AND($B179=X$28,$B179=$B180-1),NPV(discount_rate,OFFSET(X144,,,,COUNTA($G$122:$CC$122)-COUNTA($G$122:X$122)+1)-OFFSET(X145,,,,COUNTA($G$122:$CC$122)-COUNTA($G$122:X$122)+1))*(1+discount_rate),0)</f>
        <v>0</v>
      </c>
      <c r="Y179" s="1" cm="1">
        <f t="array" aca="1" ref="Y179" ca="1">IF(AND($B179=Y$28,$B179=$B180-1),NPV(discount_rate,OFFSET(Y144,,,,COUNTA($G$122:$CC$122)-COUNTA($G$122:Y$122)+1)-OFFSET(Y145,,,,COUNTA($G$122:$CC$122)-COUNTA($G$122:Y$122)+1))*(1+discount_rate),0)</f>
        <v>0</v>
      </c>
      <c r="Z179" s="1" cm="1">
        <f t="array" aca="1" ref="Z179" ca="1">IF(AND($B179=Z$28,$B179=$B180-1),NPV(discount_rate,OFFSET(Z144,,,,COUNTA($G$122:$CC$122)-COUNTA($G$122:Z$122)+1)-OFFSET(Z145,,,,COUNTA($G$122:$CC$122)-COUNTA($G$122:Z$122)+1))*(1+discount_rate),0)</f>
        <v>0</v>
      </c>
      <c r="AA179" s="1" cm="1">
        <f t="array" aca="1" ref="AA179" ca="1">IF(AND($B179=AA$28,$B179=$B180-1),NPV(discount_rate,OFFSET(AA144,,,,COUNTA($G$122:$CC$122)-COUNTA($G$122:AA$122)+1)-OFFSET(AA145,,,,COUNTA($G$122:$CC$122)-COUNTA($G$122:AA$122)+1))*(1+discount_rate),0)</f>
        <v>0</v>
      </c>
      <c r="AB179" s="1" cm="1">
        <f t="array" aca="1" ref="AB179" ca="1">IF(AND($B179=AB$28,$B179=$B180-1),NPV(discount_rate,OFFSET(AB144,,,,COUNTA($G$122:$CC$122)-COUNTA($G$122:AB$122)+1)-OFFSET(AB145,,,,COUNTA($G$122:$CC$122)-COUNTA($G$122:AB$122)+1))*(1+discount_rate),0)</f>
        <v>0</v>
      </c>
      <c r="AC179" s="1" cm="1">
        <f t="array" aca="1" ref="AC179" ca="1">IF(AND($B179=AC$28,$B179=$B180-1),NPV(discount_rate,OFFSET(AC144,,,,COUNTA($G$122:$CC$122)-COUNTA($G$122:AC$122)+1)-OFFSET(AC145,,,,COUNTA($G$122:$CC$122)-COUNTA($G$122:AC$122)+1))*(1+discount_rate),0)</f>
        <v>441.83149191419909</v>
      </c>
      <c r="AD179" s="1" cm="1">
        <f t="array" aca="1" ref="AD179" ca="1">IF(AND($B179=AD$28,$B179=$B180-1),NPV(discount_rate,OFFSET(AD144,,,,COUNTA($G$122:$CC$122)-COUNTA($G$122:AD$122)+1)-OFFSET(AD145,,,,COUNTA($G$122:$CC$122)-COUNTA($G$122:AD$122)+1))*(1+discount_rate),0)</f>
        <v>0</v>
      </c>
      <c r="AE179" s="1" cm="1">
        <f t="array" aca="1" ref="AE179" ca="1">IF(AND($B179=AE$28,$B179=$B180-1),NPV(discount_rate,OFFSET(AE144,,,,COUNTA($G$122:$CC$122)-COUNTA($G$122:AE$122)+1)-OFFSET(AE145,,,,COUNTA($G$122:$CC$122)-COUNTA($G$122:AE$122)+1))*(1+discount_rate),0)</f>
        <v>0</v>
      </c>
      <c r="AF179" s="1" cm="1">
        <f t="array" aca="1" ref="AF179" ca="1">IF(AND($B179=AF$28,$B179=$B180-1),NPV(discount_rate,OFFSET(AF144,,,,COUNTA($G$122:$CC$122)-COUNTA($G$122:AF$122)+1)-OFFSET(AF145,,,,COUNTA($G$122:$CC$122)-COUNTA($G$122:AF$122)+1))*(1+discount_rate),0)</f>
        <v>0</v>
      </c>
      <c r="AG179" s="1" cm="1">
        <f t="array" aca="1" ref="AG179" ca="1">IF(AND($B179=AG$28,$B179=$B180-1),NPV(discount_rate,OFFSET(AG144,,,,COUNTA($G$122:$CC$122)-COUNTA($G$122:AG$122)+1)-OFFSET(AG145,,,,COUNTA($G$122:$CC$122)-COUNTA($G$122:AG$122)+1))*(1+discount_rate),0)</f>
        <v>0</v>
      </c>
      <c r="AH179" s="1" cm="1">
        <f t="array" aca="1" ref="AH179" ca="1">IF(AND($B179=AH$28,$B179=$B180-1),NPV(discount_rate,OFFSET(AH144,,,,COUNTA($G$122:$CC$122)-COUNTA($G$122:AH$122)+1)-OFFSET(AH145,,,,COUNTA($G$122:$CC$122)-COUNTA($G$122:AH$122)+1))*(1+discount_rate),0)</f>
        <v>0</v>
      </c>
      <c r="AI179" s="1" cm="1">
        <f t="array" aca="1" ref="AI179" ca="1">IF(AND($B179=AI$28,$B179=$B180-1),NPV(discount_rate,OFFSET(AI144,,,,COUNTA($G$122:$CC$122)-COUNTA($G$122:AI$122)+1)-OFFSET(AI145,,,,COUNTA($G$122:$CC$122)-COUNTA($G$122:AI$122)+1))*(1+discount_rate),0)</f>
        <v>0</v>
      </c>
      <c r="AJ179" s="1" cm="1">
        <f t="array" aca="1" ref="AJ179" ca="1">IF(AND($B179=AJ$28,$B179=$B180-1),NPV(discount_rate,OFFSET(AJ144,,,,COUNTA($G$122:$CC$122)-COUNTA($G$122:AJ$122)+1)-OFFSET(AJ145,,,,COUNTA($G$122:$CC$122)-COUNTA($G$122:AJ$122)+1))*(1+discount_rate),0)</f>
        <v>0</v>
      </c>
      <c r="AK179" s="1" cm="1">
        <f t="array" aca="1" ref="AK179" ca="1">IF(AND($B179=AK$28,$B179=$B180-1),NPV(discount_rate,OFFSET(AK144,,,,COUNTA($G$122:$CC$122)-COUNTA($G$122:AK$122)+1)-OFFSET(AK145,,,,COUNTA($G$122:$CC$122)-COUNTA($G$122:AK$122)+1))*(1+discount_rate),0)</f>
        <v>0</v>
      </c>
      <c r="AL179" s="1" cm="1">
        <f t="array" aca="1" ref="AL179" ca="1">IF(AND($B179=AL$28,$B179=$B180-1),NPV(discount_rate,OFFSET(AL144,,,,COUNTA($G$122:$CC$122)-COUNTA($G$122:AL$122)+1)-OFFSET(AL145,,,,COUNTA($G$122:$CC$122)-COUNTA($G$122:AL$122)+1))*(1+discount_rate),0)</f>
        <v>0</v>
      </c>
      <c r="AM179" s="1" cm="1">
        <f t="array" aca="1" ref="AM179" ca="1">IF(AND($B179=AM$28,$B179=$B180-1),NPV(discount_rate,OFFSET(AM144,,,,COUNTA($G$122:$CC$122)-COUNTA($G$122:AM$122)+1)-OFFSET(AM145,,,,COUNTA($G$122:$CC$122)-COUNTA($G$122:AM$122)+1))*(1+discount_rate),0)</f>
        <v>0</v>
      </c>
      <c r="AN179" s="1" cm="1">
        <f t="array" aca="1" ref="AN179" ca="1">IF(AND($B179=AN$28,$B179=$B180-1),NPV(discount_rate,OFFSET(AN144,,,,COUNTA($G$122:$CC$122)-COUNTA($G$122:AN$122)+1)-OFFSET(AN145,,,,COUNTA($G$122:$CC$122)-COUNTA($G$122:AN$122)+1))*(1+discount_rate),0)</f>
        <v>0</v>
      </c>
      <c r="AO179" s="1" cm="1">
        <f t="array" aca="1" ref="AO179" ca="1">IF(AND($B179=AO$28,$B179=$B180-1),NPV(discount_rate,OFFSET(AO144,,,,COUNTA($G$122:$CC$122)-COUNTA($G$122:AO$122)+1)-OFFSET(AO145,,,,COUNTA($G$122:$CC$122)-COUNTA($G$122:AO$122)+1))*(1+discount_rate),0)</f>
        <v>0</v>
      </c>
      <c r="AP179" s="1" cm="1">
        <f t="array" aca="1" ref="AP179" ca="1">IF(AND($B179=AP$28,$B179=$B180-1),NPV(discount_rate,OFFSET(AP144,,,,COUNTA($G$122:$CC$122)-COUNTA($G$122:AP$122)+1)-OFFSET(AP145,,,,COUNTA($G$122:$CC$122)-COUNTA($G$122:AP$122)+1))*(1+discount_rate),0)</f>
        <v>0</v>
      </c>
      <c r="AQ179" s="1" cm="1">
        <f t="array" aca="1" ref="AQ179" ca="1">IF(AND($B179=AQ$28,$B179=$B180-1),NPV(discount_rate,OFFSET(AQ144,,,,COUNTA($G$122:$CC$122)-COUNTA($G$122:AQ$122)+1)-OFFSET(AQ145,,,,COUNTA($G$122:$CC$122)-COUNTA($G$122:AQ$122)+1))*(1+discount_rate),0)</f>
        <v>0</v>
      </c>
      <c r="AR179" s="1" cm="1">
        <f t="array" aca="1" ref="AR179" ca="1">IF(AND($B179=AR$28,$B179=$B180-1),NPV(discount_rate,OFFSET(AR144,,,,COUNTA($G$122:$CC$122)-COUNTA($G$122:AR$122)+1)-OFFSET(AR145,,,,COUNTA($G$122:$CC$122)-COUNTA($G$122:AR$122)+1))*(1+discount_rate),0)</f>
        <v>0</v>
      </c>
      <c r="AS179" s="1" cm="1">
        <f t="array" aca="1" ref="AS179" ca="1">IF(AND($B179=AS$28,$B179=$B180-1),NPV(discount_rate,OFFSET(AS144,,,,COUNTA($G$122:$CC$122)-COUNTA($G$122:AS$122)+1)-OFFSET(AS145,,,,COUNTA($G$122:$CC$122)-COUNTA($G$122:AS$122)+1))*(1+discount_rate),0)</f>
        <v>0</v>
      </c>
      <c r="AT179" s="1" cm="1">
        <f t="array" aca="1" ref="AT179" ca="1">IF(AND($B179=AT$28,$B179=$B180-1),NPV(discount_rate,OFFSET(AT144,,,,COUNTA($G$122:$CC$122)-COUNTA($G$122:AT$122)+1)-OFFSET(AT145,,,,COUNTA($G$122:$CC$122)-COUNTA($G$122:AT$122)+1))*(1+discount_rate),0)</f>
        <v>0</v>
      </c>
      <c r="AU179" s="1" cm="1">
        <f t="array" aca="1" ref="AU179" ca="1">IF(AND($B179=AU$28,$B179=$B180-1),NPV(discount_rate,OFFSET(AU144,,,,COUNTA($G$122:$CC$122)-COUNTA($G$122:AU$122)+1)-OFFSET(AU145,,,,COUNTA($G$122:$CC$122)-COUNTA($G$122:AU$122)+1))*(1+discount_rate),0)</f>
        <v>0</v>
      </c>
      <c r="AV179" s="1" cm="1">
        <f t="array" aca="1" ref="AV179" ca="1">IF(AND($B179=AV$28,$B179=$B180-1),NPV(discount_rate,OFFSET(AV144,,,,COUNTA($G$122:$CC$122)-COUNTA($G$122:AV$122)+1)-OFFSET(AV145,,,,COUNTA($G$122:$CC$122)-COUNTA($G$122:AV$122)+1))*(1+discount_rate),0)</f>
        <v>0</v>
      </c>
      <c r="AW179" s="1" cm="1">
        <f t="array" aca="1" ref="AW179" ca="1">IF(AND($B179=AW$28,$B179=$B180-1),NPV(discount_rate,OFFSET(AW144,,,,COUNTA($G$122:$CC$122)-COUNTA($G$122:AW$122)+1)-OFFSET(AW145,,,,COUNTA($G$122:$CC$122)-COUNTA($G$122:AW$122)+1))*(1+discount_rate),0)</f>
        <v>0</v>
      </c>
      <c r="AX179" s="1" cm="1">
        <f t="array" aca="1" ref="AX179" ca="1">IF(AND($B179=AX$28,$B179=$B180-1),NPV(discount_rate,OFFSET(AX144,,,,COUNTA($G$122:$CC$122)-COUNTA($G$122:AX$122)+1)-OFFSET(AX145,,,,COUNTA($G$122:$CC$122)-COUNTA($G$122:AX$122)+1))*(1+discount_rate),0)</f>
        <v>0</v>
      </c>
      <c r="AY179" s="1" cm="1">
        <f t="array" aca="1" ref="AY179" ca="1">IF(AND($B179=AY$28,$B179=$B180-1),NPV(discount_rate,OFFSET(AY144,,,,COUNTA($G$122:$CC$122)-COUNTA($G$122:AY$122)+1)-OFFSET(AY145,,,,COUNTA($G$122:$CC$122)-COUNTA($G$122:AY$122)+1))*(1+discount_rate),0)</f>
        <v>0</v>
      </c>
      <c r="AZ179" s="1" cm="1">
        <f t="array" aca="1" ref="AZ179" ca="1">IF(AND($B179=AZ$28,$B179=$B180-1),NPV(discount_rate,OFFSET(AZ144,,,,COUNTA($G$122:$CC$122)-COUNTA($G$122:AZ$122)+1)-OFFSET(AZ145,,,,COUNTA($G$122:$CC$122)-COUNTA($G$122:AZ$122)+1))*(1+discount_rate),0)</f>
        <v>0</v>
      </c>
      <c r="BA179" s="1" cm="1">
        <f t="array" aca="1" ref="BA179" ca="1">IF(AND($B179=BA$28,$B179=$B180-1),NPV(discount_rate,OFFSET(BA144,,,,COUNTA($G$122:$CC$122)-COUNTA($G$122:BA$122)+1)-OFFSET(BA145,,,,COUNTA($G$122:$CC$122)-COUNTA($G$122:BA$122)+1))*(1+discount_rate),0)</f>
        <v>0</v>
      </c>
      <c r="BB179" s="1" cm="1">
        <f t="array" aca="1" ref="BB179" ca="1">IF(AND($B179=BB$28,$B179=$B180-1),NPV(discount_rate,OFFSET(BB144,,,,COUNTA($G$122:$CC$122)-COUNTA($G$122:BB$122)+1)-OFFSET(BB145,,,,COUNTA($G$122:$CC$122)-COUNTA($G$122:BB$122)+1))*(1+discount_rate),0)</f>
        <v>0</v>
      </c>
      <c r="BC179" s="1" cm="1">
        <f t="array" aca="1" ref="BC179" ca="1">IF(AND($B179=BC$28,$B179=$B180-1),NPV(discount_rate,OFFSET(BC144,,,,COUNTA($G$122:$CC$122)-COUNTA($G$122:BC$122)+1)-OFFSET(BC145,,,,COUNTA($G$122:$CC$122)-COUNTA($G$122:BC$122)+1))*(1+discount_rate),0)</f>
        <v>0</v>
      </c>
      <c r="BD179" s="1" cm="1">
        <f t="array" aca="1" ref="BD179" ca="1">IF(AND($B179=BD$28,$B179=$B180-1),NPV(discount_rate,OFFSET(BD144,,,,COUNTA($G$122:$CC$122)-COUNTA($G$122:BD$122)+1)-OFFSET(BD145,,,,COUNTA($G$122:$CC$122)-COUNTA($G$122:BD$122)+1))*(1+discount_rate),0)</f>
        <v>0</v>
      </c>
      <c r="BE179" s="1" cm="1">
        <f t="array" aca="1" ref="BE179" ca="1">IF(AND($B179=BE$28,$B179=$B180-1),NPV(discount_rate,OFFSET(BE144,,,,COUNTA($G$122:$CC$122)-COUNTA($G$122:BE$122)+1)-OFFSET(BE145,,,,COUNTA($G$122:$CC$122)-COUNTA($G$122:BE$122)+1))*(1+discount_rate),0)</f>
        <v>0</v>
      </c>
      <c r="BF179" s="1" cm="1">
        <f t="array" aca="1" ref="BF179" ca="1">IF(AND($B179=BF$28,$B179=$B180-1),NPV(discount_rate,OFFSET(BF144,,,,COUNTA($G$122:$CC$122)-COUNTA($G$122:BF$122)+1)-OFFSET(BF145,,,,COUNTA($G$122:$CC$122)-COUNTA($G$122:BF$122)+1))*(1+discount_rate),0)</f>
        <v>0</v>
      </c>
      <c r="BG179" s="1" cm="1">
        <f t="array" aca="1" ref="BG179" ca="1">IF(AND($B179=BG$28,$B179=$B180-1),NPV(discount_rate,OFFSET(BG144,,,,COUNTA($G$122:$CC$122)-COUNTA($G$122:BG$122)+1)-OFFSET(BG145,,,,COUNTA($G$122:$CC$122)-COUNTA($G$122:BG$122)+1))*(1+discount_rate),0)</f>
        <v>0</v>
      </c>
      <c r="BH179" s="1" cm="1">
        <f t="array" aca="1" ref="BH179" ca="1">IF(AND($B179=BH$28,$B179=$B180-1),NPV(discount_rate,OFFSET(BH144,,,,COUNTA($G$122:$CC$122)-COUNTA($G$122:BH$122)+1)-OFFSET(BH145,,,,COUNTA($G$122:$CC$122)-COUNTA($G$122:BH$122)+1))*(1+discount_rate),0)</f>
        <v>0</v>
      </c>
      <c r="BI179" s="1" cm="1">
        <f t="array" aca="1" ref="BI179" ca="1">IF(AND($B179=BI$28,$B179=$B180-1),NPV(discount_rate,OFFSET(BI144,,,,COUNTA($G$122:$CC$122)-COUNTA($G$122:BI$122)+1)-OFFSET(BI145,,,,COUNTA($G$122:$CC$122)-COUNTA($G$122:BI$122)+1))*(1+discount_rate),0)</f>
        <v>0</v>
      </c>
      <c r="BJ179" s="1" cm="1">
        <f t="array" aca="1" ref="BJ179" ca="1">IF(AND($B179=BJ$28,$B179=$B180-1),NPV(discount_rate,OFFSET(BJ144,,,,COUNTA($G$122:$CC$122)-COUNTA($G$122:BJ$122)+1)-OFFSET(BJ145,,,,COUNTA($G$122:$CC$122)-COUNTA($G$122:BJ$122)+1))*(1+discount_rate),0)</f>
        <v>0</v>
      </c>
      <c r="BK179" s="1" cm="1">
        <f t="array" aca="1" ref="BK179" ca="1">IF(AND($B179=BK$28,$B179=$B180-1),NPV(discount_rate,OFFSET(BK144,,,,COUNTA($G$122:$CC$122)-COUNTA($G$122:BK$122)+1)-OFFSET(BK145,,,,COUNTA($G$122:$CC$122)-COUNTA($G$122:BK$122)+1))*(1+discount_rate),0)</f>
        <v>0</v>
      </c>
      <c r="BL179" s="1" cm="1">
        <f t="array" aca="1" ref="BL179" ca="1">IF(AND($B179=BL$28,$B179=$B180-1),NPV(discount_rate,OFFSET(BL144,,,,COUNTA($G$122:$CC$122)-COUNTA($G$122:BL$122)+1)-OFFSET(BL145,,,,COUNTA($G$122:$CC$122)-COUNTA($G$122:BL$122)+1))*(1+discount_rate),0)</f>
        <v>0</v>
      </c>
      <c r="BM179" s="1" cm="1">
        <f t="array" aca="1" ref="BM179" ca="1">IF(AND($B179=BM$28,$B179=$B180-1),NPV(discount_rate,OFFSET(BM144,,,,COUNTA($G$122:$CC$122)-COUNTA($G$122:BM$122)+1)-OFFSET(BM145,,,,COUNTA($G$122:$CC$122)-COUNTA($G$122:BM$122)+1))*(1+discount_rate),0)</f>
        <v>0</v>
      </c>
      <c r="BN179" s="1" cm="1">
        <f t="array" aca="1" ref="BN179" ca="1">IF(AND($B179=BN$28,$B179=$B180-1),NPV(discount_rate,OFFSET(BN144,,,,COUNTA($G$122:$CC$122)-COUNTA($G$122:BN$122)+1)-OFFSET(BN145,,,,COUNTA($G$122:$CC$122)-COUNTA($G$122:BN$122)+1))*(1+discount_rate),0)</f>
        <v>0</v>
      </c>
      <c r="BO179" s="1" cm="1">
        <f t="array" aca="1" ref="BO179" ca="1">IF(AND($B179=BO$28,$B179=$B180-1),NPV(discount_rate,OFFSET(BO144,,,,COUNTA($G$122:$CC$122)-COUNTA($G$122:BO$122)+1)-OFFSET(BO145,,,,COUNTA($G$122:$CC$122)-COUNTA($G$122:BO$122)+1))*(1+discount_rate),0)</f>
        <v>0</v>
      </c>
      <c r="BP179" s="1" cm="1">
        <f t="array" aca="1" ref="BP179" ca="1">IF(AND($B179=BP$28,$B179=$B180-1),NPV(discount_rate,OFFSET(BP144,,,,COUNTA($G$122:$CC$122)-COUNTA($G$122:BP$122)+1)-OFFSET(BP145,,,,COUNTA($G$122:$CC$122)-COUNTA($G$122:BP$122)+1))*(1+discount_rate),0)</f>
        <v>0</v>
      </c>
      <c r="BQ179" s="1" cm="1">
        <f t="array" aca="1" ref="BQ179" ca="1">IF(AND($B179=BQ$28,$B179=$B180-1),NPV(discount_rate,OFFSET(BQ144,,,,COUNTA($G$122:$CC$122)-COUNTA($G$122:BQ$122)+1)-OFFSET(BQ145,,,,COUNTA($G$122:$CC$122)-COUNTA($G$122:BQ$122)+1))*(1+discount_rate),0)</f>
        <v>0</v>
      </c>
      <c r="BR179" s="1" cm="1">
        <f t="array" aca="1" ref="BR179" ca="1">IF(AND($B179=BR$28,$B179=$B180-1),NPV(discount_rate,OFFSET(BR144,,,,COUNTA($G$122:$CC$122)-COUNTA($G$122:BR$122)+1)-OFFSET(BR145,,,,COUNTA($G$122:$CC$122)-COUNTA($G$122:BR$122)+1))*(1+discount_rate),0)</f>
        <v>0</v>
      </c>
      <c r="BS179" s="1" cm="1">
        <f t="array" aca="1" ref="BS179" ca="1">IF(AND($B179=BS$28,$B179=$B180-1),NPV(discount_rate,OFFSET(BS144,,,,COUNTA($G$122:$CC$122)-COUNTA($G$122:BS$122)+1)-OFFSET(BS145,,,,COUNTA($G$122:$CC$122)-COUNTA($G$122:BS$122)+1))*(1+discount_rate),0)</f>
        <v>0</v>
      </c>
      <c r="BT179" s="1" cm="1">
        <f t="array" aca="1" ref="BT179" ca="1">IF(AND($B179=BT$28,$B179=$B180-1),NPV(discount_rate,OFFSET(BT144,,,,COUNTA($G$122:$CC$122)-COUNTA($G$122:BT$122)+1)-OFFSET(BT145,,,,COUNTA($G$122:$CC$122)-COUNTA($G$122:BT$122)+1))*(1+discount_rate),0)</f>
        <v>0</v>
      </c>
      <c r="BU179" s="1" cm="1">
        <f t="array" aca="1" ref="BU179" ca="1">IF(AND($B179=BU$28,$B179=$B180-1),NPV(discount_rate,OFFSET(BU144,,,,COUNTA($G$122:$CC$122)-COUNTA($G$122:BU$122)+1)-OFFSET(BU145,,,,COUNTA($G$122:$CC$122)-COUNTA($G$122:BU$122)+1))*(1+discount_rate),0)</f>
        <v>0</v>
      </c>
      <c r="BV179" s="1" cm="1">
        <f t="array" aca="1" ref="BV179" ca="1">IF(AND($B179=BV$28,$B179=$B180-1),NPV(discount_rate,OFFSET(BV144,,,,COUNTA($G$122:$CC$122)-COUNTA($G$122:BV$122)+1)-OFFSET(BV145,,,,COUNTA($G$122:$CC$122)-COUNTA($G$122:BV$122)+1))*(1+discount_rate),0)</f>
        <v>0</v>
      </c>
      <c r="BW179" s="1" cm="1">
        <f t="array" aca="1" ref="BW179" ca="1">IF(AND($B179=BW$28,$B179=$B180-1),NPV(discount_rate,OFFSET(BW144,,,,COUNTA($G$122:$CC$122)-COUNTA($G$122:BW$122)+1)-OFFSET(BW145,,,,COUNTA($G$122:$CC$122)-COUNTA($G$122:BW$122)+1))*(1+discount_rate),0)</f>
        <v>0</v>
      </c>
      <c r="BX179" s="1" cm="1">
        <f t="array" aca="1" ref="BX179" ca="1">IF(AND($B179=BX$28,$B179=$B180-1),NPV(discount_rate,OFFSET(BX144,,,,COUNTA($G$122:$CC$122)-COUNTA($G$122:BX$122)+1)-OFFSET(BX145,,,,COUNTA($G$122:$CC$122)-COUNTA($G$122:BX$122)+1))*(1+discount_rate),0)</f>
        <v>0</v>
      </c>
      <c r="BY179" s="1" cm="1">
        <f t="array" aca="1" ref="BY179" ca="1">IF(AND($B179=BY$28,$B179=$B180-1),NPV(discount_rate,OFFSET(BY144,,,,COUNTA($G$122:$CC$122)-COUNTA($G$122:BY$122)+1)-OFFSET(BY145,,,,COUNTA($G$122:$CC$122)-COUNTA($G$122:BY$122)+1))*(1+discount_rate),0)</f>
        <v>0</v>
      </c>
      <c r="BZ179" s="1" cm="1">
        <f t="array" aca="1" ref="BZ179" ca="1">IF(AND($B179=BZ$28,$B179=$B180-1),NPV(discount_rate,OFFSET(BZ144,,,,COUNTA($G$122:$CC$122)-COUNTA($G$122:BZ$122)+1)-OFFSET(BZ145,,,,COUNTA($G$122:$CC$122)-COUNTA($G$122:BZ$122)+1))*(1+discount_rate),0)</f>
        <v>0</v>
      </c>
      <c r="CA179" s="1" cm="1">
        <f t="array" aca="1" ref="CA179" ca="1">IF(AND($B179=CA$28,$B179=$B180-1),NPV(discount_rate,OFFSET(CA144,,,,COUNTA($G$122:$CC$122)-COUNTA($G$122:CA$122)+1)-OFFSET(CA145,,,,COUNTA($G$122:$CC$122)-COUNTA($G$122:CA$122)+1))*(1+discount_rate),0)</f>
        <v>0</v>
      </c>
      <c r="CB179" s="1" cm="1">
        <f t="array" aca="1" ref="CB179" ca="1">IF(AND($B179=CB$28,$B179=$B180-1),NPV(discount_rate,OFFSET(CB144,,,,COUNTA($G$122:$CC$122)-COUNTA($G$122:CB$122)+1)-OFFSET(CB145,,,,COUNTA($G$122:$CC$122)-COUNTA($G$122:CB$122)+1))*(1+discount_rate),0)</f>
        <v>0</v>
      </c>
      <c r="CC179" s="1" cm="1">
        <f t="array" aca="1" ref="CC179" ca="1">IF(AND($B179=CC$28,$B179=$B180-1),NPV(discount_rate,OFFSET(CC144,,,,COUNTA($G$122:$CC$122)-COUNTA($G$122:CC$122)+1)-OFFSET(CC145,,,,COUNTA($G$122:$CC$122)-COUNTA($G$122:CC$122)+1))*(1+discount_rate),0)</f>
        <v>0</v>
      </c>
    </row>
    <row r="180" spans="2:81" x14ac:dyDescent="0.2">
      <c r="B180">
        <f t="shared" si="150"/>
        <v>2049</v>
      </c>
      <c r="D180" t="s">
        <v>43</v>
      </c>
      <c r="G180" s="1" cm="1">
        <f t="array" aca="1" ref="G180" ca="1">IF(AND($B180=G$28,$B180=$B181-1),NPV(discount_rate,OFFSET(G145,,,,COUNTA($G$122:$CC$122)-COUNTA($G$122:G$122)+1)-OFFSET(G146,,,,COUNTA($G$122:$CC$122)-COUNTA($G$122:G$122)+1))*(1+discount_rate),0)</f>
        <v>0</v>
      </c>
      <c r="H180" s="1" cm="1">
        <f t="array" aca="1" ref="H180" ca="1">IF(AND($B180=H$28,$B180=$B181-1),NPV(discount_rate,OFFSET(H145,,,,COUNTA($G$122:$CC$122)-COUNTA($G$122:H$122)+1)-OFFSET(H146,,,,COUNTA($G$122:$CC$122)-COUNTA($G$122:H$122)+1))*(1+discount_rate),0)</f>
        <v>0</v>
      </c>
      <c r="I180" s="1" cm="1">
        <f t="array" aca="1" ref="I180" ca="1">IF(AND($B180=I$28,$B180=$B181-1),NPV(discount_rate,OFFSET(I145,,,,COUNTA($G$122:$CC$122)-COUNTA($G$122:I$122)+1)-OFFSET(I146,,,,COUNTA($G$122:$CC$122)-COUNTA($G$122:I$122)+1))*(1+discount_rate),0)</f>
        <v>0</v>
      </c>
      <c r="J180" s="1" cm="1">
        <f t="array" aca="1" ref="J180" ca="1">IF(AND($B180=J$28,$B180=$B181-1),NPV(discount_rate,OFFSET(J145,,,,COUNTA($G$122:$CC$122)-COUNTA($G$122:J$122)+1)-OFFSET(J146,,,,COUNTA($G$122:$CC$122)-COUNTA($G$122:J$122)+1))*(1+discount_rate),0)</f>
        <v>0</v>
      </c>
      <c r="K180" s="1" cm="1">
        <f t="array" aca="1" ref="K180" ca="1">IF(AND($B180=K$28,$B180=$B181-1),NPV(discount_rate,OFFSET(K145,,,,COUNTA($G$122:$CC$122)-COUNTA($G$122:K$122)+1)-OFFSET(K146,,,,COUNTA($G$122:$CC$122)-COUNTA($G$122:K$122)+1))*(1+discount_rate),0)</f>
        <v>0</v>
      </c>
      <c r="L180" s="1" cm="1">
        <f t="array" aca="1" ref="L180" ca="1">IF(AND($B180=L$28,$B180=$B181-1),NPV(discount_rate,OFFSET(L145,,,,COUNTA($G$122:$CC$122)-COUNTA($G$122:L$122)+1)-OFFSET(L146,,,,COUNTA($G$122:$CC$122)-COUNTA($G$122:L$122)+1))*(1+discount_rate),0)</f>
        <v>0</v>
      </c>
      <c r="M180" s="1" cm="1">
        <f t="array" aca="1" ref="M180" ca="1">IF(AND($B180=M$28,$B180=$B181-1),NPV(discount_rate,OFFSET(M145,,,,COUNTA($G$122:$CC$122)-COUNTA($G$122:M$122)+1)-OFFSET(M146,,,,COUNTA($G$122:$CC$122)-COUNTA($G$122:M$122)+1))*(1+discount_rate),0)</f>
        <v>0</v>
      </c>
      <c r="N180" s="1" cm="1">
        <f t="array" aca="1" ref="N180" ca="1">IF(AND($B180=N$28,$B180=$B181-1),NPV(discount_rate,OFFSET(N145,,,,COUNTA($G$122:$CC$122)-COUNTA($G$122:N$122)+1)-OFFSET(N146,,,,COUNTA($G$122:$CC$122)-COUNTA($G$122:N$122)+1))*(1+discount_rate),0)</f>
        <v>0</v>
      </c>
      <c r="O180" s="1" cm="1">
        <f t="array" aca="1" ref="O180" ca="1">IF(AND($B180=O$28,$B180=$B181-1),NPV(discount_rate,OFFSET(O145,,,,COUNTA($G$122:$CC$122)-COUNTA($G$122:O$122)+1)-OFFSET(O146,,,,COUNTA($G$122:$CC$122)-COUNTA($G$122:O$122)+1))*(1+discount_rate),0)</f>
        <v>0</v>
      </c>
      <c r="P180" s="1" cm="1">
        <f t="array" aca="1" ref="P180" ca="1">IF(AND($B180=P$28,$B180=$B181-1),NPV(discount_rate,OFFSET(P145,,,,COUNTA($G$122:$CC$122)-COUNTA($G$122:P$122)+1)-OFFSET(P146,,,,COUNTA($G$122:$CC$122)-COUNTA($G$122:P$122)+1))*(1+discount_rate),0)</f>
        <v>0</v>
      </c>
      <c r="Q180" s="1" cm="1">
        <f t="array" aca="1" ref="Q180" ca="1">IF(AND($B180=Q$28,$B180=$B181-1),NPV(discount_rate,OFFSET(Q145,,,,COUNTA($G$122:$CC$122)-COUNTA($G$122:Q$122)+1)-OFFSET(Q146,,,,COUNTA($G$122:$CC$122)-COUNTA($G$122:Q$122)+1))*(1+discount_rate),0)</f>
        <v>0</v>
      </c>
      <c r="R180" s="1" cm="1">
        <f t="array" aca="1" ref="R180" ca="1">IF(AND($B180=R$28,$B180=$B181-1),NPV(discount_rate,OFFSET(R145,,,,COUNTA($G$122:$CC$122)-COUNTA($G$122:R$122)+1)-OFFSET(R146,,,,COUNTA($G$122:$CC$122)-COUNTA($G$122:R$122)+1))*(1+discount_rate),0)</f>
        <v>0</v>
      </c>
      <c r="S180" s="1" cm="1">
        <f t="array" aca="1" ref="S180" ca="1">IF(AND($B180=S$28,$B180=$B181-1),NPV(discount_rate,OFFSET(S145,,,,COUNTA($G$122:$CC$122)-COUNTA($G$122:S$122)+1)-OFFSET(S146,,,,COUNTA($G$122:$CC$122)-COUNTA($G$122:S$122)+1))*(1+discount_rate),0)</f>
        <v>0</v>
      </c>
      <c r="T180" s="1" cm="1">
        <f t="array" aca="1" ref="T180" ca="1">IF(AND($B180=T$28,$B180=$B181-1),NPV(discount_rate,OFFSET(T145,,,,COUNTA($G$122:$CC$122)-COUNTA($G$122:T$122)+1)-OFFSET(T146,,,,COUNTA($G$122:$CC$122)-COUNTA($G$122:T$122)+1))*(1+discount_rate),0)</f>
        <v>0</v>
      </c>
      <c r="U180" s="1" cm="1">
        <f t="array" aca="1" ref="U180" ca="1">IF(AND($B180=U$28,$B180=$B181-1),NPV(discount_rate,OFFSET(U145,,,,COUNTA($G$122:$CC$122)-COUNTA($G$122:U$122)+1)-OFFSET(U146,,,,COUNTA($G$122:$CC$122)-COUNTA($G$122:U$122)+1))*(1+discount_rate),0)</f>
        <v>0</v>
      </c>
      <c r="V180" s="1" cm="1">
        <f t="array" aca="1" ref="V180" ca="1">IF(AND($B180=V$28,$B180=$B181-1),NPV(discount_rate,OFFSET(V145,,,,COUNTA($G$122:$CC$122)-COUNTA($G$122:V$122)+1)-OFFSET(V146,,,,COUNTA($G$122:$CC$122)-COUNTA($G$122:V$122)+1))*(1+discount_rate),0)</f>
        <v>0</v>
      </c>
      <c r="W180" s="1" cm="1">
        <f t="array" aca="1" ref="W180" ca="1">IF(AND($B180=W$28,$B180=$B181-1),NPV(discount_rate,OFFSET(W145,,,,COUNTA($G$122:$CC$122)-COUNTA($G$122:W$122)+1)-OFFSET(W146,,,,COUNTA($G$122:$CC$122)-COUNTA($G$122:W$122)+1))*(1+discount_rate),0)</f>
        <v>0</v>
      </c>
      <c r="X180" s="1" cm="1">
        <f t="array" aca="1" ref="X180" ca="1">IF(AND($B180=X$28,$B180=$B181-1),NPV(discount_rate,OFFSET(X145,,,,COUNTA($G$122:$CC$122)-COUNTA($G$122:X$122)+1)-OFFSET(X146,,,,COUNTA($G$122:$CC$122)-COUNTA($G$122:X$122)+1))*(1+discount_rate),0)</f>
        <v>0</v>
      </c>
      <c r="Y180" s="1" cm="1">
        <f t="array" aca="1" ref="Y180" ca="1">IF(AND($B180=Y$28,$B180=$B181-1),NPV(discount_rate,OFFSET(Y145,,,,COUNTA($G$122:$CC$122)-COUNTA($G$122:Y$122)+1)-OFFSET(Y146,,,,COUNTA($G$122:$CC$122)-COUNTA($G$122:Y$122)+1))*(1+discount_rate),0)</f>
        <v>0</v>
      </c>
      <c r="Z180" s="1" cm="1">
        <f t="array" aca="1" ref="Z180" ca="1">IF(AND($B180=Z$28,$B180=$B181-1),NPV(discount_rate,OFFSET(Z145,,,,COUNTA($G$122:$CC$122)-COUNTA($G$122:Z$122)+1)-OFFSET(Z146,,,,COUNTA($G$122:$CC$122)-COUNTA($G$122:Z$122)+1))*(1+discount_rate),0)</f>
        <v>0</v>
      </c>
      <c r="AA180" s="1" cm="1">
        <f t="array" aca="1" ref="AA180" ca="1">IF(AND($B180=AA$28,$B180=$B181-1),NPV(discount_rate,OFFSET(AA145,,,,COUNTA($G$122:$CC$122)-COUNTA($G$122:AA$122)+1)-OFFSET(AA146,,,,COUNTA($G$122:$CC$122)-COUNTA($G$122:AA$122)+1))*(1+discount_rate),0)</f>
        <v>0</v>
      </c>
      <c r="AB180" s="1" cm="1">
        <f t="array" aca="1" ref="AB180" ca="1">IF(AND($B180=AB$28,$B180=$B181-1),NPV(discount_rate,OFFSET(AB145,,,,COUNTA($G$122:$CC$122)-COUNTA($G$122:AB$122)+1)-OFFSET(AB146,,,,COUNTA($G$122:$CC$122)-COUNTA($G$122:AB$122)+1))*(1+discount_rate),0)</f>
        <v>0</v>
      </c>
      <c r="AC180" s="1" cm="1">
        <f t="array" aca="1" ref="AC180" ca="1">IF(AND($B180=AC$28,$B180=$B181-1),NPV(discount_rate,OFFSET(AC145,,,,COUNTA($G$122:$CC$122)-COUNTA($G$122:AC$122)+1)-OFFSET(AC146,,,,COUNTA($G$122:$CC$122)-COUNTA($G$122:AC$122)+1))*(1+discount_rate),0)</f>
        <v>0</v>
      </c>
      <c r="AD180" s="1" cm="1">
        <f t="array" aca="1" ref="AD180" ca="1">IF(AND($B180=AD$28,$B180=$B181-1),NPV(discount_rate,OFFSET(AD145,,,,COUNTA($G$122:$CC$122)-COUNTA($G$122:AD$122)+1)-OFFSET(AD146,,,,COUNTA($G$122:$CC$122)-COUNTA($G$122:AD$122)+1))*(1+discount_rate),0)</f>
        <v>444.47542998095923</v>
      </c>
      <c r="AE180" s="1" cm="1">
        <f t="array" aca="1" ref="AE180" ca="1">IF(AND($B180=AE$28,$B180=$B181-1),NPV(discount_rate,OFFSET(AE145,,,,COUNTA($G$122:$CC$122)-COUNTA($G$122:AE$122)+1)-OFFSET(AE146,,,,COUNTA($G$122:$CC$122)-COUNTA($G$122:AE$122)+1))*(1+discount_rate),0)</f>
        <v>0</v>
      </c>
      <c r="AF180" s="1" cm="1">
        <f t="array" aca="1" ref="AF180" ca="1">IF(AND($B180=AF$28,$B180=$B181-1),NPV(discount_rate,OFFSET(AF145,,,,COUNTA($G$122:$CC$122)-COUNTA($G$122:AF$122)+1)-OFFSET(AF146,,,,COUNTA($G$122:$CC$122)-COUNTA($G$122:AF$122)+1))*(1+discount_rate),0)</f>
        <v>0</v>
      </c>
      <c r="AG180" s="1" cm="1">
        <f t="array" aca="1" ref="AG180" ca="1">IF(AND($B180=AG$28,$B180=$B181-1),NPV(discount_rate,OFFSET(AG145,,,,COUNTA($G$122:$CC$122)-COUNTA($G$122:AG$122)+1)-OFFSET(AG146,,,,COUNTA($G$122:$CC$122)-COUNTA($G$122:AG$122)+1))*(1+discount_rate),0)</f>
        <v>0</v>
      </c>
      <c r="AH180" s="1" cm="1">
        <f t="array" aca="1" ref="AH180" ca="1">IF(AND($B180=AH$28,$B180=$B181-1),NPV(discount_rate,OFFSET(AH145,,,,COUNTA($G$122:$CC$122)-COUNTA($G$122:AH$122)+1)-OFFSET(AH146,,,,COUNTA($G$122:$CC$122)-COUNTA($G$122:AH$122)+1))*(1+discount_rate),0)</f>
        <v>0</v>
      </c>
      <c r="AI180" s="1" cm="1">
        <f t="array" aca="1" ref="AI180" ca="1">IF(AND($B180=AI$28,$B180=$B181-1),NPV(discount_rate,OFFSET(AI145,,,,COUNTA($G$122:$CC$122)-COUNTA($G$122:AI$122)+1)-OFFSET(AI146,,,,COUNTA($G$122:$CC$122)-COUNTA($G$122:AI$122)+1))*(1+discount_rate),0)</f>
        <v>0</v>
      </c>
      <c r="AJ180" s="1" cm="1">
        <f t="array" aca="1" ref="AJ180" ca="1">IF(AND($B180=AJ$28,$B180=$B181-1),NPV(discount_rate,OFFSET(AJ145,,,,COUNTA($G$122:$CC$122)-COUNTA($G$122:AJ$122)+1)-OFFSET(AJ146,,,,COUNTA($G$122:$CC$122)-COUNTA($G$122:AJ$122)+1))*(1+discount_rate),0)</f>
        <v>0</v>
      </c>
      <c r="AK180" s="1" cm="1">
        <f t="array" aca="1" ref="AK180" ca="1">IF(AND($B180=AK$28,$B180=$B181-1),NPV(discount_rate,OFFSET(AK145,,,,COUNTA($G$122:$CC$122)-COUNTA($G$122:AK$122)+1)-OFFSET(AK146,,,,COUNTA($G$122:$CC$122)-COUNTA($G$122:AK$122)+1))*(1+discount_rate),0)</f>
        <v>0</v>
      </c>
      <c r="AL180" s="1" cm="1">
        <f t="array" aca="1" ref="AL180" ca="1">IF(AND($B180=AL$28,$B180=$B181-1),NPV(discount_rate,OFFSET(AL145,,,,COUNTA($G$122:$CC$122)-COUNTA($G$122:AL$122)+1)-OFFSET(AL146,,,,COUNTA($G$122:$CC$122)-COUNTA($G$122:AL$122)+1))*(1+discount_rate),0)</f>
        <v>0</v>
      </c>
      <c r="AM180" s="1" cm="1">
        <f t="array" aca="1" ref="AM180" ca="1">IF(AND($B180=AM$28,$B180=$B181-1),NPV(discount_rate,OFFSET(AM145,,,,COUNTA($G$122:$CC$122)-COUNTA($G$122:AM$122)+1)-OFFSET(AM146,,,,COUNTA($G$122:$CC$122)-COUNTA($G$122:AM$122)+1))*(1+discount_rate),0)</f>
        <v>0</v>
      </c>
      <c r="AN180" s="1" cm="1">
        <f t="array" aca="1" ref="AN180" ca="1">IF(AND($B180=AN$28,$B180=$B181-1),NPV(discount_rate,OFFSET(AN145,,,,COUNTA($G$122:$CC$122)-COUNTA($G$122:AN$122)+1)-OFFSET(AN146,,,,COUNTA($G$122:$CC$122)-COUNTA($G$122:AN$122)+1))*(1+discount_rate),0)</f>
        <v>0</v>
      </c>
      <c r="AO180" s="1" cm="1">
        <f t="array" aca="1" ref="AO180" ca="1">IF(AND($B180=AO$28,$B180=$B181-1),NPV(discount_rate,OFFSET(AO145,,,,COUNTA($G$122:$CC$122)-COUNTA($G$122:AO$122)+1)-OFFSET(AO146,,,,COUNTA($G$122:$CC$122)-COUNTA($G$122:AO$122)+1))*(1+discount_rate),0)</f>
        <v>0</v>
      </c>
      <c r="AP180" s="1" cm="1">
        <f t="array" aca="1" ref="AP180" ca="1">IF(AND($B180=AP$28,$B180=$B181-1),NPV(discount_rate,OFFSET(AP145,,,,COUNTA($G$122:$CC$122)-COUNTA($G$122:AP$122)+1)-OFFSET(AP146,,,,COUNTA($G$122:$CC$122)-COUNTA($G$122:AP$122)+1))*(1+discount_rate),0)</f>
        <v>0</v>
      </c>
      <c r="AQ180" s="1" cm="1">
        <f t="array" aca="1" ref="AQ180" ca="1">IF(AND($B180=AQ$28,$B180=$B181-1),NPV(discount_rate,OFFSET(AQ145,,,,COUNTA($G$122:$CC$122)-COUNTA($G$122:AQ$122)+1)-OFFSET(AQ146,,,,COUNTA($G$122:$CC$122)-COUNTA($G$122:AQ$122)+1))*(1+discount_rate),0)</f>
        <v>0</v>
      </c>
      <c r="AR180" s="1" cm="1">
        <f t="array" aca="1" ref="AR180" ca="1">IF(AND($B180=AR$28,$B180=$B181-1),NPV(discount_rate,OFFSET(AR145,,,,COUNTA($G$122:$CC$122)-COUNTA($G$122:AR$122)+1)-OFFSET(AR146,,,,COUNTA($G$122:$CC$122)-COUNTA($G$122:AR$122)+1))*(1+discount_rate),0)</f>
        <v>0</v>
      </c>
      <c r="AS180" s="1" cm="1">
        <f t="array" aca="1" ref="AS180" ca="1">IF(AND($B180=AS$28,$B180=$B181-1),NPV(discount_rate,OFFSET(AS145,,,,COUNTA($G$122:$CC$122)-COUNTA($G$122:AS$122)+1)-OFFSET(AS146,,,,COUNTA($G$122:$CC$122)-COUNTA($G$122:AS$122)+1))*(1+discount_rate),0)</f>
        <v>0</v>
      </c>
      <c r="AT180" s="1" cm="1">
        <f t="array" aca="1" ref="AT180" ca="1">IF(AND($B180=AT$28,$B180=$B181-1),NPV(discount_rate,OFFSET(AT145,,,,COUNTA($G$122:$CC$122)-COUNTA($G$122:AT$122)+1)-OFFSET(AT146,,,,COUNTA($G$122:$CC$122)-COUNTA($G$122:AT$122)+1))*(1+discount_rate),0)</f>
        <v>0</v>
      </c>
      <c r="AU180" s="1" cm="1">
        <f t="array" aca="1" ref="AU180" ca="1">IF(AND($B180=AU$28,$B180=$B181-1),NPV(discount_rate,OFFSET(AU145,,,,COUNTA($G$122:$CC$122)-COUNTA($G$122:AU$122)+1)-OFFSET(AU146,,,,COUNTA($G$122:$CC$122)-COUNTA($G$122:AU$122)+1))*(1+discount_rate),0)</f>
        <v>0</v>
      </c>
      <c r="AV180" s="1" cm="1">
        <f t="array" aca="1" ref="AV180" ca="1">IF(AND($B180=AV$28,$B180=$B181-1),NPV(discount_rate,OFFSET(AV145,,,,COUNTA($G$122:$CC$122)-COUNTA($G$122:AV$122)+1)-OFFSET(AV146,,,,COUNTA($G$122:$CC$122)-COUNTA($G$122:AV$122)+1))*(1+discount_rate),0)</f>
        <v>0</v>
      </c>
      <c r="AW180" s="1" cm="1">
        <f t="array" aca="1" ref="AW180" ca="1">IF(AND($B180=AW$28,$B180=$B181-1),NPV(discount_rate,OFFSET(AW145,,,,COUNTA($G$122:$CC$122)-COUNTA($G$122:AW$122)+1)-OFFSET(AW146,,,,COUNTA($G$122:$CC$122)-COUNTA($G$122:AW$122)+1))*(1+discount_rate),0)</f>
        <v>0</v>
      </c>
      <c r="AX180" s="1" cm="1">
        <f t="array" aca="1" ref="AX180" ca="1">IF(AND($B180=AX$28,$B180=$B181-1),NPV(discount_rate,OFFSET(AX145,,,,COUNTA($G$122:$CC$122)-COUNTA($G$122:AX$122)+1)-OFFSET(AX146,,,,COUNTA($G$122:$CC$122)-COUNTA($G$122:AX$122)+1))*(1+discount_rate),0)</f>
        <v>0</v>
      </c>
      <c r="AY180" s="1" cm="1">
        <f t="array" aca="1" ref="AY180" ca="1">IF(AND($B180=AY$28,$B180=$B181-1),NPV(discount_rate,OFFSET(AY145,,,,COUNTA($G$122:$CC$122)-COUNTA($G$122:AY$122)+1)-OFFSET(AY146,,,,COUNTA($G$122:$CC$122)-COUNTA($G$122:AY$122)+1))*(1+discount_rate),0)</f>
        <v>0</v>
      </c>
      <c r="AZ180" s="1" cm="1">
        <f t="array" aca="1" ref="AZ180" ca="1">IF(AND($B180=AZ$28,$B180=$B181-1),NPV(discount_rate,OFFSET(AZ145,,,,COUNTA($G$122:$CC$122)-COUNTA($G$122:AZ$122)+1)-OFFSET(AZ146,,,,COUNTA($G$122:$CC$122)-COUNTA($G$122:AZ$122)+1))*(1+discount_rate),0)</f>
        <v>0</v>
      </c>
      <c r="BA180" s="1" cm="1">
        <f t="array" aca="1" ref="BA180" ca="1">IF(AND($B180=BA$28,$B180=$B181-1),NPV(discount_rate,OFFSET(BA145,,,,COUNTA($G$122:$CC$122)-COUNTA($G$122:BA$122)+1)-OFFSET(BA146,,,,COUNTA($G$122:$CC$122)-COUNTA($G$122:BA$122)+1))*(1+discount_rate),0)</f>
        <v>0</v>
      </c>
      <c r="BB180" s="1" cm="1">
        <f t="array" aca="1" ref="BB180" ca="1">IF(AND($B180=BB$28,$B180=$B181-1),NPV(discount_rate,OFFSET(BB145,,,,COUNTA($G$122:$CC$122)-COUNTA($G$122:BB$122)+1)-OFFSET(BB146,,,,COUNTA($G$122:$CC$122)-COUNTA($G$122:BB$122)+1))*(1+discount_rate),0)</f>
        <v>0</v>
      </c>
      <c r="BC180" s="1" cm="1">
        <f t="array" aca="1" ref="BC180" ca="1">IF(AND($B180=BC$28,$B180=$B181-1),NPV(discount_rate,OFFSET(BC145,,,,COUNTA($G$122:$CC$122)-COUNTA($G$122:BC$122)+1)-OFFSET(BC146,,,,COUNTA($G$122:$CC$122)-COUNTA($G$122:BC$122)+1))*(1+discount_rate),0)</f>
        <v>0</v>
      </c>
      <c r="BD180" s="1" cm="1">
        <f t="array" aca="1" ref="BD180" ca="1">IF(AND($B180=BD$28,$B180=$B181-1),NPV(discount_rate,OFFSET(BD145,,,,COUNTA($G$122:$CC$122)-COUNTA($G$122:BD$122)+1)-OFFSET(BD146,,,,COUNTA($G$122:$CC$122)-COUNTA($G$122:BD$122)+1))*(1+discount_rate),0)</f>
        <v>0</v>
      </c>
      <c r="BE180" s="1" cm="1">
        <f t="array" aca="1" ref="BE180" ca="1">IF(AND($B180=BE$28,$B180=$B181-1),NPV(discount_rate,OFFSET(BE145,,,,COUNTA($G$122:$CC$122)-COUNTA($G$122:BE$122)+1)-OFFSET(BE146,,,,COUNTA($G$122:$CC$122)-COUNTA($G$122:BE$122)+1))*(1+discount_rate),0)</f>
        <v>0</v>
      </c>
      <c r="BF180" s="1" cm="1">
        <f t="array" aca="1" ref="BF180" ca="1">IF(AND($B180=BF$28,$B180=$B181-1),NPV(discount_rate,OFFSET(BF145,,,,COUNTA($G$122:$CC$122)-COUNTA($G$122:BF$122)+1)-OFFSET(BF146,,,,COUNTA($G$122:$CC$122)-COUNTA($G$122:BF$122)+1))*(1+discount_rate),0)</f>
        <v>0</v>
      </c>
      <c r="BG180" s="1" cm="1">
        <f t="array" aca="1" ref="BG180" ca="1">IF(AND($B180=BG$28,$B180=$B181-1),NPV(discount_rate,OFFSET(BG145,,,,COUNTA($G$122:$CC$122)-COUNTA($G$122:BG$122)+1)-OFFSET(BG146,,,,COUNTA($G$122:$CC$122)-COUNTA($G$122:BG$122)+1))*(1+discount_rate),0)</f>
        <v>0</v>
      </c>
      <c r="BH180" s="1" cm="1">
        <f t="array" aca="1" ref="BH180" ca="1">IF(AND($B180=BH$28,$B180=$B181-1),NPV(discount_rate,OFFSET(BH145,,,,COUNTA($G$122:$CC$122)-COUNTA($G$122:BH$122)+1)-OFFSET(BH146,,,,COUNTA($G$122:$CC$122)-COUNTA($G$122:BH$122)+1))*(1+discount_rate),0)</f>
        <v>0</v>
      </c>
      <c r="BI180" s="1" cm="1">
        <f t="array" aca="1" ref="BI180" ca="1">IF(AND($B180=BI$28,$B180=$B181-1),NPV(discount_rate,OFFSET(BI145,,,,COUNTA($G$122:$CC$122)-COUNTA($G$122:BI$122)+1)-OFFSET(BI146,,,,COUNTA($G$122:$CC$122)-COUNTA($G$122:BI$122)+1))*(1+discount_rate),0)</f>
        <v>0</v>
      </c>
      <c r="BJ180" s="1" cm="1">
        <f t="array" aca="1" ref="BJ180" ca="1">IF(AND($B180=BJ$28,$B180=$B181-1),NPV(discount_rate,OFFSET(BJ145,,,,COUNTA($G$122:$CC$122)-COUNTA($G$122:BJ$122)+1)-OFFSET(BJ146,,,,COUNTA($G$122:$CC$122)-COUNTA($G$122:BJ$122)+1))*(1+discount_rate),0)</f>
        <v>0</v>
      </c>
      <c r="BK180" s="1" cm="1">
        <f t="array" aca="1" ref="BK180" ca="1">IF(AND($B180=BK$28,$B180=$B181-1),NPV(discount_rate,OFFSET(BK145,,,,COUNTA($G$122:$CC$122)-COUNTA($G$122:BK$122)+1)-OFFSET(BK146,,,,COUNTA($G$122:$CC$122)-COUNTA($G$122:BK$122)+1))*(1+discount_rate),0)</f>
        <v>0</v>
      </c>
      <c r="BL180" s="1" cm="1">
        <f t="array" aca="1" ref="BL180" ca="1">IF(AND($B180=BL$28,$B180=$B181-1),NPV(discount_rate,OFFSET(BL145,,,,COUNTA($G$122:$CC$122)-COUNTA($G$122:BL$122)+1)-OFFSET(BL146,,,,COUNTA($G$122:$CC$122)-COUNTA($G$122:BL$122)+1))*(1+discount_rate),0)</f>
        <v>0</v>
      </c>
      <c r="BM180" s="1" cm="1">
        <f t="array" aca="1" ref="BM180" ca="1">IF(AND($B180=BM$28,$B180=$B181-1),NPV(discount_rate,OFFSET(BM145,,,,COUNTA($G$122:$CC$122)-COUNTA($G$122:BM$122)+1)-OFFSET(BM146,,,,COUNTA($G$122:$CC$122)-COUNTA($G$122:BM$122)+1))*(1+discount_rate),0)</f>
        <v>0</v>
      </c>
      <c r="BN180" s="1" cm="1">
        <f t="array" aca="1" ref="BN180" ca="1">IF(AND($B180=BN$28,$B180=$B181-1),NPV(discount_rate,OFFSET(BN145,,,,COUNTA($G$122:$CC$122)-COUNTA($G$122:BN$122)+1)-OFFSET(BN146,,,,COUNTA($G$122:$CC$122)-COUNTA($G$122:BN$122)+1))*(1+discount_rate),0)</f>
        <v>0</v>
      </c>
      <c r="BO180" s="1" cm="1">
        <f t="array" aca="1" ref="BO180" ca="1">IF(AND($B180=BO$28,$B180=$B181-1),NPV(discount_rate,OFFSET(BO145,,,,COUNTA($G$122:$CC$122)-COUNTA($G$122:BO$122)+1)-OFFSET(BO146,,,,COUNTA($G$122:$CC$122)-COUNTA($G$122:BO$122)+1))*(1+discount_rate),0)</f>
        <v>0</v>
      </c>
      <c r="BP180" s="1" cm="1">
        <f t="array" aca="1" ref="BP180" ca="1">IF(AND($B180=BP$28,$B180=$B181-1),NPV(discount_rate,OFFSET(BP145,,,,COUNTA($G$122:$CC$122)-COUNTA($G$122:BP$122)+1)-OFFSET(BP146,,,,COUNTA($G$122:$CC$122)-COUNTA($G$122:BP$122)+1))*(1+discount_rate),0)</f>
        <v>0</v>
      </c>
      <c r="BQ180" s="1" cm="1">
        <f t="array" aca="1" ref="BQ180" ca="1">IF(AND($B180=BQ$28,$B180=$B181-1),NPV(discount_rate,OFFSET(BQ145,,,,COUNTA($G$122:$CC$122)-COUNTA($G$122:BQ$122)+1)-OFFSET(BQ146,,,,COUNTA($G$122:$CC$122)-COUNTA($G$122:BQ$122)+1))*(1+discount_rate),0)</f>
        <v>0</v>
      </c>
      <c r="BR180" s="1" cm="1">
        <f t="array" aca="1" ref="BR180" ca="1">IF(AND($B180=BR$28,$B180=$B181-1),NPV(discount_rate,OFFSET(BR145,,,,COUNTA($G$122:$CC$122)-COUNTA($G$122:BR$122)+1)-OFFSET(BR146,,,,COUNTA($G$122:$CC$122)-COUNTA($G$122:BR$122)+1))*(1+discount_rate),0)</f>
        <v>0</v>
      </c>
      <c r="BS180" s="1" cm="1">
        <f t="array" aca="1" ref="BS180" ca="1">IF(AND($B180=BS$28,$B180=$B181-1),NPV(discount_rate,OFFSET(BS145,,,,COUNTA($G$122:$CC$122)-COUNTA($G$122:BS$122)+1)-OFFSET(BS146,,,,COUNTA($G$122:$CC$122)-COUNTA($G$122:BS$122)+1))*(1+discount_rate),0)</f>
        <v>0</v>
      </c>
      <c r="BT180" s="1" cm="1">
        <f t="array" aca="1" ref="BT180" ca="1">IF(AND($B180=BT$28,$B180=$B181-1),NPV(discount_rate,OFFSET(BT145,,,,COUNTA($G$122:$CC$122)-COUNTA($G$122:BT$122)+1)-OFFSET(BT146,,,,COUNTA($G$122:$CC$122)-COUNTA($G$122:BT$122)+1))*(1+discount_rate),0)</f>
        <v>0</v>
      </c>
      <c r="BU180" s="1" cm="1">
        <f t="array" aca="1" ref="BU180" ca="1">IF(AND($B180=BU$28,$B180=$B181-1),NPV(discount_rate,OFFSET(BU145,,,,COUNTA($G$122:$CC$122)-COUNTA($G$122:BU$122)+1)-OFFSET(BU146,,,,COUNTA($G$122:$CC$122)-COUNTA($G$122:BU$122)+1))*(1+discount_rate),0)</f>
        <v>0</v>
      </c>
      <c r="BV180" s="1" cm="1">
        <f t="array" aca="1" ref="BV180" ca="1">IF(AND($B180=BV$28,$B180=$B181-1),NPV(discount_rate,OFFSET(BV145,,,,COUNTA($G$122:$CC$122)-COUNTA($G$122:BV$122)+1)-OFFSET(BV146,,,,COUNTA($G$122:$CC$122)-COUNTA($G$122:BV$122)+1))*(1+discount_rate),0)</f>
        <v>0</v>
      </c>
      <c r="BW180" s="1" cm="1">
        <f t="array" aca="1" ref="BW180" ca="1">IF(AND($B180=BW$28,$B180=$B181-1),NPV(discount_rate,OFFSET(BW145,,,,COUNTA($G$122:$CC$122)-COUNTA($G$122:BW$122)+1)-OFFSET(BW146,,,,COUNTA($G$122:$CC$122)-COUNTA($G$122:BW$122)+1))*(1+discount_rate),0)</f>
        <v>0</v>
      </c>
      <c r="BX180" s="1" cm="1">
        <f t="array" aca="1" ref="BX180" ca="1">IF(AND($B180=BX$28,$B180=$B181-1),NPV(discount_rate,OFFSET(BX145,,,,COUNTA($G$122:$CC$122)-COUNTA($G$122:BX$122)+1)-OFFSET(BX146,,,,COUNTA($G$122:$CC$122)-COUNTA($G$122:BX$122)+1))*(1+discount_rate),0)</f>
        <v>0</v>
      </c>
      <c r="BY180" s="1" cm="1">
        <f t="array" aca="1" ref="BY180" ca="1">IF(AND($B180=BY$28,$B180=$B181-1),NPV(discount_rate,OFFSET(BY145,,,,COUNTA($G$122:$CC$122)-COUNTA($G$122:BY$122)+1)-OFFSET(BY146,,,,COUNTA($G$122:$CC$122)-COUNTA($G$122:BY$122)+1))*(1+discount_rate),0)</f>
        <v>0</v>
      </c>
      <c r="BZ180" s="1" cm="1">
        <f t="array" aca="1" ref="BZ180" ca="1">IF(AND($B180=BZ$28,$B180=$B181-1),NPV(discount_rate,OFFSET(BZ145,,,,COUNTA($G$122:$CC$122)-COUNTA($G$122:BZ$122)+1)-OFFSET(BZ146,,,,COUNTA($G$122:$CC$122)-COUNTA($G$122:BZ$122)+1))*(1+discount_rate),0)</f>
        <v>0</v>
      </c>
      <c r="CA180" s="1" cm="1">
        <f t="array" aca="1" ref="CA180" ca="1">IF(AND($B180=CA$28,$B180=$B181-1),NPV(discount_rate,OFFSET(CA145,,,,COUNTA($G$122:$CC$122)-COUNTA($G$122:CA$122)+1)-OFFSET(CA146,,,,COUNTA($G$122:$CC$122)-COUNTA($G$122:CA$122)+1))*(1+discount_rate),0)</f>
        <v>0</v>
      </c>
      <c r="CB180" s="1" cm="1">
        <f t="array" aca="1" ref="CB180" ca="1">IF(AND($B180=CB$28,$B180=$B181-1),NPV(discount_rate,OFFSET(CB145,,,,COUNTA($G$122:$CC$122)-COUNTA($G$122:CB$122)+1)-OFFSET(CB146,,,,COUNTA($G$122:$CC$122)-COUNTA($G$122:CB$122)+1))*(1+discount_rate),0)</f>
        <v>0</v>
      </c>
      <c r="CC180" s="1" cm="1">
        <f t="array" aca="1" ref="CC180" ca="1">IF(AND($B180=CC$28,$B180=$B181-1),NPV(discount_rate,OFFSET(CC145,,,,COUNTA($G$122:$CC$122)-COUNTA($G$122:CC$122)+1)-OFFSET(CC146,,,,COUNTA($G$122:$CC$122)-COUNTA($G$122:CC$122)+1))*(1+discount_rate),0)</f>
        <v>0</v>
      </c>
    </row>
    <row r="181" spans="2:81" x14ac:dyDescent="0.2">
      <c r="B181">
        <f t="shared" si="150"/>
        <v>2050</v>
      </c>
      <c r="D181" t="s">
        <v>43</v>
      </c>
      <c r="G181" s="1" cm="1">
        <f t="array" aca="1" ref="G181" ca="1">IF(AND($B181=G$28,$B181=$B182-1),NPV(discount_rate,OFFSET(G146,,,,COUNTA($G$122:$CC$122)-COUNTA($G$122:G$122)+1)-OFFSET(G147,,,,COUNTA($G$122:$CC$122)-COUNTA($G$122:G$122)+1))*(1+discount_rate),0)</f>
        <v>0</v>
      </c>
      <c r="H181" s="1" cm="1">
        <f t="array" aca="1" ref="H181" ca="1">IF(AND($B181=H$28,$B181=$B182-1),NPV(discount_rate,OFFSET(H146,,,,COUNTA($G$122:$CC$122)-COUNTA($G$122:H$122)+1)-OFFSET(H147,,,,COUNTA($G$122:$CC$122)-COUNTA($G$122:H$122)+1))*(1+discount_rate),0)</f>
        <v>0</v>
      </c>
      <c r="I181" s="1" cm="1">
        <f t="array" aca="1" ref="I181" ca="1">IF(AND($B181=I$28,$B181=$B182-1),NPV(discount_rate,OFFSET(I146,,,,COUNTA($G$122:$CC$122)-COUNTA($G$122:I$122)+1)-OFFSET(I147,,,,COUNTA($G$122:$CC$122)-COUNTA($G$122:I$122)+1))*(1+discount_rate),0)</f>
        <v>0</v>
      </c>
      <c r="J181" s="1" cm="1">
        <f t="array" aca="1" ref="J181" ca="1">IF(AND($B181=J$28,$B181=$B182-1),NPV(discount_rate,OFFSET(J146,,,,COUNTA($G$122:$CC$122)-COUNTA($G$122:J$122)+1)-OFFSET(J147,,,,COUNTA($G$122:$CC$122)-COUNTA($G$122:J$122)+1))*(1+discount_rate),0)</f>
        <v>0</v>
      </c>
      <c r="K181" s="1" cm="1">
        <f t="array" aca="1" ref="K181" ca="1">IF(AND($B181=K$28,$B181=$B182-1),NPV(discount_rate,OFFSET(K146,,,,COUNTA($G$122:$CC$122)-COUNTA($G$122:K$122)+1)-OFFSET(K147,,,,COUNTA($G$122:$CC$122)-COUNTA($G$122:K$122)+1))*(1+discount_rate),0)</f>
        <v>0</v>
      </c>
      <c r="L181" s="1" cm="1">
        <f t="array" aca="1" ref="L181" ca="1">IF(AND($B181=L$28,$B181=$B182-1),NPV(discount_rate,OFFSET(L146,,,,COUNTA($G$122:$CC$122)-COUNTA($G$122:L$122)+1)-OFFSET(L147,,,,COUNTA($G$122:$CC$122)-COUNTA($G$122:L$122)+1))*(1+discount_rate),0)</f>
        <v>0</v>
      </c>
      <c r="M181" s="1" cm="1">
        <f t="array" aca="1" ref="M181" ca="1">IF(AND($B181=M$28,$B181=$B182-1),NPV(discount_rate,OFFSET(M146,,,,COUNTA($G$122:$CC$122)-COUNTA($G$122:M$122)+1)-OFFSET(M147,,,,COUNTA($G$122:$CC$122)-COUNTA($G$122:M$122)+1))*(1+discount_rate),0)</f>
        <v>0</v>
      </c>
      <c r="N181" s="1" cm="1">
        <f t="array" aca="1" ref="N181" ca="1">IF(AND($B181=N$28,$B181=$B182-1),NPV(discount_rate,OFFSET(N146,,,,COUNTA($G$122:$CC$122)-COUNTA($G$122:N$122)+1)-OFFSET(N147,,,,COUNTA($G$122:$CC$122)-COUNTA($G$122:N$122)+1))*(1+discount_rate),0)</f>
        <v>0</v>
      </c>
      <c r="O181" s="1" cm="1">
        <f t="array" aca="1" ref="O181" ca="1">IF(AND($B181=O$28,$B181=$B182-1),NPV(discount_rate,OFFSET(O146,,,,COUNTA($G$122:$CC$122)-COUNTA($G$122:O$122)+1)-OFFSET(O147,,,,COUNTA($G$122:$CC$122)-COUNTA($G$122:O$122)+1))*(1+discount_rate),0)</f>
        <v>0</v>
      </c>
      <c r="P181" s="1" cm="1">
        <f t="array" aca="1" ref="P181" ca="1">IF(AND($B181=P$28,$B181=$B182-1),NPV(discount_rate,OFFSET(P146,,,,COUNTA($G$122:$CC$122)-COUNTA($G$122:P$122)+1)-OFFSET(P147,,,,COUNTA($G$122:$CC$122)-COUNTA($G$122:P$122)+1))*(1+discount_rate),0)</f>
        <v>0</v>
      </c>
      <c r="Q181" s="1" cm="1">
        <f t="array" aca="1" ref="Q181" ca="1">IF(AND($B181=Q$28,$B181=$B182-1),NPV(discount_rate,OFFSET(Q146,,,,COUNTA($G$122:$CC$122)-COUNTA($G$122:Q$122)+1)-OFFSET(Q147,,,,COUNTA($G$122:$CC$122)-COUNTA($G$122:Q$122)+1))*(1+discount_rate),0)</f>
        <v>0</v>
      </c>
      <c r="R181" s="1" cm="1">
        <f t="array" aca="1" ref="R181" ca="1">IF(AND($B181=R$28,$B181=$B182-1),NPV(discount_rate,OFFSET(R146,,,,COUNTA($G$122:$CC$122)-COUNTA($G$122:R$122)+1)-OFFSET(R147,,,,COUNTA($G$122:$CC$122)-COUNTA($G$122:R$122)+1))*(1+discount_rate),0)</f>
        <v>0</v>
      </c>
      <c r="S181" s="1" cm="1">
        <f t="array" aca="1" ref="S181" ca="1">IF(AND($B181=S$28,$B181=$B182-1),NPV(discount_rate,OFFSET(S146,,,,COUNTA($G$122:$CC$122)-COUNTA($G$122:S$122)+1)-OFFSET(S147,,,,COUNTA($G$122:$CC$122)-COUNTA($G$122:S$122)+1))*(1+discount_rate),0)</f>
        <v>0</v>
      </c>
      <c r="T181" s="1" cm="1">
        <f t="array" aca="1" ref="T181" ca="1">IF(AND($B181=T$28,$B181=$B182-1),NPV(discount_rate,OFFSET(T146,,,,COUNTA($G$122:$CC$122)-COUNTA($G$122:T$122)+1)-OFFSET(T147,,,,COUNTA($G$122:$CC$122)-COUNTA($G$122:T$122)+1))*(1+discount_rate),0)</f>
        <v>0</v>
      </c>
      <c r="U181" s="1" cm="1">
        <f t="array" aca="1" ref="U181" ca="1">IF(AND($B181=U$28,$B181=$B182-1),NPV(discount_rate,OFFSET(U146,,,,COUNTA($G$122:$CC$122)-COUNTA($G$122:U$122)+1)-OFFSET(U147,,,,COUNTA($G$122:$CC$122)-COUNTA($G$122:U$122)+1))*(1+discount_rate),0)</f>
        <v>0</v>
      </c>
      <c r="V181" s="1" cm="1">
        <f t="array" aca="1" ref="V181" ca="1">IF(AND($B181=V$28,$B181=$B182-1),NPV(discount_rate,OFFSET(V146,,,,COUNTA($G$122:$CC$122)-COUNTA($G$122:V$122)+1)-OFFSET(V147,,,,COUNTA($G$122:$CC$122)-COUNTA($G$122:V$122)+1))*(1+discount_rate),0)</f>
        <v>0</v>
      </c>
      <c r="W181" s="1" cm="1">
        <f t="array" aca="1" ref="W181" ca="1">IF(AND($B181=W$28,$B181=$B182-1),NPV(discount_rate,OFFSET(W146,,,,COUNTA($G$122:$CC$122)-COUNTA($G$122:W$122)+1)-OFFSET(W147,,,,COUNTA($G$122:$CC$122)-COUNTA($G$122:W$122)+1))*(1+discount_rate),0)</f>
        <v>0</v>
      </c>
      <c r="X181" s="1" cm="1">
        <f t="array" aca="1" ref="X181" ca="1">IF(AND($B181=X$28,$B181=$B182-1),NPV(discount_rate,OFFSET(X146,,,,COUNTA($G$122:$CC$122)-COUNTA($G$122:X$122)+1)-OFFSET(X147,,,,COUNTA($G$122:$CC$122)-COUNTA($G$122:X$122)+1))*(1+discount_rate),0)</f>
        <v>0</v>
      </c>
      <c r="Y181" s="1" cm="1">
        <f t="array" aca="1" ref="Y181" ca="1">IF(AND($B181=Y$28,$B181=$B182-1),NPV(discount_rate,OFFSET(Y146,,,,COUNTA($G$122:$CC$122)-COUNTA($G$122:Y$122)+1)-OFFSET(Y147,,,,COUNTA($G$122:$CC$122)-COUNTA($G$122:Y$122)+1))*(1+discount_rate),0)</f>
        <v>0</v>
      </c>
      <c r="Z181" s="1" cm="1">
        <f t="array" aca="1" ref="Z181" ca="1">IF(AND($B181=Z$28,$B181=$B182-1),NPV(discount_rate,OFFSET(Z146,,,,COUNTA($G$122:$CC$122)-COUNTA($G$122:Z$122)+1)-OFFSET(Z147,,,,COUNTA($G$122:$CC$122)-COUNTA($G$122:Z$122)+1))*(1+discount_rate),0)</f>
        <v>0</v>
      </c>
      <c r="AA181" s="1" cm="1">
        <f t="array" aca="1" ref="AA181" ca="1">IF(AND($B181=AA$28,$B181=$B182-1),NPV(discount_rate,OFFSET(AA146,,,,COUNTA($G$122:$CC$122)-COUNTA($G$122:AA$122)+1)-OFFSET(AA147,,,,COUNTA($G$122:$CC$122)-COUNTA($G$122:AA$122)+1))*(1+discount_rate),0)</f>
        <v>0</v>
      </c>
      <c r="AB181" s="1" cm="1">
        <f t="array" aca="1" ref="AB181" ca="1">IF(AND($B181=AB$28,$B181=$B182-1),NPV(discount_rate,OFFSET(AB146,,,,COUNTA($G$122:$CC$122)-COUNTA($G$122:AB$122)+1)-OFFSET(AB147,,,,COUNTA($G$122:$CC$122)-COUNTA($G$122:AB$122)+1))*(1+discount_rate),0)</f>
        <v>0</v>
      </c>
      <c r="AC181" s="1" cm="1">
        <f t="array" aca="1" ref="AC181" ca="1">IF(AND($B181=AC$28,$B181=$B182-1),NPV(discount_rate,OFFSET(AC146,,,,COUNTA($G$122:$CC$122)-COUNTA($G$122:AC$122)+1)-OFFSET(AC147,,,,COUNTA($G$122:$CC$122)-COUNTA($G$122:AC$122)+1))*(1+discount_rate),0)</f>
        <v>0</v>
      </c>
      <c r="AD181" s="1" cm="1">
        <f t="array" aca="1" ref="AD181" ca="1">IF(AND($B181=AD$28,$B181=$B182-1),NPV(discount_rate,OFFSET(AD146,,,,COUNTA($G$122:$CC$122)-COUNTA($G$122:AD$122)+1)-OFFSET(AD147,,,,COUNTA($G$122:$CC$122)-COUNTA($G$122:AD$122)+1))*(1+discount_rate),0)</f>
        <v>0</v>
      </c>
      <c r="AE181" s="1" cm="1">
        <f t="array" aca="1" ref="AE181" ca="1">IF(AND($B181=AE$28,$B181=$B182-1),NPV(discount_rate,OFFSET(AE146,,,,COUNTA($G$122:$CC$122)-COUNTA($G$122:AE$122)+1)-OFFSET(AE147,,,,COUNTA($G$122:$CC$122)-COUNTA($G$122:AE$122)+1))*(1+discount_rate),0)</f>
        <v>447.13928153151386</v>
      </c>
      <c r="AF181" s="1" cm="1">
        <f t="array" aca="1" ref="AF181" ca="1">IF(AND($B181=AF$28,$B181=$B182-1),NPV(discount_rate,OFFSET(AF146,,,,COUNTA($G$122:$CC$122)-COUNTA($G$122:AF$122)+1)-OFFSET(AF147,,,,COUNTA($G$122:$CC$122)-COUNTA($G$122:AF$122)+1))*(1+discount_rate),0)</f>
        <v>0</v>
      </c>
      <c r="AG181" s="1" cm="1">
        <f t="array" aca="1" ref="AG181" ca="1">IF(AND($B181=AG$28,$B181=$B182-1),NPV(discount_rate,OFFSET(AG146,,,,COUNTA($G$122:$CC$122)-COUNTA($G$122:AG$122)+1)-OFFSET(AG147,,,,COUNTA($G$122:$CC$122)-COUNTA($G$122:AG$122)+1))*(1+discount_rate),0)</f>
        <v>0</v>
      </c>
      <c r="AH181" s="1" cm="1">
        <f t="array" aca="1" ref="AH181" ca="1">IF(AND($B181=AH$28,$B181=$B182-1),NPV(discount_rate,OFFSET(AH146,,,,COUNTA($G$122:$CC$122)-COUNTA($G$122:AH$122)+1)-OFFSET(AH147,,,,COUNTA($G$122:$CC$122)-COUNTA($G$122:AH$122)+1))*(1+discount_rate),0)</f>
        <v>0</v>
      </c>
      <c r="AI181" s="1" cm="1">
        <f t="array" aca="1" ref="AI181" ca="1">IF(AND($B181=AI$28,$B181=$B182-1),NPV(discount_rate,OFFSET(AI146,,,,COUNTA($G$122:$CC$122)-COUNTA($G$122:AI$122)+1)-OFFSET(AI147,,,,COUNTA($G$122:$CC$122)-COUNTA($G$122:AI$122)+1))*(1+discount_rate),0)</f>
        <v>0</v>
      </c>
      <c r="AJ181" s="1" cm="1">
        <f t="array" aca="1" ref="AJ181" ca="1">IF(AND($B181=AJ$28,$B181=$B182-1),NPV(discount_rate,OFFSET(AJ146,,,,COUNTA($G$122:$CC$122)-COUNTA($G$122:AJ$122)+1)-OFFSET(AJ147,,,,COUNTA($G$122:$CC$122)-COUNTA($G$122:AJ$122)+1))*(1+discount_rate),0)</f>
        <v>0</v>
      </c>
      <c r="AK181" s="1" cm="1">
        <f t="array" aca="1" ref="AK181" ca="1">IF(AND($B181=AK$28,$B181=$B182-1),NPV(discount_rate,OFFSET(AK146,,,,COUNTA($G$122:$CC$122)-COUNTA($G$122:AK$122)+1)-OFFSET(AK147,,,,COUNTA($G$122:$CC$122)-COUNTA($G$122:AK$122)+1))*(1+discount_rate),0)</f>
        <v>0</v>
      </c>
      <c r="AL181" s="1" cm="1">
        <f t="array" aca="1" ref="AL181" ca="1">IF(AND($B181=AL$28,$B181=$B182-1),NPV(discount_rate,OFFSET(AL146,,,,COUNTA($G$122:$CC$122)-COUNTA($G$122:AL$122)+1)-OFFSET(AL147,,,,COUNTA($G$122:$CC$122)-COUNTA($G$122:AL$122)+1))*(1+discount_rate),0)</f>
        <v>0</v>
      </c>
      <c r="AM181" s="1" cm="1">
        <f t="array" aca="1" ref="AM181" ca="1">IF(AND($B181=AM$28,$B181=$B182-1),NPV(discount_rate,OFFSET(AM146,,,,COUNTA($G$122:$CC$122)-COUNTA($G$122:AM$122)+1)-OFFSET(AM147,,,,COUNTA($G$122:$CC$122)-COUNTA($G$122:AM$122)+1))*(1+discount_rate),0)</f>
        <v>0</v>
      </c>
      <c r="AN181" s="1" cm="1">
        <f t="array" aca="1" ref="AN181" ca="1">IF(AND($B181=AN$28,$B181=$B182-1),NPV(discount_rate,OFFSET(AN146,,,,COUNTA($G$122:$CC$122)-COUNTA($G$122:AN$122)+1)-OFFSET(AN147,,,,COUNTA($G$122:$CC$122)-COUNTA($G$122:AN$122)+1))*(1+discount_rate),0)</f>
        <v>0</v>
      </c>
      <c r="AO181" s="1" cm="1">
        <f t="array" aca="1" ref="AO181" ca="1">IF(AND($B181=AO$28,$B181=$B182-1),NPV(discount_rate,OFFSET(AO146,,,,COUNTA($G$122:$CC$122)-COUNTA($G$122:AO$122)+1)-OFFSET(AO147,,,,COUNTA($G$122:$CC$122)-COUNTA($G$122:AO$122)+1))*(1+discount_rate),0)</f>
        <v>0</v>
      </c>
      <c r="AP181" s="1" cm="1">
        <f t="array" aca="1" ref="AP181" ca="1">IF(AND($B181=AP$28,$B181=$B182-1),NPV(discount_rate,OFFSET(AP146,,,,COUNTA($G$122:$CC$122)-COUNTA($G$122:AP$122)+1)-OFFSET(AP147,,,,COUNTA($G$122:$CC$122)-COUNTA($G$122:AP$122)+1))*(1+discount_rate),0)</f>
        <v>0</v>
      </c>
      <c r="AQ181" s="1" cm="1">
        <f t="array" aca="1" ref="AQ181" ca="1">IF(AND($B181=AQ$28,$B181=$B182-1),NPV(discount_rate,OFFSET(AQ146,,,,COUNTA($G$122:$CC$122)-COUNTA($G$122:AQ$122)+1)-OFFSET(AQ147,,,,COUNTA($G$122:$CC$122)-COUNTA($G$122:AQ$122)+1))*(1+discount_rate),0)</f>
        <v>0</v>
      </c>
      <c r="AR181" s="1" cm="1">
        <f t="array" aca="1" ref="AR181" ca="1">IF(AND($B181=AR$28,$B181=$B182-1),NPV(discount_rate,OFFSET(AR146,,,,COUNTA($G$122:$CC$122)-COUNTA($G$122:AR$122)+1)-OFFSET(AR147,,,,COUNTA($G$122:$CC$122)-COUNTA($G$122:AR$122)+1))*(1+discount_rate),0)</f>
        <v>0</v>
      </c>
      <c r="AS181" s="1" cm="1">
        <f t="array" aca="1" ref="AS181" ca="1">IF(AND($B181=AS$28,$B181=$B182-1),NPV(discount_rate,OFFSET(AS146,,,,COUNTA($G$122:$CC$122)-COUNTA($G$122:AS$122)+1)-OFFSET(AS147,,,,COUNTA($G$122:$CC$122)-COUNTA($G$122:AS$122)+1))*(1+discount_rate),0)</f>
        <v>0</v>
      </c>
      <c r="AT181" s="1" cm="1">
        <f t="array" aca="1" ref="AT181" ca="1">IF(AND($B181=AT$28,$B181=$B182-1),NPV(discount_rate,OFFSET(AT146,,,,COUNTA($G$122:$CC$122)-COUNTA($G$122:AT$122)+1)-OFFSET(AT147,,,,COUNTA($G$122:$CC$122)-COUNTA($G$122:AT$122)+1))*(1+discount_rate),0)</f>
        <v>0</v>
      </c>
      <c r="AU181" s="1" cm="1">
        <f t="array" aca="1" ref="AU181" ca="1">IF(AND($B181=AU$28,$B181=$B182-1),NPV(discount_rate,OFFSET(AU146,,,,COUNTA($G$122:$CC$122)-COUNTA($G$122:AU$122)+1)-OFFSET(AU147,,,,COUNTA($G$122:$CC$122)-COUNTA($G$122:AU$122)+1))*(1+discount_rate),0)</f>
        <v>0</v>
      </c>
      <c r="AV181" s="1" cm="1">
        <f t="array" aca="1" ref="AV181" ca="1">IF(AND($B181=AV$28,$B181=$B182-1),NPV(discount_rate,OFFSET(AV146,,,,COUNTA($G$122:$CC$122)-COUNTA($G$122:AV$122)+1)-OFFSET(AV147,,,,COUNTA($G$122:$CC$122)-COUNTA($G$122:AV$122)+1))*(1+discount_rate),0)</f>
        <v>0</v>
      </c>
      <c r="AW181" s="1" cm="1">
        <f t="array" aca="1" ref="AW181" ca="1">IF(AND($B181=AW$28,$B181=$B182-1),NPV(discount_rate,OFFSET(AW146,,,,COUNTA($G$122:$CC$122)-COUNTA($G$122:AW$122)+1)-OFFSET(AW147,,,,COUNTA($G$122:$CC$122)-COUNTA($G$122:AW$122)+1))*(1+discount_rate),0)</f>
        <v>0</v>
      </c>
      <c r="AX181" s="1" cm="1">
        <f t="array" aca="1" ref="AX181" ca="1">IF(AND($B181=AX$28,$B181=$B182-1),NPV(discount_rate,OFFSET(AX146,,,,COUNTA($G$122:$CC$122)-COUNTA($G$122:AX$122)+1)-OFFSET(AX147,,,,COUNTA($G$122:$CC$122)-COUNTA($G$122:AX$122)+1))*(1+discount_rate),0)</f>
        <v>0</v>
      </c>
      <c r="AY181" s="1" cm="1">
        <f t="array" aca="1" ref="AY181" ca="1">IF(AND($B181=AY$28,$B181=$B182-1),NPV(discount_rate,OFFSET(AY146,,,,COUNTA($G$122:$CC$122)-COUNTA($G$122:AY$122)+1)-OFFSET(AY147,,,,COUNTA($G$122:$CC$122)-COUNTA($G$122:AY$122)+1))*(1+discount_rate),0)</f>
        <v>0</v>
      </c>
      <c r="AZ181" s="1" cm="1">
        <f t="array" aca="1" ref="AZ181" ca="1">IF(AND($B181=AZ$28,$B181=$B182-1),NPV(discount_rate,OFFSET(AZ146,,,,COUNTA($G$122:$CC$122)-COUNTA($G$122:AZ$122)+1)-OFFSET(AZ147,,,,COUNTA($G$122:$CC$122)-COUNTA($G$122:AZ$122)+1))*(1+discount_rate),0)</f>
        <v>0</v>
      </c>
      <c r="BA181" s="1" cm="1">
        <f t="array" aca="1" ref="BA181" ca="1">IF(AND($B181=BA$28,$B181=$B182-1),NPV(discount_rate,OFFSET(BA146,,,,COUNTA($G$122:$CC$122)-COUNTA($G$122:BA$122)+1)-OFFSET(BA147,,,,COUNTA($G$122:$CC$122)-COUNTA($G$122:BA$122)+1))*(1+discount_rate),0)</f>
        <v>0</v>
      </c>
      <c r="BB181" s="1" cm="1">
        <f t="array" aca="1" ref="BB181" ca="1">IF(AND($B181=BB$28,$B181=$B182-1),NPV(discount_rate,OFFSET(BB146,,,,COUNTA($G$122:$CC$122)-COUNTA($G$122:BB$122)+1)-OFFSET(BB147,,,,COUNTA($G$122:$CC$122)-COUNTA($G$122:BB$122)+1))*(1+discount_rate),0)</f>
        <v>0</v>
      </c>
      <c r="BC181" s="1" cm="1">
        <f t="array" aca="1" ref="BC181" ca="1">IF(AND($B181=BC$28,$B181=$B182-1),NPV(discount_rate,OFFSET(BC146,,,,COUNTA($G$122:$CC$122)-COUNTA($G$122:BC$122)+1)-OFFSET(BC147,,,,COUNTA($G$122:$CC$122)-COUNTA($G$122:BC$122)+1))*(1+discount_rate),0)</f>
        <v>0</v>
      </c>
      <c r="BD181" s="1" cm="1">
        <f t="array" aca="1" ref="BD181" ca="1">IF(AND($B181=BD$28,$B181=$B182-1),NPV(discount_rate,OFFSET(BD146,,,,COUNTA($G$122:$CC$122)-COUNTA($G$122:BD$122)+1)-OFFSET(BD147,,,,COUNTA($G$122:$CC$122)-COUNTA($G$122:BD$122)+1))*(1+discount_rate),0)</f>
        <v>0</v>
      </c>
      <c r="BE181" s="1" cm="1">
        <f t="array" aca="1" ref="BE181" ca="1">IF(AND($B181=BE$28,$B181=$B182-1),NPV(discount_rate,OFFSET(BE146,,,,COUNTA($G$122:$CC$122)-COUNTA($G$122:BE$122)+1)-OFFSET(BE147,,,,COUNTA($G$122:$CC$122)-COUNTA($G$122:BE$122)+1))*(1+discount_rate),0)</f>
        <v>0</v>
      </c>
      <c r="BF181" s="1" cm="1">
        <f t="array" aca="1" ref="BF181" ca="1">IF(AND($B181=BF$28,$B181=$B182-1),NPV(discount_rate,OFFSET(BF146,,,,COUNTA($G$122:$CC$122)-COUNTA($G$122:BF$122)+1)-OFFSET(BF147,,,,COUNTA($G$122:$CC$122)-COUNTA($G$122:BF$122)+1))*(1+discount_rate),0)</f>
        <v>0</v>
      </c>
      <c r="BG181" s="1" cm="1">
        <f t="array" aca="1" ref="BG181" ca="1">IF(AND($B181=BG$28,$B181=$B182-1),NPV(discount_rate,OFFSET(BG146,,,,COUNTA($G$122:$CC$122)-COUNTA($G$122:BG$122)+1)-OFFSET(BG147,,,,COUNTA($G$122:$CC$122)-COUNTA($G$122:BG$122)+1))*(1+discount_rate),0)</f>
        <v>0</v>
      </c>
      <c r="BH181" s="1" cm="1">
        <f t="array" aca="1" ref="BH181" ca="1">IF(AND($B181=BH$28,$B181=$B182-1),NPV(discount_rate,OFFSET(BH146,,,,COUNTA($G$122:$CC$122)-COUNTA($G$122:BH$122)+1)-OFFSET(BH147,,,,COUNTA($G$122:$CC$122)-COUNTA($G$122:BH$122)+1))*(1+discount_rate),0)</f>
        <v>0</v>
      </c>
      <c r="BI181" s="1" cm="1">
        <f t="array" aca="1" ref="BI181" ca="1">IF(AND($B181=BI$28,$B181=$B182-1),NPV(discount_rate,OFFSET(BI146,,,,COUNTA($G$122:$CC$122)-COUNTA($G$122:BI$122)+1)-OFFSET(BI147,,,,COUNTA($G$122:$CC$122)-COUNTA($G$122:BI$122)+1))*(1+discount_rate),0)</f>
        <v>0</v>
      </c>
      <c r="BJ181" s="1" cm="1">
        <f t="array" aca="1" ref="BJ181" ca="1">IF(AND($B181=BJ$28,$B181=$B182-1),NPV(discount_rate,OFFSET(BJ146,,,,COUNTA($G$122:$CC$122)-COUNTA($G$122:BJ$122)+1)-OFFSET(BJ147,,,,COUNTA($G$122:$CC$122)-COUNTA($G$122:BJ$122)+1))*(1+discount_rate),0)</f>
        <v>0</v>
      </c>
      <c r="BK181" s="1" cm="1">
        <f t="array" aca="1" ref="BK181" ca="1">IF(AND($B181=BK$28,$B181=$B182-1),NPV(discount_rate,OFFSET(BK146,,,,COUNTA($G$122:$CC$122)-COUNTA($G$122:BK$122)+1)-OFFSET(BK147,,,,COUNTA($G$122:$CC$122)-COUNTA($G$122:BK$122)+1))*(1+discount_rate),0)</f>
        <v>0</v>
      </c>
      <c r="BL181" s="1" cm="1">
        <f t="array" aca="1" ref="BL181" ca="1">IF(AND($B181=BL$28,$B181=$B182-1),NPV(discount_rate,OFFSET(BL146,,,,COUNTA($G$122:$CC$122)-COUNTA($G$122:BL$122)+1)-OFFSET(BL147,,,,COUNTA($G$122:$CC$122)-COUNTA($G$122:BL$122)+1))*(1+discount_rate),0)</f>
        <v>0</v>
      </c>
      <c r="BM181" s="1" cm="1">
        <f t="array" aca="1" ref="BM181" ca="1">IF(AND($B181=BM$28,$B181=$B182-1),NPV(discount_rate,OFFSET(BM146,,,,COUNTA($G$122:$CC$122)-COUNTA($G$122:BM$122)+1)-OFFSET(BM147,,,,COUNTA($G$122:$CC$122)-COUNTA($G$122:BM$122)+1))*(1+discount_rate),0)</f>
        <v>0</v>
      </c>
      <c r="BN181" s="1" cm="1">
        <f t="array" aca="1" ref="BN181" ca="1">IF(AND($B181=BN$28,$B181=$B182-1),NPV(discount_rate,OFFSET(BN146,,,,COUNTA($G$122:$CC$122)-COUNTA($G$122:BN$122)+1)-OFFSET(BN147,,,,COUNTA($G$122:$CC$122)-COUNTA($G$122:BN$122)+1))*(1+discount_rate),0)</f>
        <v>0</v>
      </c>
      <c r="BO181" s="1" cm="1">
        <f t="array" aca="1" ref="BO181" ca="1">IF(AND($B181=BO$28,$B181=$B182-1),NPV(discount_rate,OFFSET(BO146,,,,COUNTA($G$122:$CC$122)-COUNTA($G$122:BO$122)+1)-OFFSET(BO147,,,,COUNTA($G$122:$CC$122)-COUNTA($G$122:BO$122)+1))*(1+discount_rate),0)</f>
        <v>0</v>
      </c>
      <c r="BP181" s="1" cm="1">
        <f t="array" aca="1" ref="BP181" ca="1">IF(AND($B181=BP$28,$B181=$B182-1),NPV(discount_rate,OFFSET(BP146,,,,COUNTA($G$122:$CC$122)-COUNTA($G$122:BP$122)+1)-OFFSET(BP147,,,,COUNTA($G$122:$CC$122)-COUNTA($G$122:BP$122)+1))*(1+discount_rate),0)</f>
        <v>0</v>
      </c>
      <c r="BQ181" s="1" cm="1">
        <f t="array" aca="1" ref="BQ181" ca="1">IF(AND($B181=BQ$28,$B181=$B182-1),NPV(discount_rate,OFFSET(BQ146,,,,COUNTA($G$122:$CC$122)-COUNTA($G$122:BQ$122)+1)-OFFSET(BQ147,,,,COUNTA($G$122:$CC$122)-COUNTA($G$122:BQ$122)+1))*(1+discount_rate),0)</f>
        <v>0</v>
      </c>
      <c r="BR181" s="1" cm="1">
        <f t="array" aca="1" ref="BR181" ca="1">IF(AND($B181=BR$28,$B181=$B182-1),NPV(discount_rate,OFFSET(BR146,,,,COUNTA($G$122:$CC$122)-COUNTA($G$122:BR$122)+1)-OFFSET(BR147,,,,COUNTA($G$122:$CC$122)-COUNTA($G$122:BR$122)+1))*(1+discount_rate),0)</f>
        <v>0</v>
      </c>
      <c r="BS181" s="1" cm="1">
        <f t="array" aca="1" ref="BS181" ca="1">IF(AND($B181=BS$28,$B181=$B182-1),NPV(discount_rate,OFFSET(BS146,,,,COUNTA($G$122:$CC$122)-COUNTA($G$122:BS$122)+1)-OFFSET(BS147,,,,COUNTA($G$122:$CC$122)-COUNTA($G$122:BS$122)+1))*(1+discount_rate),0)</f>
        <v>0</v>
      </c>
      <c r="BT181" s="1" cm="1">
        <f t="array" aca="1" ref="BT181" ca="1">IF(AND($B181=BT$28,$B181=$B182-1),NPV(discount_rate,OFFSET(BT146,,,,COUNTA($G$122:$CC$122)-COUNTA($G$122:BT$122)+1)-OFFSET(BT147,,,,COUNTA($G$122:$CC$122)-COUNTA($G$122:BT$122)+1))*(1+discount_rate),0)</f>
        <v>0</v>
      </c>
      <c r="BU181" s="1" cm="1">
        <f t="array" aca="1" ref="BU181" ca="1">IF(AND($B181=BU$28,$B181=$B182-1),NPV(discount_rate,OFFSET(BU146,,,,COUNTA($G$122:$CC$122)-COUNTA($G$122:BU$122)+1)-OFFSET(BU147,,,,COUNTA($G$122:$CC$122)-COUNTA($G$122:BU$122)+1))*(1+discount_rate),0)</f>
        <v>0</v>
      </c>
      <c r="BV181" s="1" cm="1">
        <f t="array" aca="1" ref="BV181" ca="1">IF(AND($B181=BV$28,$B181=$B182-1),NPV(discount_rate,OFFSET(BV146,,,,COUNTA($G$122:$CC$122)-COUNTA($G$122:BV$122)+1)-OFFSET(BV147,,,,COUNTA($G$122:$CC$122)-COUNTA($G$122:BV$122)+1))*(1+discount_rate),0)</f>
        <v>0</v>
      </c>
      <c r="BW181" s="1" cm="1">
        <f t="array" aca="1" ref="BW181" ca="1">IF(AND($B181=BW$28,$B181=$B182-1),NPV(discount_rate,OFFSET(BW146,,,,COUNTA($G$122:$CC$122)-COUNTA($G$122:BW$122)+1)-OFFSET(BW147,,,,COUNTA($G$122:$CC$122)-COUNTA($G$122:BW$122)+1))*(1+discount_rate),0)</f>
        <v>0</v>
      </c>
      <c r="BX181" s="1" cm="1">
        <f t="array" aca="1" ref="BX181" ca="1">IF(AND($B181=BX$28,$B181=$B182-1),NPV(discount_rate,OFFSET(BX146,,,,COUNTA($G$122:$CC$122)-COUNTA($G$122:BX$122)+1)-OFFSET(BX147,,,,COUNTA($G$122:$CC$122)-COUNTA($G$122:BX$122)+1))*(1+discount_rate),0)</f>
        <v>0</v>
      </c>
      <c r="BY181" s="1" cm="1">
        <f t="array" aca="1" ref="BY181" ca="1">IF(AND($B181=BY$28,$B181=$B182-1),NPV(discount_rate,OFFSET(BY146,,,,COUNTA($G$122:$CC$122)-COUNTA($G$122:BY$122)+1)-OFFSET(BY147,,,,COUNTA($G$122:$CC$122)-COUNTA($G$122:BY$122)+1))*(1+discount_rate),0)</f>
        <v>0</v>
      </c>
      <c r="BZ181" s="1" cm="1">
        <f t="array" aca="1" ref="BZ181" ca="1">IF(AND($B181=BZ$28,$B181=$B182-1),NPV(discount_rate,OFFSET(BZ146,,,,COUNTA($G$122:$CC$122)-COUNTA($G$122:BZ$122)+1)-OFFSET(BZ147,,,,COUNTA($G$122:$CC$122)-COUNTA($G$122:BZ$122)+1))*(1+discount_rate),0)</f>
        <v>0</v>
      </c>
      <c r="CA181" s="1" cm="1">
        <f t="array" aca="1" ref="CA181" ca="1">IF(AND($B181=CA$28,$B181=$B182-1),NPV(discount_rate,OFFSET(CA146,,,,COUNTA($G$122:$CC$122)-COUNTA($G$122:CA$122)+1)-OFFSET(CA147,,,,COUNTA($G$122:$CC$122)-COUNTA($G$122:CA$122)+1))*(1+discount_rate),0)</f>
        <v>0</v>
      </c>
      <c r="CB181" s="1" cm="1">
        <f t="array" aca="1" ref="CB181" ca="1">IF(AND($B181=CB$28,$B181=$B182-1),NPV(discount_rate,OFFSET(CB146,,,,COUNTA($G$122:$CC$122)-COUNTA($G$122:CB$122)+1)-OFFSET(CB147,,,,COUNTA($G$122:$CC$122)-COUNTA($G$122:CB$122)+1))*(1+discount_rate),0)</f>
        <v>0</v>
      </c>
      <c r="CC181" s="1" cm="1">
        <f t="array" aca="1" ref="CC181" ca="1">IF(AND($B181=CC$28,$B181=$B182-1),NPV(discount_rate,OFFSET(CC146,,,,COUNTA($G$122:$CC$122)-COUNTA($G$122:CC$122)+1)-OFFSET(CC147,,,,COUNTA($G$122:$CC$122)-COUNTA($G$122:CC$122)+1))*(1+discount_rate),0)</f>
        <v>0</v>
      </c>
    </row>
    <row r="182" spans="2:81" x14ac:dyDescent="0.2">
      <c r="B182">
        <f t="shared" si="150"/>
        <v>2051</v>
      </c>
      <c r="D182" t="s">
        <v>43</v>
      </c>
      <c r="G182" s="1" cm="1">
        <f t="array" aca="1" ref="G182" ca="1">IF(AND($B182=G$28,$B182=$B183-1),NPV(discount_rate,OFFSET(G147,,,,COUNTA($G$122:$CC$122)-COUNTA($G$122:G$122)+1)-OFFSET(G148,,,,COUNTA($G$122:$CC$122)-COUNTA($G$122:G$122)+1))*(1+discount_rate),0)</f>
        <v>0</v>
      </c>
      <c r="H182" s="1" cm="1">
        <f t="array" aca="1" ref="H182" ca="1">IF(AND($B182=H$28,$B182=$B183-1),NPV(discount_rate,OFFSET(H147,,,,COUNTA($G$122:$CC$122)-COUNTA($G$122:H$122)+1)-OFFSET(H148,,,,COUNTA($G$122:$CC$122)-COUNTA($G$122:H$122)+1))*(1+discount_rate),0)</f>
        <v>0</v>
      </c>
      <c r="I182" s="1" cm="1">
        <f t="array" aca="1" ref="I182" ca="1">IF(AND($B182=I$28,$B182=$B183-1),NPV(discount_rate,OFFSET(I147,,,,COUNTA($G$122:$CC$122)-COUNTA($G$122:I$122)+1)-OFFSET(I148,,,,COUNTA($G$122:$CC$122)-COUNTA($G$122:I$122)+1))*(1+discount_rate),0)</f>
        <v>0</v>
      </c>
      <c r="J182" s="1" cm="1">
        <f t="array" aca="1" ref="J182" ca="1">IF(AND($B182=J$28,$B182=$B183-1),NPV(discount_rate,OFFSET(J147,,,,COUNTA($G$122:$CC$122)-COUNTA($G$122:J$122)+1)-OFFSET(J148,,,,COUNTA($G$122:$CC$122)-COUNTA($G$122:J$122)+1))*(1+discount_rate),0)</f>
        <v>0</v>
      </c>
      <c r="K182" s="1" cm="1">
        <f t="array" aca="1" ref="K182" ca="1">IF(AND($B182=K$28,$B182=$B183-1),NPV(discount_rate,OFFSET(K147,,,,COUNTA($G$122:$CC$122)-COUNTA($G$122:K$122)+1)-OFFSET(K148,,,,COUNTA($G$122:$CC$122)-COUNTA($G$122:K$122)+1))*(1+discount_rate),0)</f>
        <v>0</v>
      </c>
      <c r="L182" s="1" cm="1">
        <f t="array" aca="1" ref="L182" ca="1">IF(AND($B182=L$28,$B182=$B183-1),NPV(discount_rate,OFFSET(L147,,,,COUNTA($G$122:$CC$122)-COUNTA($G$122:L$122)+1)-OFFSET(L148,,,,COUNTA($G$122:$CC$122)-COUNTA($G$122:L$122)+1))*(1+discount_rate),0)</f>
        <v>0</v>
      </c>
      <c r="M182" s="1" cm="1">
        <f t="array" aca="1" ref="M182" ca="1">IF(AND($B182=M$28,$B182=$B183-1),NPV(discount_rate,OFFSET(M147,,,,COUNTA($G$122:$CC$122)-COUNTA($G$122:M$122)+1)-OFFSET(M148,,,,COUNTA($G$122:$CC$122)-COUNTA($G$122:M$122)+1))*(1+discount_rate),0)</f>
        <v>0</v>
      </c>
      <c r="N182" s="1" cm="1">
        <f t="array" aca="1" ref="N182" ca="1">IF(AND($B182=N$28,$B182=$B183-1),NPV(discount_rate,OFFSET(N147,,,,COUNTA($G$122:$CC$122)-COUNTA($G$122:N$122)+1)-OFFSET(N148,,,,COUNTA($G$122:$CC$122)-COUNTA($G$122:N$122)+1))*(1+discount_rate),0)</f>
        <v>0</v>
      </c>
      <c r="O182" s="1" cm="1">
        <f t="array" aca="1" ref="O182" ca="1">IF(AND($B182=O$28,$B182=$B183-1),NPV(discount_rate,OFFSET(O147,,,,COUNTA($G$122:$CC$122)-COUNTA($G$122:O$122)+1)-OFFSET(O148,,,,COUNTA($G$122:$CC$122)-COUNTA($G$122:O$122)+1))*(1+discount_rate),0)</f>
        <v>0</v>
      </c>
      <c r="P182" s="1" cm="1">
        <f t="array" aca="1" ref="P182" ca="1">IF(AND($B182=P$28,$B182=$B183-1),NPV(discount_rate,OFFSET(P147,,,,COUNTA($G$122:$CC$122)-COUNTA($G$122:P$122)+1)-OFFSET(P148,,,,COUNTA($G$122:$CC$122)-COUNTA($G$122:P$122)+1))*(1+discount_rate),0)</f>
        <v>0</v>
      </c>
      <c r="Q182" s="1" cm="1">
        <f t="array" aca="1" ref="Q182" ca="1">IF(AND($B182=Q$28,$B182=$B183-1),NPV(discount_rate,OFFSET(Q147,,,,COUNTA($G$122:$CC$122)-COUNTA($G$122:Q$122)+1)-OFFSET(Q148,,,,COUNTA($G$122:$CC$122)-COUNTA($G$122:Q$122)+1))*(1+discount_rate),0)</f>
        <v>0</v>
      </c>
      <c r="R182" s="1" cm="1">
        <f t="array" aca="1" ref="R182" ca="1">IF(AND($B182=R$28,$B182=$B183-1),NPV(discount_rate,OFFSET(R147,,,,COUNTA($G$122:$CC$122)-COUNTA($G$122:R$122)+1)-OFFSET(R148,,,,COUNTA($G$122:$CC$122)-COUNTA($G$122:R$122)+1))*(1+discount_rate),0)</f>
        <v>0</v>
      </c>
      <c r="S182" s="1" cm="1">
        <f t="array" aca="1" ref="S182" ca="1">IF(AND($B182=S$28,$B182=$B183-1),NPV(discount_rate,OFFSET(S147,,,,COUNTA($G$122:$CC$122)-COUNTA($G$122:S$122)+1)-OFFSET(S148,,,,COUNTA($G$122:$CC$122)-COUNTA($G$122:S$122)+1))*(1+discount_rate),0)</f>
        <v>0</v>
      </c>
      <c r="T182" s="1" cm="1">
        <f t="array" aca="1" ref="T182" ca="1">IF(AND($B182=T$28,$B182=$B183-1),NPV(discount_rate,OFFSET(T147,,,,COUNTA($G$122:$CC$122)-COUNTA($G$122:T$122)+1)-OFFSET(T148,,,,COUNTA($G$122:$CC$122)-COUNTA($G$122:T$122)+1))*(1+discount_rate),0)</f>
        <v>0</v>
      </c>
      <c r="U182" s="1" cm="1">
        <f t="array" aca="1" ref="U182" ca="1">IF(AND($B182=U$28,$B182=$B183-1),NPV(discount_rate,OFFSET(U147,,,,COUNTA($G$122:$CC$122)-COUNTA($G$122:U$122)+1)-OFFSET(U148,,,,COUNTA($G$122:$CC$122)-COUNTA($G$122:U$122)+1))*(1+discount_rate),0)</f>
        <v>0</v>
      </c>
      <c r="V182" s="1" cm="1">
        <f t="array" aca="1" ref="V182" ca="1">IF(AND($B182=V$28,$B182=$B183-1),NPV(discount_rate,OFFSET(V147,,,,COUNTA($G$122:$CC$122)-COUNTA($G$122:V$122)+1)-OFFSET(V148,,,,COUNTA($G$122:$CC$122)-COUNTA($G$122:V$122)+1))*(1+discount_rate),0)</f>
        <v>0</v>
      </c>
      <c r="W182" s="1" cm="1">
        <f t="array" aca="1" ref="W182" ca="1">IF(AND($B182=W$28,$B182=$B183-1),NPV(discount_rate,OFFSET(W147,,,,COUNTA($G$122:$CC$122)-COUNTA($G$122:W$122)+1)-OFFSET(W148,,,,COUNTA($G$122:$CC$122)-COUNTA($G$122:W$122)+1))*(1+discount_rate),0)</f>
        <v>0</v>
      </c>
      <c r="X182" s="1" cm="1">
        <f t="array" aca="1" ref="X182" ca="1">IF(AND($B182=X$28,$B182=$B183-1),NPV(discount_rate,OFFSET(X147,,,,COUNTA($G$122:$CC$122)-COUNTA($G$122:X$122)+1)-OFFSET(X148,,,,COUNTA($G$122:$CC$122)-COUNTA($G$122:X$122)+1))*(1+discount_rate),0)</f>
        <v>0</v>
      </c>
      <c r="Y182" s="1" cm="1">
        <f t="array" aca="1" ref="Y182" ca="1">IF(AND($B182=Y$28,$B182=$B183-1),NPV(discount_rate,OFFSET(Y147,,,,COUNTA($G$122:$CC$122)-COUNTA($G$122:Y$122)+1)-OFFSET(Y148,,,,COUNTA($G$122:$CC$122)-COUNTA($G$122:Y$122)+1))*(1+discount_rate),0)</f>
        <v>0</v>
      </c>
      <c r="Z182" s="1" cm="1">
        <f t="array" aca="1" ref="Z182" ca="1">IF(AND($B182=Z$28,$B182=$B183-1),NPV(discount_rate,OFFSET(Z147,,,,COUNTA($G$122:$CC$122)-COUNTA($G$122:Z$122)+1)-OFFSET(Z148,,,,COUNTA($G$122:$CC$122)-COUNTA($G$122:Z$122)+1))*(1+discount_rate),0)</f>
        <v>0</v>
      </c>
      <c r="AA182" s="1" cm="1">
        <f t="array" aca="1" ref="AA182" ca="1">IF(AND($B182=AA$28,$B182=$B183-1),NPV(discount_rate,OFFSET(AA147,,,,COUNTA($G$122:$CC$122)-COUNTA($G$122:AA$122)+1)-OFFSET(AA148,,,,COUNTA($G$122:$CC$122)-COUNTA($G$122:AA$122)+1))*(1+discount_rate),0)</f>
        <v>0</v>
      </c>
      <c r="AB182" s="1" cm="1">
        <f t="array" aca="1" ref="AB182" ca="1">IF(AND($B182=AB$28,$B182=$B183-1),NPV(discount_rate,OFFSET(AB147,,,,COUNTA($G$122:$CC$122)-COUNTA($G$122:AB$122)+1)-OFFSET(AB148,,,,COUNTA($G$122:$CC$122)-COUNTA($G$122:AB$122)+1))*(1+discount_rate),0)</f>
        <v>0</v>
      </c>
      <c r="AC182" s="1" cm="1">
        <f t="array" aca="1" ref="AC182" ca="1">IF(AND($B182=AC$28,$B182=$B183-1),NPV(discount_rate,OFFSET(AC147,,,,COUNTA($G$122:$CC$122)-COUNTA($G$122:AC$122)+1)-OFFSET(AC148,,,,COUNTA($G$122:$CC$122)-COUNTA($G$122:AC$122)+1))*(1+discount_rate),0)</f>
        <v>0</v>
      </c>
      <c r="AD182" s="1" cm="1">
        <f t="array" aca="1" ref="AD182" ca="1">IF(AND($B182=AD$28,$B182=$B183-1),NPV(discount_rate,OFFSET(AD147,,,,COUNTA($G$122:$CC$122)-COUNTA($G$122:AD$122)+1)-OFFSET(AD148,,,,COUNTA($G$122:$CC$122)-COUNTA($G$122:AD$122)+1))*(1+discount_rate),0)</f>
        <v>0</v>
      </c>
      <c r="AE182" s="1" cm="1">
        <f t="array" aca="1" ref="AE182" ca="1">IF(AND($B182=AE$28,$B182=$B183-1),NPV(discount_rate,OFFSET(AE147,,,,COUNTA($G$122:$CC$122)-COUNTA($G$122:AE$122)+1)-OFFSET(AE148,,,,COUNTA($G$122:$CC$122)-COUNTA($G$122:AE$122)+1))*(1+discount_rate),0)</f>
        <v>0</v>
      </c>
      <c r="AF182" s="1" cm="1">
        <f t="array" aca="1" ref="AF182" ca="1">IF(AND($B182=AF$28,$B182=$B183-1),NPV(discount_rate,OFFSET(AF147,,,,COUNTA($G$122:$CC$122)-COUNTA($G$122:AF$122)+1)-OFFSET(AF148,,,,COUNTA($G$122:$CC$122)-COUNTA($G$122:AF$122)+1))*(1+discount_rate),0)</f>
        <v>449.8543290557617</v>
      </c>
      <c r="AG182" s="1" cm="1">
        <f t="array" aca="1" ref="AG182" ca="1">IF(AND($B182=AG$28,$B182=$B183-1),NPV(discount_rate,OFFSET(AG147,,,,COUNTA($G$122:$CC$122)-COUNTA($G$122:AG$122)+1)-OFFSET(AG148,,,,COUNTA($G$122:$CC$122)-COUNTA($G$122:AG$122)+1))*(1+discount_rate),0)</f>
        <v>0</v>
      </c>
      <c r="AH182" s="1" cm="1">
        <f t="array" aca="1" ref="AH182" ca="1">IF(AND($B182=AH$28,$B182=$B183-1),NPV(discount_rate,OFFSET(AH147,,,,COUNTA($G$122:$CC$122)-COUNTA($G$122:AH$122)+1)-OFFSET(AH148,,,,COUNTA($G$122:$CC$122)-COUNTA($G$122:AH$122)+1))*(1+discount_rate),0)</f>
        <v>0</v>
      </c>
      <c r="AI182" s="1" cm="1">
        <f t="array" aca="1" ref="AI182" ca="1">IF(AND($B182=AI$28,$B182=$B183-1),NPV(discount_rate,OFFSET(AI147,,,,COUNTA($G$122:$CC$122)-COUNTA($G$122:AI$122)+1)-OFFSET(AI148,,,,COUNTA($G$122:$CC$122)-COUNTA($G$122:AI$122)+1))*(1+discount_rate),0)</f>
        <v>0</v>
      </c>
      <c r="AJ182" s="1" cm="1">
        <f t="array" aca="1" ref="AJ182" ca="1">IF(AND($B182=AJ$28,$B182=$B183-1),NPV(discount_rate,OFFSET(AJ147,,,,COUNTA($G$122:$CC$122)-COUNTA($G$122:AJ$122)+1)-OFFSET(AJ148,,,,COUNTA($G$122:$CC$122)-COUNTA($G$122:AJ$122)+1))*(1+discount_rate),0)</f>
        <v>0</v>
      </c>
      <c r="AK182" s="1" cm="1">
        <f t="array" aca="1" ref="AK182" ca="1">IF(AND($B182=AK$28,$B182=$B183-1),NPV(discount_rate,OFFSET(AK147,,,,COUNTA($G$122:$CC$122)-COUNTA($G$122:AK$122)+1)-OFFSET(AK148,,,,COUNTA($G$122:$CC$122)-COUNTA($G$122:AK$122)+1))*(1+discount_rate),0)</f>
        <v>0</v>
      </c>
      <c r="AL182" s="1" cm="1">
        <f t="array" aca="1" ref="AL182" ca="1">IF(AND($B182=AL$28,$B182=$B183-1),NPV(discount_rate,OFFSET(AL147,,,,COUNTA($G$122:$CC$122)-COUNTA($G$122:AL$122)+1)-OFFSET(AL148,,,,COUNTA($G$122:$CC$122)-COUNTA($G$122:AL$122)+1))*(1+discount_rate),0)</f>
        <v>0</v>
      </c>
      <c r="AM182" s="1" cm="1">
        <f t="array" aca="1" ref="AM182" ca="1">IF(AND($B182=AM$28,$B182=$B183-1),NPV(discount_rate,OFFSET(AM147,,,,COUNTA($G$122:$CC$122)-COUNTA($G$122:AM$122)+1)-OFFSET(AM148,,,,COUNTA($G$122:$CC$122)-COUNTA($G$122:AM$122)+1))*(1+discount_rate),0)</f>
        <v>0</v>
      </c>
      <c r="AN182" s="1" cm="1">
        <f t="array" aca="1" ref="AN182" ca="1">IF(AND($B182=AN$28,$B182=$B183-1),NPV(discount_rate,OFFSET(AN147,,,,COUNTA($G$122:$CC$122)-COUNTA($G$122:AN$122)+1)-OFFSET(AN148,,,,COUNTA($G$122:$CC$122)-COUNTA($G$122:AN$122)+1))*(1+discount_rate),0)</f>
        <v>0</v>
      </c>
      <c r="AO182" s="1" cm="1">
        <f t="array" aca="1" ref="AO182" ca="1">IF(AND($B182=AO$28,$B182=$B183-1),NPV(discount_rate,OFFSET(AO147,,,,COUNTA($G$122:$CC$122)-COUNTA($G$122:AO$122)+1)-OFFSET(AO148,,,,COUNTA($G$122:$CC$122)-COUNTA($G$122:AO$122)+1))*(1+discount_rate),0)</f>
        <v>0</v>
      </c>
      <c r="AP182" s="1" cm="1">
        <f t="array" aca="1" ref="AP182" ca="1">IF(AND($B182=AP$28,$B182=$B183-1),NPV(discount_rate,OFFSET(AP147,,,,COUNTA($G$122:$CC$122)-COUNTA($G$122:AP$122)+1)-OFFSET(AP148,,,,COUNTA($G$122:$CC$122)-COUNTA($G$122:AP$122)+1))*(1+discount_rate),0)</f>
        <v>0</v>
      </c>
      <c r="AQ182" s="1" cm="1">
        <f t="array" aca="1" ref="AQ182" ca="1">IF(AND($B182=AQ$28,$B182=$B183-1),NPV(discount_rate,OFFSET(AQ147,,,,COUNTA($G$122:$CC$122)-COUNTA($G$122:AQ$122)+1)-OFFSET(AQ148,,,,COUNTA($G$122:$CC$122)-COUNTA($G$122:AQ$122)+1))*(1+discount_rate),0)</f>
        <v>0</v>
      </c>
      <c r="AR182" s="1" cm="1">
        <f t="array" aca="1" ref="AR182" ca="1">IF(AND($B182=AR$28,$B182=$B183-1),NPV(discount_rate,OFFSET(AR147,,,,COUNTA($G$122:$CC$122)-COUNTA($G$122:AR$122)+1)-OFFSET(AR148,,,,COUNTA($G$122:$CC$122)-COUNTA($G$122:AR$122)+1))*(1+discount_rate),0)</f>
        <v>0</v>
      </c>
      <c r="AS182" s="1" cm="1">
        <f t="array" aca="1" ref="AS182" ca="1">IF(AND($B182=AS$28,$B182=$B183-1),NPV(discount_rate,OFFSET(AS147,,,,COUNTA($G$122:$CC$122)-COUNTA($G$122:AS$122)+1)-OFFSET(AS148,,,,COUNTA($G$122:$CC$122)-COUNTA($G$122:AS$122)+1))*(1+discount_rate),0)</f>
        <v>0</v>
      </c>
      <c r="AT182" s="1" cm="1">
        <f t="array" aca="1" ref="AT182" ca="1">IF(AND($B182=AT$28,$B182=$B183-1),NPV(discount_rate,OFFSET(AT147,,,,COUNTA($G$122:$CC$122)-COUNTA($G$122:AT$122)+1)-OFFSET(AT148,,,,COUNTA($G$122:$CC$122)-COUNTA($G$122:AT$122)+1))*(1+discount_rate),0)</f>
        <v>0</v>
      </c>
      <c r="AU182" s="1" cm="1">
        <f t="array" aca="1" ref="AU182" ca="1">IF(AND($B182=AU$28,$B182=$B183-1),NPV(discount_rate,OFFSET(AU147,,,,COUNTA($G$122:$CC$122)-COUNTA($G$122:AU$122)+1)-OFFSET(AU148,,,,COUNTA($G$122:$CC$122)-COUNTA($G$122:AU$122)+1))*(1+discount_rate),0)</f>
        <v>0</v>
      </c>
      <c r="AV182" s="1" cm="1">
        <f t="array" aca="1" ref="AV182" ca="1">IF(AND($B182=AV$28,$B182=$B183-1),NPV(discount_rate,OFFSET(AV147,,,,COUNTA($G$122:$CC$122)-COUNTA($G$122:AV$122)+1)-OFFSET(AV148,,,,COUNTA($G$122:$CC$122)-COUNTA($G$122:AV$122)+1))*(1+discount_rate),0)</f>
        <v>0</v>
      </c>
      <c r="AW182" s="1" cm="1">
        <f t="array" aca="1" ref="AW182" ca="1">IF(AND($B182=AW$28,$B182=$B183-1),NPV(discount_rate,OFFSET(AW147,,,,COUNTA($G$122:$CC$122)-COUNTA($G$122:AW$122)+1)-OFFSET(AW148,,,,COUNTA($G$122:$CC$122)-COUNTA($G$122:AW$122)+1))*(1+discount_rate),0)</f>
        <v>0</v>
      </c>
      <c r="AX182" s="1" cm="1">
        <f t="array" aca="1" ref="AX182" ca="1">IF(AND($B182=AX$28,$B182=$B183-1),NPV(discount_rate,OFFSET(AX147,,,,COUNTA($G$122:$CC$122)-COUNTA($G$122:AX$122)+1)-OFFSET(AX148,,,,COUNTA($G$122:$CC$122)-COUNTA($G$122:AX$122)+1))*(1+discount_rate),0)</f>
        <v>0</v>
      </c>
      <c r="AY182" s="1" cm="1">
        <f t="array" aca="1" ref="AY182" ca="1">IF(AND($B182=AY$28,$B182=$B183-1),NPV(discount_rate,OFFSET(AY147,,,,COUNTA($G$122:$CC$122)-COUNTA($G$122:AY$122)+1)-OFFSET(AY148,,,,COUNTA($G$122:$CC$122)-COUNTA($G$122:AY$122)+1))*(1+discount_rate),0)</f>
        <v>0</v>
      </c>
      <c r="AZ182" s="1" cm="1">
        <f t="array" aca="1" ref="AZ182" ca="1">IF(AND($B182=AZ$28,$B182=$B183-1),NPV(discount_rate,OFFSET(AZ147,,,,COUNTA($G$122:$CC$122)-COUNTA($G$122:AZ$122)+1)-OFFSET(AZ148,,,,COUNTA($G$122:$CC$122)-COUNTA($G$122:AZ$122)+1))*(1+discount_rate),0)</f>
        <v>0</v>
      </c>
      <c r="BA182" s="1" cm="1">
        <f t="array" aca="1" ref="BA182" ca="1">IF(AND($B182=BA$28,$B182=$B183-1),NPV(discount_rate,OFFSET(BA147,,,,COUNTA($G$122:$CC$122)-COUNTA($G$122:BA$122)+1)-OFFSET(BA148,,,,COUNTA($G$122:$CC$122)-COUNTA($G$122:BA$122)+1))*(1+discount_rate),0)</f>
        <v>0</v>
      </c>
      <c r="BB182" s="1" cm="1">
        <f t="array" aca="1" ref="BB182" ca="1">IF(AND($B182=BB$28,$B182=$B183-1),NPV(discount_rate,OFFSET(BB147,,,,COUNTA($G$122:$CC$122)-COUNTA($G$122:BB$122)+1)-OFFSET(BB148,,,,COUNTA($G$122:$CC$122)-COUNTA($G$122:BB$122)+1))*(1+discount_rate),0)</f>
        <v>0</v>
      </c>
      <c r="BC182" s="1" cm="1">
        <f t="array" aca="1" ref="BC182" ca="1">IF(AND($B182=BC$28,$B182=$B183-1),NPV(discount_rate,OFFSET(BC147,,,,COUNTA($G$122:$CC$122)-COUNTA($G$122:BC$122)+1)-OFFSET(BC148,,,,COUNTA($G$122:$CC$122)-COUNTA($G$122:BC$122)+1))*(1+discount_rate),0)</f>
        <v>0</v>
      </c>
      <c r="BD182" s="1" cm="1">
        <f t="array" aca="1" ref="BD182" ca="1">IF(AND($B182=BD$28,$B182=$B183-1),NPV(discount_rate,OFFSET(BD147,,,,COUNTA($G$122:$CC$122)-COUNTA($G$122:BD$122)+1)-OFFSET(BD148,,,,COUNTA($G$122:$CC$122)-COUNTA($G$122:BD$122)+1))*(1+discount_rate),0)</f>
        <v>0</v>
      </c>
      <c r="BE182" s="1" cm="1">
        <f t="array" aca="1" ref="BE182" ca="1">IF(AND($B182=BE$28,$B182=$B183-1),NPV(discount_rate,OFFSET(BE147,,,,COUNTA($G$122:$CC$122)-COUNTA($G$122:BE$122)+1)-OFFSET(BE148,,,,COUNTA($G$122:$CC$122)-COUNTA($G$122:BE$122)+1))*(1+discount_rate),0)</f>
        <v>0</v>
      </c>
      <c r="BF182" s="1" cm="1">
        <f t="array" aca="1" ref="BF182" ca="1">IF(AND($B182=BF$28,$B182=$B183-1),NPV(discount_rate,OFFSET(BF147,,,,COUNTA($G$122:$CC$122)-COUNTA($G$122:BF$122)+1)-OFFSET(BF148,,,,COUNTA($G$122:$CC$122)-COUNTA($G$122:BF$122)+1))*(1+discount_rate),0)</f>
        <v>0</v>
      </c>
      <c r="BG182" s="1" cm="1">
        <f t="array" aca="1" ref="BG182" ca="1">IF(AND($B182=BG$28,$B182=$B183-1),NPV(discount_rate,OFFSET(BG147,,,,COUNTA($G$122:$CC$122)-COUNTA($G$122:BG$122)+1)-OFFSET(BG148,,,,COUNTA($G$122:$CC$122)-COUNTA($G$122:BG$122)+1))*(1+discount_rate),0)</f>
        <v>0</v>
      </c>
      <c r="BH182" s="1" cm="1">
        <f t="array" aca="1" ref="BH182" ca="1">IF(AND($B182=BH$28,$B182=$B183-1),NPV(discount_rate,OFFSET(BH147,,,,COUNTA($G$122:$CC$122)-COUNTA($G$122:BH$122)+1)-OFFSET(BH148,,,,COUNTA($G$122:$CC$122)-COUNTA($G$122:BH$122)+1))*(1+discount_rate),0)</f>
        <v>0</v>
      </c>
      <c r="BI182" s="1" cm="1">
        <f t="array" aca="1" ref="BI182" ca="1">IF(AND($B182=BI$28,$B182=$B183-1),NPV(discount_rate,OFFSET(BI147,,,,COUNTA($G$122:$CC$122)-COUNTA($G$122:BI$122)+1)-OFFSET(BI148,,,,COUNTA($G$122:$CC$122)-COUNTA($G$122:BI$122)+1))*(1+discount_rate),0)</f>
        <v>0</v>
      </c>
      <c r="BJ182" s="1" cm="1">
        <f t="array" aca="1" ref="BJ182" ca="1">IF(AND($B182=BJ$28,$B182=$B183-1),NPV(discount_rate,OFFSET(BJ147,,,,COUNTA($G$122:$CC$122)-COUNTA($G$122:BJ$122)+1)-OFFSET(BJ148,,,,COUNTA($G$122:$CC$122)-COUNTA($G$122:BJ$122)+1))*(1+discount_rate),0)</f>
        <v>0</v>
      </c>
      <c r="BK182" s="1" cm="1">
        <f t="array" aca="1" ref="BK182" ca="1">IF(AND($B182=BK$28,$B182=$B183-1),NPV(discount_rate,OFFSET(BK147,,,,COUNTA($G$122:$CC$122)-COUNTA($G$122:BK$122)+1)-OFFSET(BK148,,,,COUNTA($G$122:$CC$122)-COUNTA($G$122:BK$122)+1))*(1+discount_rate),0)</f>
        <v>0</v>
      </c>
      <c r="BL182" s="1" cm="1">
        <f t="array" aca="1" ref="BL182" ca="1">IF(AND($B182=BL$28,$B182=$B183-1),NPV(discount_rate,OFFSET(BL147,,,,COUNTA($G$122:$CC$122)-COUNTA($G$122:BL$122)+1)-OFFSET(BL148,,,,COUNTA($G$122:$CC$122)-COUNTA($G$122:BL$122)+1))*(1+discount_rate),0)</f>
        <v>0</v>
      </c>
      <c r="BM182" s="1" cm="1">
        <f t="array" aca="1" ref="BM182" ca="1">IF(AND($B182=BM$28,$B182=$B183-1),NPV(discount_rate,OFFSET(BM147,,,,COUNTA($G$122:$CC$122)-COUNTA($G$122:BM$122)+1)-OFFSET(BM148,,,,COUNTA($G$122:$CC$122)-COUNTA($G$122:BM$122)+1))*(1+discount_rate),0)</f>
        <v>0</v>
      </c>
      <c r="BN182" s="1" cm="1">
        <f t="array" aca="1" ref="BN182" ca="1">IF(AND($B182=BN$28,$B182=$B183-1),NPV(discount_rate,OFFSET(BN147,,,,COUNTA($G$122:$CC$122)-COUNTA($G$122:BN$122)+1)-OFFSET(BN148,,,,COUNTA($G$122:$CC$122)-COUNTA($G$122:BN$122)+1))*(1+discount_rate),0)</f>
        <v>0</v>
      </c>
      <c r="BO182" s="1" cm="1">
        <f t="array" aca="1" ref="BO182" ca="1">IF(AND($B182=BO$28,$B182=$B183-1),NPV(discount_rate,OFFSET(BO147,,,,COUNTA($G$122:$CC$122)-COUNTA($G$122:BO$122)+1)-OFFSET(BO148,,,,COUNTA($G$122:$CC$122)-COUNTA($G$122:BO$122)+1))*(1+discount_rate),0)</f>
        <v>0</v>
      </c>
      <c r="BP182" s="1" cm="1">
        <f t="array" aca="1" ref="BP182" ca="1">IF(AND($B182=BP$28,$B182=$B183-1),NPV(discount_rate,OFFSET(BP147,,,,COUNTA($G$122:$CC$122)-COUNTA($G$122:BP$122)+1)-OFFSET(BP148,,,,COUNTA($G$122:$CC$122)-COUNTA($G$122:BP$122)+1))*(1+discount_rate),0)</f>
        <v>0</v>
      </c>
      <c r="BQ182" s="1" cm="1">
        <f t="array" aca="1" ref="BQ182" ca="1">IF(AND($B182=BQ$28,$B182=$B183-1),NPV(discount_rate,OFFSET(BQ147,,,,COUNTA($G$122:$CC$122)-COUNTA($G$122:BQ$122)+1)-OFFSET(BQ148,,,,COUNTA($G$122:$CC$122)-COUNTA($G$122:BQ$122)+1))*(1+discount_rate),0)</f>
        <v>0</v>
      </c>
      <c r="BR182" s="1" cm="1">
        <f t="array" aca="1" ref="BR182" ca="1">IF(AND($B182=BR$28,$B182=$B183-1),NPV(discount_rate,OFFSET(BR147,,,,COUNTA($G$122:$CC$122)-COUNTA($G$122:BR$122)+1)-OFFSET(BR148,,,,COUNTA($G$122:$CC$122)-COUNTA($G$122:BR$122)+1))*(1+discount_rate),0)</f>
        <v>0</v>
      </c>
      <c r="BS182" s="1" cm="1">
        <f t="array" aca="1" ref="BS182" ca="1">IF(AND($B182=BS$28,$B182=$B183-1),NPV(discount_rate,OFFSET(BS147,,,,COUNTA($G$122:$CC$122)-COUNTA($G$122:BS$122)+1)-OFFSET(BS148,,,,COUNTA($G$122:$CC$122)-COUNTA($G$122:BS$122)+1))*(1+discount_rate),0)</f>
        <v>0</v>
      </c>
      <c r="BT182" s="1" cm="1">
        <f t="array" aca="1" ref="BT182" ca="1">IF(AND($B182=BT$28,$B182=$B183-1),NPV(discount_rate,OFFSET(BT147,,,,COUNTA($G$122:$CC$122)-COUNTA($G$122:BT$122)+1)-OFFSET(BT148,,,,COUNTA($G$122:$CC$122)-COUNTA($G$122:BT$122)+1))*(1+discount_rate),0)</f>
        <v>0</v>
      </c>
      <c r="BU182" s="1" cm="1">
        <f t="array" aca="1" ref="BU182" ca="1">IF(AND($B182=BU$28,$B182=$B183-1),NPV(discount_rate,OFFSET(BU147,,,,COUNTA($G$122:$CC$122)-COUNTA($G$122:BU$122)+1)-OFFSET(BU148,,,,COUNTA($G$122:$CC$122)-COUNTA($G$122:BU$122)+1))*(1+discount_rate),0)</f>
        <v>0</v>
      </c>
      <c r="BV182" s="1" cm="1">
        <f t="array" aca="1" ref="BV182" ca="1">IF(AND($B182=BV$28,$B182=$B183-1),NPV(discount_rate,OFFSET(BV147,,,,COUNTA($G$122:$CC$122)-COUNTA($G$122:BV$122)+1)-OFFSET(BV148,,,,COUNTA($G$122:$CC$122)-COUNTA($G$122:BV$122)+1))*(1+discount_rate),0)</f>
        <v>0</v>
      </c>
      <c r="BW182" s="1" cm="1">
        <f t="array" aca="1" ref="BW182" ca="1">IF(AND($B182=BW$28,$B182=$B183-1),NPV(discount_rate,OFFSET(BW147,,,,COUNTA($G$122:$CC$122)-COUNTA($G$122:BW$122)+1)-OFFSET(BW148,,,,COUNTA($G$122:$CC$122)-COUNTA($G$122:BW$122)+1))*(1+discount_rate),0)</f>
        <v>0</v>
      </c>
      <c r="BX182" s="1" cm="1">
        <f t="array" aca="1" ref="BX182" ca="1">IF(AND($B182=BX$28,$B182=$B183-1),NPV(discount_rate,OFFSET(BX147,,,,COUNTA($G$122:$CC$122)-COUNTA($G$122:BX$122)+1)-OFFSET(BX148,,,,COUNTA($G$122:$CC$122)-COUNTA($G$122:BX$122)+1))*(1+discount_rate),0)</f>
        <v>0</v>
      </c>
      <c r="BY182" s="1" cm="1">
        <f t="array" aca="1" ref="BY182" ca="1">IF(AND($B182=BY$28,$B182=$B183-1),NPV(discount_rate,OFFSET(BY147,,,,COUNTA($G$122:$CC$122)-COUNTA($G$122:BY$122)+1)-OFFSET(BY148,,,,COUNTA($G$122:$CC$122)-COUNTA($G$122:BY$122)+1))*(1+discount_rate),0)</f>
        <v>0</v>
      </c>
      <c r="BZ182" s="1" cm="1">
        <f t="array" aca="1" ref="BZ182" ca="1">IF(AND($B182=BZ$28,$B182=$B183-1),NPV(discount_rate,OFFSET(BZ147,,,,COUNTA($G$122:$CC$122)-COUNTA($G$122:BZ$122)+1)-OFFSET(BZ148,,,,COUNTA($G$122:$CC$122)-COUNTA($G$122:BZ$122)+1))*(1+discount_rate),0)</f>
        <v>0</v>
      </c>
      <c r="CA182" s="1" cm="1">
        <f t="array" aca="1" ref="CA182" ca="1">IF(AND($B182=CA$28,$B182=$B183-1),NPV(discount_rate,OFFSET(CA147,,,,COUNTA($G$122:$CC$122)-COUNTA($G$122:CA$122)+1)-OFFSET(CA148,,,,COUNTA($G$122:$CC$122)-COUNTA($G$122:CA$122)+1))*(1+discount_rate),0)</f>
        <v>0</v>
      </c>
      <c r="CB182" s="1" cm="1">
        <f t="array" aca="1" ref="CB182" ca="1">IF(AND($B182=CB$28,$B182=$B183-1),NPV(discount_rate,OFFSET(CB147,,,,COUNTA($G$122:$CC$122)-COUNTA($G$122:CB$122)+1)-OFFSET(CB148,,,,COUNTA($G$122:$CC$122)-COUNTA($G$122:CB$122)+1))*(1+discount_rate),0)</f>
        <v>0</v>
      </c>
      <c r="CC182" s="1" cm="1">
        <f t="array" aca="1" ref="CC182" ca="1">IF(AND($B182=CC$28,$B182=$B183-1),NPV(discount_rate,OFFSET(CC147,,,,COUNTA($G$122:$CC$122)-COUNTA($G$122:CC$122)+1)-OFFSET(CC148,,,,COUNTA($G$122:$CC$122)-COUNTA($G$122:CC$122)+1))*(1+discount_rate),0)</f>
        <v>0</v>
      </c>
    </row>
    <row r="183" spans="2:81" x14ac:dyDescent="0.2">
      <c r="B183">
        <f t="shared" si="150"/>
        <v>2052</v>
      </c>
      <c r="D183" t="s">
        <v>43</v>
      </c>
      <c r="G183" s="1" cm="1">
        <f t="array" aca="1" ref="G183" ca="1">IF(AND($B183=G$28,$B183=$B184-1),NPV(discount_rate,OFFSET(G148,,,,COUNTA($G$122:$CC$122)-COUNTA($G$122:G$122)+1)-OFFSET(G149,,,,COUNTA($G$122:$CC$122)-COUNTA($G$122:G$122)+1))*(1+discount_rate),0)</f>
        <v>0</v>
      </c>
      <c r="H183" s="1" cm="1">
        <f t="array" aca="1" ref="H183" ca="1">IF(AND($B183=H$28,$B183=$B184-1),NPV(discount_rate,OFFSET(H148,,,,COUNTA($G$122:$CC$122)-COUNTA($G$122:H$122)+1)-OFFSET(H149,,,,COUNTA($G$122:$CC$122)-COUNTA($G$122:H$122)+1))*(1+discount_rate),0)</f>
        <v>0</v>
      </c>
      <c r="I183" s="1" cm="1">
        <f t="array" aca="1" ref="I183" ca="1">IF(AND($B183=I$28,$B183=$B184-1),NPV(discount_rate,OFFSET(I148,,,,COUNTA($G$122:$CC$122)-COUNTA($G$122:I$122)+1)-OFFSET(I149,,,,COUNTA($G$122:$CC$122)-COUNTA($G$122:I$122)+1))*(1+discount_rate),0)</f>
        <v>0</v>
      </c>
      <c r="J183" s="1" cm="1">
        <f t="array" aca="1" ref="J183" ca="1">IF(AND($B183=J$28,$B183=$B184-1),NPV(discount_rate,OFFSET(J148,,,,COUNTA($G$122:$CC$122)-COUNTA($G$122:J$122)+1)-OFFSET(J149,,,,COUNTA($G$122:$CC$122)-COUNTA($G$122:J$122)+1))*(1+discount_rate),0)</f>
        <v>0</v>
      </c>
      <c r="K183" s="1" cm="1">
        <f t="array" aca="1" ref="K183" ca="1">IF(AND($B183=K$28,$B183=$B184-1),NPV(discount_rate,OFFSET(K148,,,,COUNTA($G$122:$CC$122)-COUNTA($G$122:K$122)+1)-OFFSET(K149,,,,COUNTA($G$122:$CC$122)-COUNTA($G$122:K$122)+1))*(1+discount_rate),0)</f>
        <v>0</v>
      </c>
      <c r="L183" s="1" cm="1">
        <f t="array" aca="1" ref="L183" ca="1">IF(AND($B183=L$28,$B183=$B184-1),NPV(discount_rate,OFFSET(L148,,,,COUNTA($G$122:$CC$122)-COUNTA($G$122:L$122)+1)-OFFSET(L149,,,,COUNTA($G$122:$CC$122)-COUNTA($G$122:L$122)+1))*(1+discount_rate),0)</f>
        <v>0</v>
      </c>
      <c r="M183" s="1" cm="1">
        <f t="array" aca="1" ref="M183" ca="1">IF(AND($B183=M$28,$B183=$B184-1),NPV(discount_rate,OFFSET(M148,,,,COUNTA($G$122:$CC$122)-COUNTA($G$122:M$122)+1)-OFFSET(M149,,,,COUNTA($G$122:$CC$122)-COUNTA($G$122:M$122)+1))*(1+discount_rate),0)</f>
        <v>0</v>
      </c>
      <c r="N183" s="1" cm="1">
        <f t="array" aca="1" ref="N183" ca="1">IF(AND($B183=N$28,$B183=$B184-1),NPV(discount_rate,OFFSET(N148,,,,COUNTA($G$122:$CC$122)-COUNTA($G$122:N$122)+1)-OFFSET(N149,,,,COUNTA($G$122:$CC$122)-COUNTA($G$122:N$122)+1))*(1+discount_rate),0)</f>
        <v>0</v>
      </c>
      <c r="O183" s="1" cm="1">
        <f t="array" aca="1" ref="O183" ca="1">IF(AND($B183=O$28,$B183=$B184-1),NPV(discount_rate,OFFSET(O148,,,,COUNTA($G$122:$CC$122)-COUNTA($G$122:O$122)+1)-OFFSET(O149,,,,COUNTA($G$122:$CC$122)-COUNTA($G$122:O$122)+1))*(1+discount_rate),0)</f>
        <v>0</v>
      </c>
      <c r="P183" s="1" cm="1">
        <f t="array" aca="1" ref="P183" ca="1">IF(AND($B183=P$28,$B183=$B184-1),NPV(discount_rate,OFFSET(P148,,,,COUNTA($G$122:$CC$122)-COUNTA($G$122:P$122)+1)-OFFSET(P149,,,,COUNTA($G$122:$CC$122)-COUNTA($G$122:P$122)+1))*(1+discount_rate),0)</f>
        <v>0</v>
      </c>
      <c r="Q183" s="1" cm="1">
        <f t="array" aca="1" ref="Q183" ca="1">IF(AND($B183=Q$28,$B183=$B184-1),NPV(discount_rate,OFFSET(Q148,,,,COUNTA($G$122:$CC$122)-COUNTA($G$122:Q$122)+1)-OFFSET(Q149,,,,COUNTA($G$122:$CC$122)-COUNTA($G$122:Q$122)+1))*(1+discount_rate),0)</f>
        <v>0</v>
      </c>
      <c r="R183" s="1" cm="1">
        <f t="array" aca="1" ref="R183" ca="1">IF(AND($B183=R$28,$B183=$B184-1),NPV(discount_rate,OFFSET(R148,,,,COUNTA($G$122:$CC$122)-COUNTA($G$122:R$122)+1)-OFFSET(R149,,,,COUNTA($G$122:$CC$122)-COUNTA($G$122:R$122)+1))*(1+discount_rate),0)</f>
        <v>0</v>
      </c>
      <c r="S183" s="1" cm="1">
        <f t="array" aca="1" ref="S183" ca="1">IF(AND($B183=S$28,$B183=$B184-1),NPV(discount_rate,OFFSET(S148,,,,COUNTA($G$122:$CC$122)-COUNTA($G$122:S$122)+1)-OFFSET(S149,,,,COUNTA($G$122:$CC$122)-COUNTA($G$122:S$122)+1))*(1+discount_rate),0)</f>
        <v>0</v>
      </c>
      <c r="T183" s="1" cm="1">
        <f t="array" aca="1" ref="T183" ca="1">IF(AND($B183=T$28,$B183=$B184-1),NPV(discount_rate,OFFSET(T148,,,,COUNTA($G$122:$CC$122)-COUNTA($G$122:T$122)+1)-OFFSET(T149,,,,COUNTA($G$122:$CC$122)-COUNTA($G$122:T$122)+1))*(1+discount_rate),0)</f>
        <v>0</v>
      </c>
      <c r="U183" s="1" cm="1">
        <f t="array" aca="1" ref="U183" ca="1">IF(AND($B183=U$28,$B183=$B184-1),NPV(discount_rate,OFFSET(U148,,,,COUNTA($G$122:$CC$122)-COUNTA($G$122:U$122)+1)-OFFSET(U149,,,,COUNTA($G$122:$CC$122)-COUNTA($G$122:U$122)+1))*(1+discount_rate),0)</f>
        <v>0</v>
      </c>
      <c r="V183" s="1" cm="1">
        <f t="array" aca="1" ref="V183" ca="1">IF(AND($B183=V$28,$B183=$B184-1),NPV(discount_rate,OFFSET(V148,,,,COUNTA($G$122:$CC$122)-COUNTA($G$122:V$122)+1)-OFFSET(V149,,,,COUNTA($G$122:$CC$122)-COUNTA($G$122:V$122)+1))*(1+discount_rate),0)</f>
        <v>0</v>
      </c>
      <c r="W183" s="1" cm="1">
        <f t="array" aca="1" ref="W183" ca="1">IF(AND($B183=W$28,$B183=$B184-1),NPV(discount_rate,OFFSET(W148,,,,COUNTA($G$122:$CC$122)-COUNTA($G$122:W$122)+1)-OFFSET(W149,,,,COUNTA($G$122:$CC$122)-COUNTA($G$122:W$122)+1))*(1+discount_rate),0)</f>
        <v>0</v>
      </c>
      <c r="X183" s="1" cm="1">
        <f t="array" aca="1" ref="X183" ca="1">IF(AND($B183=X$28,$B183=$B184-1),NPV(discount_rate,OFFSET(X148,,,,COUNTA($G$122:$CC$122)-COUNTA($G$122:X$122)+1)-OFFSET(X149,,,,COUNTA($G$122:$CC$122)-COUNTA($G$122:X$122)+1))*(1+discount_rate),0)</f>
        <v>0</v>
      </c>
      <c r="Y183" s="1" cm="1">
        <f t="array" aca="1" ref="Y183" ca="1">IF(AND($B183=Y$28,$B183=$B184-1),NPV(discount_rate,OFFSET(Y148,,,,COUNTA($G$122:$CC$122)-COUNTA($G$122:Y$122)+1)-OFFSET(Y149,,,,COUNTA($G$122:$CC$122)-COUNTA($G$122:Y$122)+1))*(1+discount_rate),0)</f>
        <v>0</v>
      </c>
      <c r="Z183" s="1" cm="1">
        <f t="array" aca="1" ref="Z183" ca="1">IF(AND($B183=Z$28,$B183=$B184-1),NPV(discount_rate,OFFSET(Z148,,,,COUNTA($G$122:$CC$122)-COUNTA($G$122:Z$122)+1)-OFFSET(Z149,,,,COUNTA($G$122:$CC$122)-COUNTA($G$122:Z$122)+1))*(1+discount_rate),0)</f>
        <v>0</v>
      </c>
      <c r="AA183" s="1" cm="1">
        <f t="array" aca="1" ref="AA183" ca="1">IF(AND($B183=AA$28,$B183=$B184-1),NPV(discount_rate,OFFSET(AA148,,,,COUNTA($G$122:$CC$122)-COUNTA($G$122:AA$122)+1)-OFFSET(AA149,,,,COUNTA($G$122:$CC$122)-COUNTA($G$122:AA$122)+1))*(1+discount_rate),0)</f>
        <v>0</v>
      </c>
      <c r="AB183" s="1" cm="1">
        <f t="array" aca="1" ref="AB183" ca="1">IF(AND($B183=AB$28,$B183=$B184-1),NPV(discount_rate,OFFSET(AB148,,,,COUNTA($G$122:$CC$122)-COUNTA($G$122:AB$122)+1)-OFFSET(AB149,,,,COUNTA($G$122:$CC$122)-COUNTA($G$122:AB$122)+1))*(1+discount_rate),0)</f>
        <v>0</v>
      </c>
      <c r="AC183" s="1" cm="1">
        <f t="array" aca="1" ref="AC183" ca="1">IF(AND($B183=AC$28,$B183=$B184-1),NPV(discount_rate,OFFSET(AC148,,,,COUNTA($G$122:$CC$122)-COUNTA($G$122:AC$122)+1)-OFFSET(AC149,,,,COUNTA($G$122:$CC$122)-COUNTA($G$122:AC$122)+1))*(1+discount_rate),0)</f>
        <v>0</v>
      </c>
      <c r="AD183" s="1" cm="1">
        <f t="array" aca="1" ref="AD183" ca="1">IF(AND($B183=AD$28,$B183=$B184-1),NPV(discount_rate,OFFSET(AD148,,,,COUNTA($G$122:$CC$122)-COUNTA($G$122:AD$122)+1)-OFFSET(AD149,,,,COUNTA($G$122:$CC$122)-COUNTA($G$122:AD$122)+1))*(1+discount_rate),0)</f>
        <v>0</v>
      </c>
      <c r="AE183" s="1" cm="1">
        <f t="array" aca="1" ref="AE183" ca="1">IF(AND($B183=AE$28,$B183=$B184-1),NPV(discount_rate,OFFSET(AE148,,,,COUNTA($G$122:$CC$122)-COUNTA($G$122:AE$122)+1)-OFFSET(AE149,,,,COUNTA($G$122:$CC$122)-COUNTA($G$122:AE$122)+1))*(1+discount_rate),0)</f>
        <v>0</v>
      </c>
      <c r="AF183" s="1" cm="1">
        <f t="array" aca="1" ref="AF183" ca="1">IF(AND($B183=AF$28,$B183=$B184-1),NPV(discount_rate,OFFSET(AF148,,,,COUNTA($G$122:$CC$122)-COUNTA($G$122:AF$122)+1)-OFFSET(AF149,,,,COUNTA($G$122:$CC$122)-COUNTA($G$122:AF$122)+1))*(1+discount_rate),0)</f>
        <v>0</v>
      </c>
      <c r="AG183" s="1" cm="1">
        <f t="array" aca="1" ref="AG183" ca="1">IF(AND($B183=AG$28,$B183=$B184-1),NPV(discount_rate,OFFSET(AG148,,,,COUNTA($G$122:$CC$122)-COUNTA($G$122:AG$122)+1)-OFFSET(AG149,,,,COUNTA($G$122:$CC$122)-COUNTA($G$122:AG$122)+1))*(1+discount_rate),0)</f>
        <v>452.60100699302831</v>
      </c>
      <c r="AH183" s="1" cm="1">
        <f t="array" aca="1" ref="AH183" ca="1">IF(AND($B183=AH$28,$B183=$B184-1),NPV(discount_rate,OFFSET(AH148,,,,COUNTA($G$122:$CC$122)-COUNTA($G$122:AH$122)+1)-OFFSET(AH149,,,,COUNTA($G$122:$CC$122)-COUNTA($G$122:AH$122)+1))*(1+discount_rate),0)</f>
        <v>0</v>
      </c>
      <c r="AI183" s="1" cm="1">
        <f t="array" aca="1" ref="AI183" ca="1">IF(AND($B183=AI$28,$B183=$B184-1),NPV(discount_rate,OFFSET(AI148,,,,COUNTA($G$122:$CC$122)-COUNTA($G$122:AI$122)+1)-OFFSET(AI149,,,,COUNTA($G$122:$CC$122)-COUNTA($G$122:AI$122)+1))*(1+discount_rate),0)</f>
        <v>0</v>
      </c>
      <c r="AJ183" s="1" cm="1">
        <f t="array" aca="1" ref="AJ183" ca="1">IF(AND($B183=AJ$28,$B183=$B184-1),NPV(discount_rate,OFFSET(AJ148,,,,COUNTA($G$122:$CC$122)-COUNTA($G$122:AJ$122)+1)-OFFSET(AJ149,,,,COUNTA($G$122:$CC$122)-COUNTA($G$122:AJ$122)+1))*(1+discount_rate),0)</f>
        <v>0</v>
      </c>
      <c r="AK183" s="1" cm="1">
        <f t="array" aca="1" ref="AK183" ca="1">IF(AND($B183=AK$28,$B183=$B184-1),NPV(discount_rate,OFFSET(AK148,,,,COUNTA($G$122:$CC$122)-COUNTA($G$122:AK$122)+1)-OFFSET(AK149,,,,COUNTA($G$122:$CC$122)-COUNTA($G$122:AK$122)+1))*(1+discount_rate),0)</f>
        <v>0</v>
      </c>
      <c r="AL183" s="1" cm="1">
        <f t="array" aca="1" ref="AL183" ca="1">IF(AND($B183=AL$28,$B183=$B184-1),NPV(discount_rate,OFFSET(AL148,,,,COUNTA($G$122:$CC$122)-COUNTA($G$122:AL$122)+1)-OFFSET(AL149,,,,COUNTA($G$122:$CC$122)-COUNTA($G$122:AL$122)+1))*(1+discount_rate),0)</f>
        <v>0</v>
      </c>
      <c r="AM183" s="1" cm="1">
        <f t="array" aca="1" ref="AM183" ca="1">IF(AND($B183=AM$28,$B183=$B184-1),NPV(discount_rate,OFFSET(AM148,,,,COUNTA($G$122:$CC$122)-COUNTA($G$122:AM$122)+1)-OFFSET(AM149,,,,COUNTA($G$122:$CC$122)-COUNTA($G$122:AM$122)+1))*(1+discount_rate),0)</f>
        <v>0</v>
      </c>
      <c r="AN183" s="1" cm="1">
        <f t="array" aca="1" ref="AN183" ca="1">IF(AND($B183=AN$28,$B183=$B184-1),NPV(discount_rate,OFFSET(AN148,,,,COUNTA($G$122:$CC$122)-COUNTA($G$122:AN$122)+1)-OFFSET(AN149,,,,COUNTA($G$122:$CC$122)-COUNTA($G$122:AN$122)+1))*(1+discount_rate),0)</f>
        <v>0</v>
      </c>
      <c r="AO183" s="1" cm="1">
        <f t="array" aca="1" ref="AO183" ca="1">IF(AND($B183=AO$28,$B183=$B184-1),NPV(discount_rate,OFFSET(AO148,,,,COUNTA($G$122:$CC$122)-COUNTA($G$122:AO$122)+1)-OFFSET(AO149,,,,COUNTA($G$122:$CC$122)-COUNTA($G$122:AO$122)+1))*(1+discount_rate),0)</f>
        <v>0</v>
      </c>
      <c r="AP183" s="1" cm="1">
        <f t="array" aca="1" ref="AP183" ca="1">IF(AND($B183=AP$28,$B183=$B184-1),NPV(discount_rate,OFFSET(AP148,,,,COUNTA($G$122:$CC$122)-COUNTA($G$122:AP$122)+1)-OFFSET(AP149,,,,COUNTA($G$122:$CC$122)-COUNTA($G$122:AP$122)+1))*(1+discount_rate),0)</f>
        <v>0</v>
      </c>
      <c r="AQ183" s="1" cm="1">
        <f t="array" aca="1" ref="AQ183" ca="1">IF(AND($B183=AQ$28,$B183=$B184-1),NPV(discount_rate,OFFSET(AQ148,,,,COUNTA($G$122:$CC$122)-COUNTA($G$122:AQ$122)+1)-OFFSET(AQ149,,,,COUNTA($G$122:$CC$122)-COUNTA($G$122:AQ$122)+1))*(1+discount_rate),0)</f>
        <v>0</v>
      </c>
      <c r="AR183" s="1" cm="1">
        <f t="array" aca="1" ref="AR183" ca="1">IF(AND($B183=AR$28,$B183=$B184-1),NPV(discount_rate,OFFSET(AR148,,,,COUNTA($G$122:$CC$122)-COUNTA($G$122:AR$122)+1)-OFFSET(AR149,,,,COUNTA($G$122:$CC$122)-COUNTA($G$122:AR$122)+1))*(1+discount_rate),0)</f>
        <v>0</v>
      </c>
      <c r="AS183" s="1" cm="1">
        <f t="array" aca="1" ref="AS183" ca="1">IF(AND($B183=AS$28,$B183=$B184-1),NPV(discount_rate,OFFSET(AS148,,,,COUNTA($G$122:$CC$122)-COUNTA($G$122:AS$122)+1)-OFFSET(AS149,,,,COUNTA($G$122:$CC$122)-COUNTA($G$122:AS$122)+1))*(1+discount_rate),0)</f>
        <v>0</v>
      </c>
      <c r="AT183" s="1" cm="1">
        <f t="array" aca="1" ref="AT183" ca="1">IF(AND($B183=AT$28,$B183=$B184-1),NPV(discount_rate,OFFSET(AT148,,,,COUNTA($G$122:$CC$122)-COUNTA($G$122:AT$122)+1)-OFFSET(AT149,,,,COUNTA($G$122:$CC$122)-COUNTA($G$122:AT$122)+1))*(1+discount_rate),0)</f>
        <v>0</v>
      </c>
      <c r="AU183" s="1" cm="1">
        <f t="array" aca="1" ref="AU183" ca="1">IF(AND($B183=AU$28,$B183=$B184-1),NPV(discount_rate,OFFSET(AU148,,,,COUNTA($G$122:$CC$122)-COUNTA($G$122:AU$122)+1)-OFFSET(AU149,,,,COUNTA($G$122:$CC$122)-COUNTA($G$122:AU$122)+1))*(1+discount_rate),0)</f>
        <v>0</v>
      </c>
      <c r="AV183" s="1" cm="1">
        <f t="array" aca="1" ref="AV183" ca="1">IF(AND($B183=AV$28,$B183=$B184-1),NPV(discount_rate,OFFSET(AV148,,,,COUNTA($G$122:$CC$122)-COUNTA($G$122:AV$122)+1)-OFFSET(AV149,,,,COUNTA($G$122:$CC$122)-COUNTA($G$122:AV$122)+1))*(1+discount_rate),0)</f>
        <v>0</v>
      </c>
      <c r="AW183" s="1" cm="1">
        <f t="array" aca="1" ref="AW183" ca="1">IF(AND($B183=AW$28,$B183=$B184-1),NPV(discount_rate,OFFSET(AW148,,,,COUNTA($G$122:$CC$122)-COUNTA($G$122:AW$122)+1)-OFFSET(AW149,,,,COUNTA($G$122:$CC$122)-COUNTA($G$122:AW$122)+1))*(1+discount_rate),0)</f>
        <v>0</v>
      </c>
      <c r="AX183" s="1" cm="1">
        <f t="array" aca="1" ref="AX183" ca="1">IF(AND($B183=AX$28,$B183=$B184-1),NPV(discount_rate,OFFSET(AX148,,,,COUNTA($G$122:$CC$122)-COUNTA($G$122:AX$122)+1)-OFFSET(AX149,,,,COUNTA($G$122:$CC$122)-COUNTA($G$122:AX$122)+1))*(1+discount_rate),0)</f>
        <v>0</v>
      </c>
      <c r="AY183" s="1" cm="1">
        <f t="array" aca="1" ref="AY183" ca="1">IF(AND($B183=AY$28,$B183=$B184-1),NPV(discount_rate,OFFSET(AY148,,,,COUNTA($G$122:$CC$122)-COUNTA($G$122:AY$122)+1)-OFFSET(AY149,,,,COUNTA($G$122:$CC$122)-COUNTA($G$122:AY$122)+1))*(1+discount_rate),0)</f>
        <v>0</v>
      </c>
      <c r="AZ183" s="1" cm="1">
        <f t="array" aca="1" ref="AZ183" ca="1">IF(AND($B183=AZ$28,$B183=$B184-1),NPV(discount_rate,OFFSET(AZ148,,,,COUNTA($G$122:$CC$122)-COUNTA($G$122:AZ$122)+1)-OFFSET(AZ149,,,,COUNTA($G$122:$CC$122)-COUNTA($G$122:AZ$122)+1))*(1+discount_rate),0)</f>
        <v>0</v>
      </c>
      <c r="BA183" s="1" cm="1">
        <f t="array" aca="1" ref="BA183" ca="1">IF(AND($B183=BA$28,$B183=$B184-1),NPV(discount_rate,OFFSET(BA148,,,,COUNTA($G$122:$CC$122)-COUNTA($G$122:BA$122)+1)-OFFSET(BA149,,,,COUNTA($G$122:$CC$122)-COUNTA($G$122:BA$122)+1))*(1+discount_rate),0)</f>
        <v>0</v>
      </c>
      <c r="BB183" s="1" cm="1">
        <f t="array" aca="1" ref="BB183" ca="1">IF(AND($B183=BB$28,$B183=$B184-1),NPV(discount_rate,OFFSET(BB148,,,,COUNTA($G$122:$CC$122)-COUNTA($G$122:BB$122)+1)-OFFSET(BB149,,,,COUNTA($G$122:$CC$122)-COUNTA($G$122:BB$122)+1))*(1+discount_rate),0)</f>
        <v>0</v>
      </c>
      <c r="BC183" s="1" cm="1">
        <f t="array" aca="1" ref="BC183" ca="1">IF(AND($B183=BC$28,$B183=$B184-1),NPV(discount_rate,OFFSET(BC148,,,,COUNTA($G$122:$CC$122)-COUNTA($G$122:BC$122)+1)-OFFSET(BC149,,,,COUNTA($G$122:$CC$122)-COUNTA($G$122:BC$122)+1))*(1+discount_rate),0)</f>
        <v>0</v>
      </c>
      <c r="BD183" s="1" cm="1">
        <f t="array" aca="1" ref="BD183" ca="1">IF(AND($B183=BD$28,$B183=$B184-1),NPV(discount_rate,OFFSET(BD148,,,,COUNTA($G$122:$CC$122)-COUNTA($G$122:BD$122)+1)-OFFSET(BD149,,,,COUNTA($G$122:$CC$122)-COUNTA($G$122:BD$122)+1))*(1+discount_rate),0)</f>
        <v>0</v>
      </c>
      <c r="BE183" s="1" cm="1">
        <f t="array" aca="1" ref="BE183" ca="1">IF(AND($B183=BE$28,$B183=$B184-1),NPV(discount_rate,OFFSET(BE148,,,,COUNTA($G$122:$CC$122)-COUNTA($G$122:BE$122)+1)-OFFSET(BE149,,,,COUNTA($G$122:$CC$122)-COUNTA($G$122:BE$122)+1))*(1+discount_rate),0)</f>
        <v>0</v>
      </c>
      <c r="BF183" s="1" cm="1">
        <f t="array" aca="1" ref="BF183" ca="1">IF(AND($B183=BF$28,$B183=$B184-1),NPV(discount_rate,OFFSET(BF148,,,,COUNTA($G$122:$CC$122)-COUNTA($G$122:BF$122)+1)-OFFSET(BF149,,,,COUNTA($G$122:$CC$122)-COUNTA($G$122:BF$122)+1))*(1+discount_rate),0)</f>
        <v>0</v>
      </c>
      <c r="BG183" s="1" cm="1">
        <f t="array" aca="1" ref="BG183" ca="1">IF(AND($B183=BG$28,$B183=$B184-1),NPV(discount_rate,OFFSET(BG148,,,,COUNTA($G$122:$CC$122)-COUNTA($G$122:BG$122)+1)-OFFSET(BG149,,,,COUNTA($G$122:$CC$122)-COUNTA($G$122:BG$122)+1))*(1+discount_rate),0)</f>
        <v>0</v>
      </c>
      <c r="BH183" s="1" cm="1">
        <f t="array" aca="1" ref="BH183" ca="1">IF(AND($B183=BH$28,$B183=$B184-1),NPV(discount_rate,OFFSET(BH148,,,,COUNTA($G$122:$CC$122)-COUNTA($G$122:BH$122)+1)-OFFSET(BH149,,,,COUNTA($G$122:$CC$122)-COUNTA($G$122:BH$122)+1))*(1+discount_rate),0)</f>
        <v>0</v>
      </c>
      <c r="BI183" s="1" cm="1">
        <f t="array" aca="1" ref="BI183" ca="1">IF(AND($B183=BI$28,$B183=$B184-1),NPV(discount_rate,OFFSET(BI148,,,,COUNTA($G$122:$CC$122)-COUNTA($G$122:BI$122)+1)-OFFSET(BI149,,,,COUNTA($G$122:$CC$122)-COUNTA($G$122:BI$122)+1))*(1+discount_rate),0)</f>
        <v>0</v>
      </c>
      <c r="BJ183" s="1" cm="1">
        <f t="array" aca="1" ref="BJ183" ca="1">IF(AND($B183=BJ$28,$B183=$B184-1),NPV(discount_rate,OFFSET(BJ148,,,,COUNTA($G$122:$CC$122)-COUNTA($G$122:BJ$122)+1)-OFFSET(BJ149,,,,COUNTA($G$122:$CC$122)-COUNTA($G$122:BJ$122)+1))*(1+discount_rate),0)</f>
        <v>0</v>
      </c>
      <c r="BK183" s="1" cm="1">
        <f t="array" aca="1" ref="BK183" ca="1">IF(AND($B183=BK$28,$B183=$B184-1),NPV(discount_rate,OFFSET(BK148,,,,COUNTA($G$122:$CC$122)-COUNTA($G$122:BK$122)+1)-OFFSET(BK149,,,,COUNTA($G$122:$CC$122)-COUNTA($G$122:BK$122)+1))*(1+discount_rate),0)</f>
        <v>0</v>
      </c>
      <c r="BL183" s="1" cm="1">
        <f t="array" aca="1" ref="BL183" ca="1">IF(AND($B183=BL$28,$B183=$B184-1),NPV(discount_rate,OFFSET(BL148,,,,COUNTA($G$122:$CC$122)-COUNTA($G$122:BL$122)+1)-OFFSET(BL149,,,,COUNTA($G$122:$CC$122)-COUNTA($G$122:BL$122)+1))*(1+discount_rate),0)</f>
        <v>0</v>
      </c>
      <c r="BM183" s="1" cm="1">
        <f t="array" aca="1" ref="BM183" ca="1">IF(AND($B183=BM$28,$B183=$B184-1),NPV(discount_rate,OFFSET(BM148,,,,COUNTA($G$122:$CC$122)-COUNTA($G$122:BM$122)+1)-OFFSET(BM149,,,,COUNTA($G$122:$CC$122)-COUNTA($G$122:BM$122)+1))*(1+discount_rate),0)</f>
        <v>0</v>
      </c>
      <c r="BN183" s="1" cm="1">
        <f t="array" aca="1" ref="BN183" ca="1">IF(AND($B183=BN$28,$B183=$B184-1),NPV(discount_rate,OFFSET(BN148,,,,COUNTA($G$122:$CC$122)-COUNTA($G$122:BN$122)+1)-OFFSET(BN149,,,,COUNTA($G$122:$CC$122)-COUNTA($G$122:BN$122)+1))*(1+discount_rate),0)</f>
        <v>0</v>
      </c>
      <c r="BO183" s="1" cm="1">
        <f t="array" aca="1" ref="BO183" ca="1">IF(AND($B183=BO$28,$B183=$B184-1),NPV(discount_rate,OFFSET(BO148,,,,COUNTA($G$122:$CC$122)-COUNTA($G$122:BO$122)+1)-OFFSET(BO149,,,,COUNTA($G$122:$CC$122)-COUNTA($G$122:BO$122)+1))*(1+discount_rate),0)</f>
        <v>0</v>
      </c>
      <c r="BP183" s="1" cm="1">
        <f t="array" aca="1" ref="BP183" ca="1">IF(AND($B183=BP$28,$B183=$B184-1),NPV(discount_rate,OFFSET(BP148,,,,COUNTA($G$122:$CC$122)-COUNTA($G$122:BP$122)+1)-OFFSET(BP149,,,,COUNTA($G$122:$CC$122)-COUNTA($G$122:BP$122)+1))*(1+discount_rate),0)</f>
        <v>0</v>
      </c>
      <c r="BQ183" s="1" cm="1">
        <f t="array" aca="1" ref="BQ183" ca="1">IF(AND($B183=BQ$28,$B183=$B184-1),NPV(discount_rate,OFFSET(BQ148,,,,COUNTA($G$122:$CC$122)-COUNTA($G$122:BQ$122)+1)-OFFSET(BQ149,,,,COUNTA($G$122:$CC$122)-COUNTA($G$122:BQ$122)+1))*(1+discount_rate),0)</f>
        <v>0</v>
      </c>
      <c r="BR183" s="1" cm="1">
        <f t="array" aca="1" ref="BR183" ca="1">IF(AND($B183=BR$28,$B183=$B184-1),NPV(discount_rate,OFFSET(BR148,,,,COUNTA($G$122:$CC$122)-COUNTA($G$122:BR$122)+1)-OFFSET(BR149,,,,COUNTA($G$122:$CC$122)-COUNTA($G$122:BR$122)+1))*(1+discount_rate),0)</f>
        <v>0</v>
      </c>
      <c r="BS183" s="1" cm="1">
        <f t="array" aca="1" ref="BS183" ca="1">IF(AND($B183=BS$28,$B183=$B184-1),NPV(discount_rate,OFFSET(BS148,,,,COUNTA($G$122:$CC$122)-COUNTA($G$122:BS$122)+1)-OFFSET(BS149,,,,COUNTA($G$122:$CC$122)-COUNTA($G$122:BS$122)+1))*(1+discount_rate),0)</f>
        <v>0</v>
      </c>
      <c r="BT183" s="1" cm="1">
        <f t="array" aca="1" ref="BT183" ca="1">IF(AND($B183=BT$28,$B183=$B184-1),NPV(discount_rate,OFFSET(BT148,,,,COUNTA($G$122:$CC$122)-COUNTA($G$122:BT$122)+1)-OFFSET(BT149,,,,COUNTA($G$122:$CC$122)-COUNTA($G$122:BT$122)+1))*(1+discount_rate),0)</f>
        <v>0</v>
      </c>
      <c r="BU183" s="1" cm="1">
        <f t="array" aca="1" ref="BU183" ca="1">IF(AND($B183=BU$28,$B183=$B184-1),NPV(discount_rate,OFFSET(BU148,,,,COUNTA($G$122:$CC$122)-COUNTA($G$122:BU$122)+1)-OFFSET(BU149,,,,COUNTA($G$122:$CC$122)-COUNTA($G$122:BU$122)+1))*(1+discount_rate),0)</f>
        <v>0</v>
      </c>
      <c r="BV183" s="1" cm="1">
        <f t="array" aca="1" ref="BV183" ca="1">IF(AND($B183=BV$28,$B183=$B184-1),NPV(discount_rate,OFFSET(BV148,,,,COUNTA($G$122:$CC$122)-COUNTA($G$122:BV$122)+1)-OFFSET(BV149,,,,COUNTA($G$122:$CC$122)-COUNTA($G$122:BV$122)+1))*(1+discount_rate),0)</f>
        <v>0</v>
      </c>
      <c r="BW183" s="1" cm="1">
        <f t="array" aca="1" ref="BW183" ca="1">IF(AND($B183=BW$28,$B183=$B184-1),NPV(discount_rate,OFFSET(BW148,,,,COUNTA($G$122:$CC$122)-COUNTA($G$122:BW$122)+1)-OFFSET(BW149,,,,COUNTA($G$122:$CC$122)-COUNTA($G$122:BW$122)+1))*(1+discount_rate),0)</f>
        <v>0</v>
      </c>
      <c r="BX183" s="1" cm="1">
        <f t="array" aca="1" ref="BX183" ca="1">IF(AND($B183=BX$28,$B183=$B184-1),NPV(discount_rate,OFFSET(BX148,,,,COUNTA($G$122:$CC$122)-COUNTA($G$122:BX$122)+1)-OFFSET(BX149,,,,COUNTA($G$122:$CC$122)-COUNTA($G$122:BX$122)+1))*(1+discount_rate),0)</f>
        <v>0</v>
      </c>
      <c r="BY183" s="1" cm="1">
        <f t="array" aca="1" ref="BY183" ca="1">IF(AND($B183=BY$28,$B183=$B184-1),NPV(discount_rate,OFFSET(BY148,,,,COUNTA($G$122:$CC$122)-COUNTA($G$122:BY$122)+1)-OFFSET(BY149,,,,COUNTA($G$122:$CC$122)-COUNTA($G$122:BY$122)+1))*(1+discount_rate),0)</f>
        <v>0</v>
      </c>
      <c r="BZ183" s="1" cm="1">
        <f t="array" aca="1" ref="BZ183" ca="1">IF(AND($B183=BZ$28,$B183=$B184-1),NPV(discount_rate,OFFSET(BZ148,,,,COUNTA($G$122:$CC$122)-COUNTA($G$122:BZ$122)+1)-OFFSET(BZ149,,,,COUNTA($G$122:$CC$122)-COUNTA($G$122:BZ$122)+1))*(1+discount_rate),0)</f>
        <v>0</v>
      </c>
      <c r="CA183" s="1" cm="1">
        <f t="array" aca="1" ref="CA183" ca="1">IF(AND($B183=CA$28,$B183=$B184-1),NPV(discount_rate,OFFSET(CA148,,,,COUNTA($G$122:$CC$122)-COUNTA($G$122:CA$122)+1)-OFFSET(CA149,,,,COUNTA($G$122:$CC$122)-COUNTA($G$122:CA$122)+1))*(1+discount_rate),0)</f>
        <v>0</v>
      </c>
      <c r="CB183" s="1" cm="1">
        <f t="array" aca="1" ref="CB183" ca="1">IF(AND($B183=CB$28,$B183=$B184-1),NPV(discount_rate,OFFSET(CB148,,,,COUNTA($G$122:$CC$122)-COUNTA($G$122:CB$122)+1)-OFFSET(CB149,,,,COUNTA($G$122:$CC$122)-COUNTA($G$122:CB$122)+1))*(1+discount_rate),0)</f>
        <v>0</v>
      </c>
      <c r="CC183" s="1" cm="1">
        <f t="array" aca="1" ref="CC183" ca="1">IF(AND($B183=CC$28,$B183=$B184-1),NPV(discount_rate,OFFSET(CC148,,,,COUNTA($G$122:$CC$122)-COUNTA($G$122:CC$122)+1)-OFFSET(CC149,,,,COUNTA($G$122:$CC$122)-COUNTA($G$122:CC$122)+1))*(1+discount_rate),0)</f>
        <v>0</v>
      </c>
    </row>
    <row r="184" spans="2:81" x14ac:dyDescent="0.2">
      <c r="B184">
        <f t="shared" si="150"/>
        <v>2053</v>
      </c>
      <c r="D184" t="s">
        <v>43</v>
      </c>
      <c r="G184" s="1" cm="1">
        <f t="array" aca="1" ref="G184" ca="1">IF(AND($B184=G$28,$B184=$B185-1),NPV(discount_rate,OFFSET(G149,,,,COUNTA($G$122:$CC$122)-COUNTA($G$122:G$122)+1)-OFFSET(G150,,,,COUNTA($G$122:$CC$122)-COUNTA($G$122:G$122)+1))*(1+discount_rate),0)</f>
        <v>0</v>
      </c>
      <c r="H184" s="1" cm="1">
        <f t="array" aca="1" ref="H184" ca="1">IF(AND($B184=H$28,$B184=$B185-1),NPV(discount_rate,OFFSET(H149,,,,COUNTA($G$122:$CC$122)-COUNTA($G$122:H$122)+1)-OFFSET(H150,,,,COUNTA($G$122:$CC$122)-COUNTA($G$122:H$122)+1))*(1+discount_rate),0)</f>
        <v>0</v>
      </c>
      <c r="I184" s="1" cm="1">
        <f t="array" aca="1" ref="I184" ca="1">IF(AND($B184=I$28,$B184=$B185-1),NPV(discount_rate,OFFSET(I149,,,,COUNTA($G$122:$CC$122)-COUNTA($G$122:I$122)+1)-OFFSET(I150,,,,COUNTA($G$122:$CC$122)-COUNTA($G$122:I$122)+1))*(1+discount_rate),0)</f>
        <v>0</v>
      </c>
      <c r="J184" s="1" cm="1">
        <f t="array" aca="1" ref="J184" ca="1">IF(AND($B184=J$28,$B184=$B185-1),NPV(discount_rate,OFFSET(J149,,,,COUNTA($G$122:$CC$122)-COUNTA($G$122:J$122)+1)-OFFSET(J150,,,,COUNTA($G$122:$CC$122)-COUNTA($G$122:J$122)+1))*(1+discount_rate),0)</f>
        <v>0</v>
      </c>
      <c r="K184" s="1" cm="1">
        <f t="array" aca="1" ref="K184" ca="1">IF(AND($B184=K$28,$B184=$B185-1),NPV(discount_rate,OFFSET(K149,,,,COUNTA($G$122:$CC$122)-COUNTA($G$122:K$122)+1)-OFFSET(K150,,,,COUNTA($G$122:$CC$122)-COUNTA($G$122:K$122)+1))*(1+discount_rate),0)</f>
        <v>0</v>
      </c>
      <c r="L184" s="1" cm="1">
        <f t="array" aca="1" ref="L184" ca="1">IF(AND($B184=L$28,$B184=$B185-1),NPV(discount_rate,OFFSET(L149,,,,COUNTA($G$122:$CC$122)-COUNTA($G$122:L$122)+1)-OFFSET(L150,,,,COUNTA($G$122:$CC$122)-COUNTA($G$122:L$122)+1))*(1+discount_rate),0)</f>
        <v>0</v>
      </c>
      <c r="M184" s="1" cm="1">
        <f t="array" aca="1" ref="M184" ca="1">IF(AND($B184=M$28,$B184=$B185-1),NPV(discount_rate,OFFSET(M149,,,,COUNTA($G$122:$CC$122)-COUNTA($G$122:M$122)+1)-OFFSET(M150,,,,COUNTA($G$122:$CC$122)-COUNTA($G$122:M$122)+1))*(1+discount_rate),0)</f>
        <v>0</v>
      </c>
      <c r="N184" s="1" cm="1">
        <f t="array" aca="1" ref="N184" ca="1">IF(AND($B184=N$28,$B184=$B185-1),NPV(discount_rate,OFFSET(N149,,,,COUNTA($G$122:$CC$122)-COUNTA($G$122:N$122)+1)-OFFSET(N150,,,,COUNTA($G$122:$CC$122)-COUNTA($G$122:N$122)+1))*(1+discount_rate),0)</f>
        <v>0</v>
      </c>
      <c r="O184" s="1" cm="1">
        <f t="array" aca="1" ref="O184" ca="1">IF(AND($B184=O$28,$B184=$B185-1),NPV(discount_rate,OFFSET(O149,,,,COUNTA($G$122:$CC$122)-COUNTA($G$122:O$122)+1)-OFFSET(O150,,,,COUNTA($G$122:$CC$122)-COUNTA($G$122:O$122)+1))*(1+discount_rate),0)</f>
        <v>0</v>
      </c>
      <c r="P184" s="1" cm="1">
        <f t="array" aca="1" ref="P184" ca="1">IF(AND($B184=P$28,$B184=$B185-1),NPV(discount_rate,OFFSET(P149,,,,COUNTA($G$122:$CC$122)-COUNTA($G$122:P$122)+1)-OFFSET(P150,,,,COUNTA($G$122:$CC$122)-COUNTA($G$122:P$122)+1))*(1+discount_rate),0)</f>
        <v>0</v>
      </c>
      <c r="Q184" s="1" cm="1">
        <f t="array" aca="1" ref="Q184" ca="1">IF(AND($B184=Q$28,$B184=$B185-1),NPV(discount_rate,OFFSET(Q149,,,,COUNTA($G$122:$CC$122)-COUNTA($G$122:Q$122)+1)-OFFSET(Q150,,,,COUNTA($G$122:$CC$122)-COUNTA($G$122:Q$122)+1))*(1+discount_rate),0)</f>
        <v>0</v>
      </c>
      <c r="R184" s="1" cm="1">
        <f t="array" aca="1" ref="R184" ca="1">IF(AND($B184=R$28,$B184=$B185-1),NPV(discount_rate,OFFSET(R149,,,,COUNTA($G$122:$CC$122)-COUNTA($G$122:R$122)+1)-OFFSET(R150,,,,COUNTA($G$122:$CC$122)-COUNTA($G$122:R$122)+1))*(1+discount_rate),0)</f>
        <v>0</v>
      </c>
      <c r="S184" s="1" cm="1">
        <f t="array" aca="1" ref="S184" ca="1">IF(AND($B184=S$28,$B184=$B185-1),NPV(discount_rate,OFFSET(S149,,,,COUNTA($G$122:$CC$122)-COUNTA($G$122:S$122)+1)-OFFSET(S150,,,,COUNTA($G$122:$CC$122)-COUNTA($G$122:S$122)+1))*(1+discount_rate),0)</f>
        <v>0</v>
      </c>
      <c r="T184" s="1" cm="1">
        <f t="array" aca="1" ref="T184" ca="1">IF(AND($B184=T$28,$B184=$B185-1),NPV(discount_rate,OFFSET(T149,,,,COUNTA($G$122:$CC$122)-COUNTA($G$122:T$122)+1)-OFFSET(T150,,,,COUNTA($G$122:$CC$122)-COUNTA($G$122:T$122)+1))*(1+discount_rate),0)</f>
        <v>0</v>
      </c>
      <c r="U184" s="1" cm="1">
        <f t="array" aca="1" ref="U184" ca="1">IF(AND($B184=U$28,$B184=$B185-1),NPV(discount_rate,OFFSET(U149,,,,COUNTA($G$122:$CC$122)-COUNTA($G$122:U$122)+1)-OFFSET(U150,,,,COUNTA($G$122:$CC$122)-COUNTA($G$122:U$122)+1))*(1+discount_rate),0)</f>
        <v>0</v>
      </c>
      <c r="V184" s="1" cm="1">
        <f t="array" aca="1" ref="V184" ca="1">IF(AND($B184=V$28,$B184=$B185-1),NPV(discount_rate,OFFSET(V149,,,,COUNTA($G$122:$CC$122)-COUNTA($G$122:V$122)+1)-OFFSET(V150,,,,COUNTA($G$122:$CC$122)-COUNTA($G$122:V$122)+1))*(1+discount_rate),0)</f>
        <v>0</v>
      </c>
      <c r="W184" s="1" cm="1">
        <f t="array" aca="1" ref="W184" ca="1">IF(AND($B184=W$28,$B184=$B185-1),NPV(discount_rate,OFFSET(W149,,,,COUNTA($G$122:$CC$122)-COUNTA($G$122:W$122)+1)-OFFSET(W150,,,,COUNTA($G$122:$CC$122)-COUNTA($G$122:W$122)+1))*(1+discount_rate),0)</f>
        <v>0</v>
      </c>
      <c r="X184" s="1" cm="1">
        <f t="array" aca="1" ref="X184" ca="1">IF(AND($B184=X$28,$B184=$B185-1),NPV(discount_rate,OFFSET(X149,,,,COUNTA($G$122:$CC$122)-COUNTA($G$122:X$122)+1)-OFFSET(X150,,,,COUNTA($G$122:$CC$122)-COUNTA($G$122:X$122)+1))*(1+discount_rate),0)</f>
        <v>0</v>
      </c>
      <c r="Y184" s="1" cm="1">
        <f t="array" aca="1" ref="Y184" ca="1">IF(AND($B184=Y$28,$B184=$B185-1),NPV(discount_rate,OFFSET(Y149,,,,COUNTA($G$122:$CC$122)-COUNTA($G$122:Y$122)+1)-OFFSET(Y150,,,,COUNTA($G$122:$CC$122)-COUNTA($G$122:Y$122)+1))*(1+discount_rate),0)</f>
        <v>0</v>
      </c>
      <c r="Z184" s="1" cm="1">
        <f t="array" aca="1" ref="Z184" ca="1">IF(AND($B184=Z$28,$B184=$B185-1),NPV(discount_rate,OFFSET(Z149,,,,COUNTA($G$122:$CC$122)-COUNTA($G$122:Z$122)+1)-OFFSET(Z150,,,,COUNTA($G$122:$CC$122)-COUNTA($G$122:Z$122)+1))*(1+discount_rate),0)</f>
        <v>0</v>
      </c>
      <c r="AA184" s="1" cm="1">
        <f t="array" aca="1" ref="AA184" ca="1">IF(AND($B184=AA$28,$B184=$B185-1),NPV(discount_rate,OFFSET(AA149,,,,COUNTA($G$122:$CC$122)-COUNTA($G$122:AA$122)+1)-OFFSET(AA150,,,,COUNTA($G$122:$CC$122)-COUNTA($G$122:AA$122)+1))*(1+discount_rate),0)</f>
        <v>0</v>
      </c>
      <c r="AB184" s="1" cm="1">
        <f t="array" aca="1" ref="AB184" ca="1">IF(AND($B184=AB$28,$B184=$B185-1),NPV(discount_rate,OFFSET(AB149,,,,COUNTA($G$122:$CC$122)-COUNTA($G$122:AB$122)+1)-OFFSET(AB150,,,,COUNTA($G$122:$CC$122)-COUNTA($G$122:AB$122)+1))*(1+discount_rate),0)</f>
        <v>0</v>
      </c>
      <c r="AC184" s="1" cm="1">
        <f t="array" aca="1" ref="AC184" ca="1">IF(AND($B184=AC$28,$B184=$B185-1),NPV(discount_rate,OFFSET(AC149,,,,COUNTA($G$122:$CC$122)-COUNTA($G$122:AC$122)+1)-OFFSET(AC150,,,,COUNTA($G$122:$CC$122)-COUNTA($G$122:AC$122)+1))*(1+discount_rate),0)</f>
        <v>0</v>
      </c>
      <c r="AD184" s="1" cm="1">
        <f t="array" aca="1" ref="AD184" ca="1">IF(AND($B184=AD$28,$B184=$B185-1),NPV(discount_rate,OFFSET(AD149,,,,COUNTA($G$122:$CC$122)-COUNTA($G$122:AD$122)+1)-OFFSET(AD150,,,,COUNTA($G$122:$CC$122)-COUNTA($G$122:AD$122)+1))*(1+discount_rate),0)</f>
        <v>0</v>
      </c>
      <c r="AE184" s="1" cm="1">
        <f t="array" aca="1" ref="AE184" ca="1">IF(AND($B184=AE$28,$B184=$B185-1),NPV(discount_rate,OFFSET(AE149,,,,COUNTA($G$122:$CC$122)-COUNTA($G$122:AE$122)+1)-OFFSET(AE150,,,,COUNTA($G$122:$CC$122)-COUNTA($G$122:AE$122)+1))*(1+discount_rate),0)</f>
        <v>0</v>
      </c>
      <c r="AF184" s="1" cm="1">
        <f t="array" aca="1" ref="AF184" ca="1">IF(AND($B184=AF$28,$B184=$B185-1),NPV(discount_rate,OFFSET(AF149,,,,COUNTA($G$122:$CC$122)-COUNTA($G$122:AF$122)+1)-OFFSET(AF150,,,,COUNTA($G$122:$CC$122)-COUNTA($G$122:AF$122)+1))*(1+discount_rate),0)</f>
        <v>0</v>
      </c>
      <c r="AG184" s="1" cm="1">
        <f t="array" aca="1" ref="AG184" ca="1">IF(AND($B184=AG$28,$B184=$B185-1),NPV(discount_rate,OFFSET(AG149,,,,COUNTA($G$122:$CC$122)-COUNTA($G$122:AG$122)+1)-OFFSET(AG150,,,,COUNTA($G$122:$CC$122)-COUNTA($G$122:AG$122)+1))*(1+discount_rate),0)</f>
        <v>0</v>
      </c>
      <c r="AH184" s="1" cm="1">
        <f t="array" aca="1" ref="AH184" ca="1">IF(AND($B184=AH$28,$B184=$B185-1),NPV(discount_rate,OFFSET(AH149,,,,COUNTA($G$122:$CC$122)-COUNTA($G$122:AH$122)+1)-OFFSET(AH150,,,,COUNTA($G$122:$CC$122)-COUNTA($G$122:AH$122)+1))*(1+discount_rate),0)</f>
        <v>0</v>
      </c>
      <c r="AI184" s="1" cm="1">
        <f t="array" aca="1" ref="AI184" ca="1">IF(AND($B184=AI$28,$B184=$B185-1),NPV(discount_rate,OFFSET(AI149,,,,COUNTA($G$122:$CC$122)-COUNTA($G$122:AI$122)+1)-OFFSET(AI150,,,,COUNTA($G$122:$CC$122)-COUNTA($G$122:AI$122)+1))*(1+discount_rate),0)</f>
        <v>0</v>
      </c>
      <c r="AJ184" s="1" cm="1">
        <f t="array" aca="1" ref="AJ184" ca="1">IF(AND($B184=AJ$28,$B184=$B185-1),NPV(discount_rate,OFFSET(AJ149,,,,COUNTA($G$122:$CC$122)-COUNTA($G$122:AJ$122)+1)-OFFSET(AJ150,,,,COUNTA($G$122:$CC$122)-COUNTA($G$122:AJ$122)+1))*(1+discount_rate),0)</f>
        <v>0</v>
      </c>
      <c r="AK184" s="1" cm="1">
        <f t="array" aca="1" ref="AK184" ca="1">IF(AND($B184=AK$28,$B184=$B185-1),NPV(discount_rate,OFFSET(AK149,,,,COUNTA($G$122:$CC$122)-COUNTA($G$122:AK$122)+1)-OFFSET(AK150,,,,COUNTA($G$122:$CC$122)-COUNTA($G$122:AK$122)+1))*(1+discount_rate),0)</f>
        <v>0</v>
      </c>
      <c r="AL184" s="1" cm="1">
        <f t="array" aca="1" ref="AL184" ca="1">IF(AND($B184=AL$28,$B184=$B185-1),NPV(discount_rate,OFFSET(AL149,,,,COUNTA($G$122:$CC$122)-COUNTA($G$122:AL$122)+1)-OFFSET(AL150,,,,COUNTA($G$122:$CC$122)-COUNTA($G$122:AL$122)+1))*(1+discount_rate),0)</f>
        <v>0</v>
      </c>
      <c r="AM184" s="1" cm="1">
        <f t="array" aca="1" ref="AM184" ca="1">IF(AND($B184=AM$28,$B184=$B185-1),NPV(discount_rate,OFFSET(AM149,,,,COUNTA($G$122:$CC$122)-COUNTA($G$122:AM$122)+1)-OFFSET(AM150,,,,COUNTA($G$122:$CC$122)-COUNTA($G$122:AM$122)+1))*(1+discount_rate),0)</f>
        <v>0</v>
      </c>
      <c r="AN184" s="1" cm="1">
        <f t="array" aca="1" ref="AN184" ca="1">IF(AND($B184=AN$28,$B184=$B185-1),NPV(discount_rate,OFFSET(AN149,,,,COUNTA($G$122:$CC$122)-COUNTA($G$122:AN$122)+1)-OFFSET(AN150,,,,COUNTA($G$122:$CC$122)-COUNTA($G$122:AN$122)+1))*(1+discount_rate),0)</f>
        <v>0</v>
      </c>
      <c r="AO184" s="1" cm="1">
        <f t="array" aca="1" ref="AO184" ca="1">IF(AND($B184=AO$28,$B184=$B185-1),NPV(discount_rate,OFFSET(AO149,,,,COUNTA($G$122:$CC$122)-COUNTA($G$122:AO$122)+1)-OFFSET(AO150,,,,COUNTA($G$122:$CC$122)-COUNTA($G$122:AO$122)+1))*(1+discount_rate),0)</f>
        <v>0</v>
      </c>
      <c r="AP184" s="1" cm="1">
        <f t="array" aca="1" ref="AP184" ca="1">IF(AND($B184=AP$28,$B184=$B185-1),NPV(discount_rate,OFFSET(AP149,,,,COUNTA($G$122:$CC$122)-COUNTA($G$122:AP$122)+1)-OFFSET(AP150,,,,COUNTA($G$122:$CC$122)-COUNTA($G$122:AP$122)+1))*(1+discount_rate),0)</f>
        <v>0</v>
      </c>
      <c r="AQ184" s="1" cm="1">
        <f t="array" aca="1" ref="AQ184" ca="1">IF(AND($B184=AQ$28,$B184=$B185-1),NPV(discount_rate,OFFSET(AQ149,,,,COUNTA($G$122:$CC$122)-COUNTA($G$122:AQ$122)+1)-OFFSET(AQ150,,,,COUNTA($G$122:$CC$122)-COUNTA($G$122:AQ$122)+1))*(1+discount_rate),0)</f>
        <v>0</v>
      </c>
      <c r="AR184" s="1" cm="1">
        <f t="array" aca="1" ref="AR184" ca="1">IF(AND($B184=AR$28,$B184=$B185-1),NPV(discount_rate,OFFSET(AR149,,,,COUNTA($G$122:$CC$122)-COUNTA($G$122:AR$122)+1)-OFFSET(AR150,,,,COUNTA($G$122:$CC$122)-COUNTA($G$122:AR$122)+1))*(1+discount_rate),0)</f>
        <v>0</v>
      </c>
      <c r="AS184" s="1" cm="1">
        <f t="array" aca="1" ref="AS184" ca="1">IF(AND($B184=AS$28,$B184=$B185-1),NPV(discount_rate,OFFSET(AS149,,,,COUNTA($G$122:$CC$122)-COUNTA($G$122:AS$122)+1)-OFFSET(AS150,,,,COUNTA($G$122:$CC$122)-COUNTA($G$122:AS$122)+1))*(1+discount_rate),0)</f>
        <v>0</v>
      </c>
      <c r="AT184" s="1" cm="1">
        <f t="array" aca="1" ref="AT184" ca="1">IF(AND($B184=AT$28,$B184=$B185-1),NPV(discount_rate,OFFSET(AT149,,,,COUNTA($G$122:$CC$122)-COUNTA($G$122:AT$122)+1)-OFFSET(AT150,,,,COUNTA($G$122:$CC$122)-COUNTA($G$122:AT$122)+1))*(1+discount_rate),0)</f>
        <v>0</v>
      </c>
      <c r="AU184" s="1" cm="1">
        <f t="array" aca="1" ref="AU184" ca="1">IF(AND($B184=AU$28,$B184=$B185-1),NPV(discount_rate,OFFSET(AU149,,,,COUNTA($G$122:$CC$122)-COUNTA($G$122:AU$122)+1)-OFFSET(AU150,,,,COUNTA($G$122:$CC$122)-COUNTA($G$122:AU$122)+1))*(1+discount_rate),0)</f>
        <v>0</v>
      </c>
      <c r="AV184" s="1" cm="1">
        <f t="array" aca="1" ref="AV184" ca="1">IF(AND($B184=AV$28,$B184=$B185-1),NPV(discount_rate,OFFSET(AV149,,,,COUNTA($G$122:$CC$122)-COUNTA($G$122:AV$122)+1)-OFFSET(AV150,,,,COUNTA($G$122:$CC$122)-COUNTA($G$122:AV$122)+1))*(1+discount_rate),0)</f>
        <v>0</v>
      </c>
      <c r="AW184" s="1" cm="1">
        <f t="array" aca="1" ref="AW184" ca="1">IF(AND($B184=AW$28,$B184=$B185-1),NPV(discount_rate,OFFSET(AW149,,,,COUNTA($G$122:$CC$122)-COUNTA($G$122:AW$122)+1)-OFFSET(AW150,,,,COUNTA($G$122:$CC$122)-COUNTA($G$122:AW$122)+1))*(1+discount_rate),0)</f>
        <v>0</v>
      </c>
      <c r="AX184" s="1" cm="1">
        <f t="array" aca="1" ref="AX184" ca="1">IF(AND($B184=AX$28,$B184=$B185-1),NPV(discount_rate,OFFSET(AX149,,,,COUNTA($G$122:$CC$122)-COUNTA($G$122:AX$122)+1)-OFFSET(AX150,,,,COUNTA($G$122:$CC$122)-COUNTA($G$122:AX$122)+1))*(1+discount_rate),0)</f>
        <v>0</v>
      </c>
      <c r="AY184" s="1" cm="1">
        <f t="array" aca="1" ref="AY184" ca="1">IF(AND($B184=AY$28,$B184=$B185-1),NPV(discount_rate,OFFSET(AY149,,,,COUNTA($G$122:$CC$122)-COUNTA($G$122:AY$122)+1)-OFFSET(AY150,,,,COUNTA($G$122:$CC$122)-COUNTA($G$122:AY$122)+1))*(1+discount_rate),0)</f>
        <v>0</v>
      </c>
      <c r="AZ184" s="1" cm="1">
        <f t="array" aca="1" ref="AZ184" ca="1">IF(AND($B184=AZ$28,$B184=$B185-1),NPV(discount_rate,OFFSET(AZ149,,,,COUNTA($G$122:$CC$122)-COUNTA($G$122:AZ$122)+1)-OFFSET(AZ150,,,,COUNTA($G$122:$CC$122)-COUNTA($G$122:AZ$122)+1))*(1+discount_rate),0)</f>
        <v>0</v>
      </c>
      <c r="BA184" s="1" cm="1">
        <f t="array" aca="1" ref="BA184" ca="1">IF(AND($B184=BA$28,$B184=$B185-1),NPV(discount_rate,OFFSET(BA149,,,,COUNTA($G$122:$CC$122)-COUNTA($G$122:BA$122)+1)-OFFSET(BA150,,,,COUNTA($G$122:$CC$122)-COUNTA($G$122:BA$122)+1))*(1+discount_rate),0)</f>
        <v>0</v>
      </c>
      <c r="BB184" s="1" cm="1">
        <f t="array" aca="1" ref="BB184" ca="1">IF(AND($B184=BB$28,$B184=$B185-1),NPV(discount_rate,OFFSET(BB149,,,,COUNTA($G$122:$CC$122)-COUNTA($G$122:BB$122)+1)-OFFSET(BB150,,,,COUNTA($G$122:$CC$122)-COUNTA($G$122:BB$122)+1))*(1+discount_rate),0)</f>
        <v>0</v>
      </c>
      <c r="BC184" s="1" cm="1">
        <f t="array" aca="1" ref="BC184" ca="1">IF(AND($B184=BC$28,$B184=$B185-1),NPV(discount_rate,OFFSET(BC149,,,,COUNTA($G$122:$CC$122)-COUNTA($G$122:BC$122)+1)-OFFSET(BC150,,,,COUNTA($G$122:$CC$122)-COUNTA($G$122:BC$122)+1))*(1+discount_rate),0)</f>
        <v>0</v>
      </c>
      <c r="BD184" s="1" cm="1">
        <f t="array" aca="1" ref="BD184" ca="1">IF(AND($B184=BD$28,$B184=$B185-1),NPV(discount_rate,OFFSET(BD149,,,,COUNTA($G$122:$CC$122)-COUNTA($G$122:BD$122)+1)-OFFSET(BD150,,,,COUNTA($G$122:$CC$122)-COUNTA($G$122:BD$122)+1))*(1+discount_rate),0)</f>
        <v>0</v>
      </c>
      <c r="BE184" s="1" cm="1">
        <f t="array" aca="1" ref="BE184" ca="1">IF(AND($B184=BE$28,$B184=$B185-1),NPV(discount_rate,OFFSET(BE149,,,,COUNTA($G$122:$CC$122)-COUNTA($G$122:BE$122)+1)-OFFSET(BE150,,,,COUNTA($G$122:$CC$122)-COUNTA($G$122:BE$122)+1))*(1+discount_rate),0)</f>
        <v>0</v>
      </c>
      <c r="BF184" s="1" cm="1">
        <f t="array" aca="1" ref="BF184" ca="1">IF(AND($B184=BF$28,$B184=$B185-1),NPV(discount_rate,OFFSET(BF149,,,,COUNTA($G$122:$CC$122)-COUNTA($G$122:BF$122)+1)-OFFSET(BF150,,,,COUNTA($G$122:$CC$122)-COUNTA($G$122:BF$122)+1))*(1+discount_rate),0)</f>
        <v>0</v>
      </c>
      <c r="BG184" s="1" cm="1">
        <f t="array" aca="1" ref="BG184" ca="1">IF(AND($B184=BG$28,$B184=$B185-1),NPV(discount_rate,OFFSET(BG149,,,,COUNTA($G$122:$CC$122)-COUNTA($G$122:BG$122)+1)-OFFSET(BG150,,,,COUNTA($G$122:$CC$122)-COUNTA($G$122:BG$122)+1))*(1+discount_rate),0)</f>
        <v>0</v>
      </c>
      <c r="BH184" s="1" cm="1">
        <f t="array" aca="1" ref="BH184" ca="1">IF(AND($B184=BH$28,$B184=$B185-1),NPV(discount_rate,OFFSET(BH149,,,,COUNTA($G$122:$CC$122)-COUNTA($G$122:BH$122)+1)-OFFSET(BH150,,,,COUNTA($G$122:$CC$122)-COUNTA($G$122:BH$122)+1))*(1+discount_rate),0)</f>
        <v>0</v>
      </c>
      <c r="BI184" s="1" cm="1">
        <f t="array" aca="1" ref="BI184" ca="1">IF(AND($B184=BI$28,$B184=$B185-1),NPV(discount_rate,OFFSET(BI149,,,,COUNTA($G$122:$CC$122)-COUNTA($G$122:BI$122)+1)-OFFSET(BI150,,,,COUNTA($G$122:$CC$122)-COUNTA($G$122:BI$122)+1))*(1+discount_rate),0)</f>
        <v>0</v>
      </c>
      <c r="BJ184" s="1" cm="1">
        <f t="array" aca="1" ref="BJ184" ca="1">IF(AND($B184=BJ$28,$B184=$B185-1),NPV(discount_rate,OFFSET(BJ149,,,,COUNTA($G$122:$CC$122)-COUNTA($G$122:BJ$122)+1)-OFFSET(BJ150,,,,COUNTA($G$122:$CC$122)-COUNTA($G$122:BJ$122)+1))*(1+discount_rate),0)</f>
        <v>0</v>
      </c>
      <c r="BK184" s="1" cm="1">
        <f t="array" aca="1" ref="BK184" ca="1">IF(AND($B184=BK$28,$B184=$B185-1),NPV(discount_rate,OFFSET(BK149,,,,COUNTA($G$122:$CC$122)-COUNTA($G$122:BK$122)+1)-OFFSET(BK150,,,,COUNTA($G$122:$CC$122)-COUNTA($G$122:BK$122)+1))*(1+discount_rate),0)</f>
        <v>0</v>
      </c>
      <c r="BL184" s="1" cm="1">
        <f t="array" aca="1" ref="BL184" ca="1">IF(AND($B184=BL$28,$B184=$B185-1),NPV(discount_rate,OFFSET(BL149,,,,COUNTA($G$122:$CC$122)-COUNTA($G$122:BL$122)+1)-OFFSET(BL150,,,,COUNTA($G$122:$CC$122)-COUNTA($G$122:BL$122)+1))*(1+discount_rate),0)</f>
        <v>0</v>
      </c>
      <c r="BM184" s="1" cm="1">
        <f t="array" aca="1" ref="BM184" ca="1">IF(AND($B184=BM$28,$B184=$B185-1),NPV(discount_rate,OFFSET(BM149,,,,COUNTA($G$122:$CC$122)-COUNTA($G$122:BM$122)+1)-OFFSET(BM150,,,,COUNTA($G$122:$CC$122)-COUNTA($G$122:BM$122)+1))*(1+discount_rate),0)</f>
        <v>0</v>
      </c>
      <c r="BN184" s="1" cm="1">
        <f t="array" aca="1" ref="BN184" ca="1">IF(AND($B184=BN$28,$B184=$B185-1),NPV(discount_rate,OFFSET(BN149,,,,COUNTA($G$122:$CC$122)-COUNTA($G$122:BN$122)+1)-OFFSET(BN150,,,,COUNTA($G$122:$CC$122)-COUNTA($G$122:BN$122)+1))*(1+discount_rate),0)</f>
        <v>0</v>
      </c>
      <c r="BO184" s="1" cm="1">
        <f t="array" aca="1" ref="BO184" ca="1">IF(AND($B184=BO$28,$B184=$B185-1),NPV(discount_rate,OFFSET(BO149,,,,COUNTA($G$122:$CC$122)-COUNTA($G$122:BO$122)+1)-OFFSET(BO150,,,,COUNTA($G$122:$CC$122)-COUNTA($G$122:BO$122)+1))*(1+discount_rate),0)</f>
        <v>0</v>
      </c>
      <c r="BP184" s="1" cm="1">
        <f t="array" aca="1" ref="BP184" ca="1">IF(AND($B184=BP$28,$B184=$B185-1),NPV(discount_rate,OFFSET(BP149,,,,COUNTA($G$122:$CC$122)-COUNTA($G$122:BP$122)+1)-OFFSET(BP150,,,,COUNTA($G$122:$CC$122)-COUNTA($G$122:BP$122)+1))*(1+discount_rate),0)</f>
        <v>0</v>
      </c>
      <c r="BQ184" s="1" cm="1">
        <f t="array" aca="1" ref="BQ184" ca="1">IF(AND($B184=BQ$28,$B184=$B185-1),NPV(discount_rate,OFFSET(BQ149,,,,COUNTA($G$122:$CC$122)-COUNTA($G$122:BQ$122)+1)-OFFSET(BQ150,,,,COUNTA($G$122:$CC$122)-COUNTA($G$122:BQ$122)+1))*(1+discount_rate),0)</f>
        <v>0</v>
      </c>
      <c r="BR184" s="1" cm="1">
        <f t="array" aca="1" ref="BR184" ca="1">IF(AND($B184=BR$28,$B184=$B185-1),NPV(discount_rate,OFFSET(BR149,,,,COUNTA($G$122:$CC$122)-COUNTA($G$122:BR$122)+1)-OFFSET(BR150,,,,COUNTA($G$122:$CC$122)-COUNTA($G$122:BR$122)+1))*(1+discount_rate),0)</f>
        <v>0</v>
      </c>
      <c r="BS184" s="1" cm="1">
        <f t="array" aca="1" ref="BS184" ca="1">IF(AND($B184=BS$28,$B184=$B185-1),NPV(discount_rate,OFFSET(BS149,,,,COUNTA($G$122:$CC$122)-COUNTA($G$122:BS$122)+1)-OFFSET(BS150,,,,COUNTA($G$122:$CC$122)-COUNTA($G$122:BS$122)+1))*(1+discount_rate),0)</f>
        <v>0</v>
      </c>
      <c r="BT184" s="1" cm="1">
        <f t="array" aca="1" ref="BT184" ca="1">IF(AND($B184=BT$28,$B184=$B185-1),NPV(discount_rate,OFFSET(BT149,,,,COUNTA($G$122:$CC$122)-COUNTA($G$122:BT$122)+1)-OFFSET(BT150,,,,COUNTA($G$122:$CC$122)-COUNTA($G$122:BT$122)+1))*(1+discount_rate),0)</f>
        <v>0</v>
      </c>
      <c r="BU184" s="1" cm="1">
        <f t="array" aca="1" ref="BU184" ca="1">IF(AND($B184=BU$28,$B184=$B185-1),NPV(discount_rate,OFFSET(BU149,,,,COUNTA($G$122:$CC$122)-COUNTA($G$122:BU$122)+1)-OFFSET(BU150,,,,COUNTA($G$122:$CC$122)-COUNTA($G$122:BU$122)+1))*(1+discount_rate),0)</f>
        <v>0</v>
      </c>
      <c r="BV184" s="1" cm="1">
        <f t="array" aca="1" ref="BV184" ca="1">IF(AND($B184=BV$28,$B184=$B185-1),NPV(discount_rate,OFFSET(BV149,,,,COUNTA($G$122:$CC$122)-COUNTA($G$122:BV$122)+1)-OFFSET(BV150,,,,COUNTA($G$122:$CC$122)-COUNTA($G$122:BV$122)+1))*(1+discount_rate),0)</f>
        <v>0</v>
      </c>
      <c r="BW184" s="1" cm="1">
        <f t="array" aca="1" ref="BW184" ca="1">IF(AND($B184=BW$28,$B184=$B185-1),NPV(discount_rate,OFFSET(BW149,,,,COUNTA($G$122:$CC$122)-COUNTA($G$122:BW$122)+1)-OFFSET(BW150,,,,COUNTA($G$122:$CC$122)-COUNTA($G$122:BW$122)+1))*(1+discount_rate),0)</f>
        <v>0</v>
      </c>
      <c r="BX184" s="1" cm="1">
        <f t="array" aca="1" ref="BX184" ca="1">IF(AND($B184=BX$28,$B184=$B185-1),NPV(discount_rate,OFFSET(BX149,,,,COUNTA($G$122:$CC$122)-COUNTA($G$122:BX$122)+1)-OFFSET(BX150,,,,COUNTA($G$122:$CC$122)-COUNTA($G$122:BX$122)+1))*(1+discount_rate),0)</f>
        <v>0</v>
      </c>
      <c r="BY184" s="1" cm="1">
        <f t="array" aca="1" ref="BY184" ca="1">IF(AND($B184=BY$28,$B184=$B185-1),NPV(discount_rate,OFFSET(BY149,,,,COUNTA($G$122:$CC$122)-COUNTA($G$122:BY$122)+1)-OFFSET(BY150,,,,COUNTA($G$122:$CC$122)-COUNTA($G$122:BY$122)+1))*(1+discount_rate),0)</f>
        <v>0</v>
      </c>
      <c r="BZ184" s="1" cm="1">
        <f t="array" aca="1" ref="BZ184" ca="1">IF(AND($B184=BZ$28,$B184=$B185-1),NPV(discount_rate,OFFSET(BZ149,,,,COUNTA($G$122:$CC$122)-COUNTA($G$122:BZ$122)+1)-OFFSET(BZ150,,,,COUNTA($G$122:$CC$122)-COUNTA($G$122:BZ$122)+1))*(1+discount_rate),0)</f>
        <v>0</v>
      </c>
      <c r="CA184" s="1" cm="1">
        <f t="array" aca="1" ref="CA184" ca="1">IF(AND($B184=CA$28,$B184=$B185-1),NPV(discount_rate,OFFSET(CA149,,,,COUNTA($G$122:$CC$122)-COUNTA($G$122:CA$122)+1)-OFFSET(CA150,,,,COUNTA($G$122:$CC$122)-COUNTA($G$122:CA$122)+1))*(1+discount_rate),0)</f>
        <v>0</v>
      </c>
      <c r="CB184" s="1" cm="1">
        <f t="array" aca="1" ref="CB184" ca="1">IF(AND($B184=CB$28,$B184=$B185-1),NPV(discount_rate,OFFSET(CB149,,,,COUNTA($G$122:$CC$122)-COUNTA($G$122:CB$122)+1)-OFFSET(CB150,,,,COUNTA($G$122:$CC$122)-COUNTA($G$122:CB$122)+1))*(1+discount_rate),0)</f>
        <v>0</v>
      </c>
      <c r="CC184" s="1" cm="1">
        <f t="array" aca="1" ref="CC184" ca="1">IF(AND($B184=CC$28,$B184=$B185-1),NPV(discount_rate,OFFSET(CC149,,,,COUNTA($G$122:$CC$122)-COUNTA($G$122:CC$122)+1)-OFFSET(CC150,,,,COUNTA($G$122:$CC$122)-COUNTA($G$122:CC$122)+1))*(1+discount_rate),0)</f>
        <v>0</v>
      </c>
    </row>
    <row r="185" spans="2:81" x14ac:dyDescent="0.2"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</row>
    <row r="186" spans="2:81" x14ac:dyDescent="0.2">
      <c r="B186" s="15" t="s">
        <v>69</v>
      </c>
      <c r="D186" s="7" t="s">
        <v>43</v>
      </c>
      <c r="G186" s="8">
        <f ca="1">IF(G$28&lt;MAX($B$157:$B$184),SUM(G157:G184),#REF!*(1+$E$12))</f>
        <v>397.58977670681634</v>
      </c>
      <c r="H186" s="8">
        <f t="shared" ref="H186:AJ186" ca="1" si="151">IF(H$28&lt;MAX($B$157:$B$184),SUM(H157:H184),G186*(1+$E$12))</f>
        <v>398.85637160303878</v>
      </c>
      <c r="I186" s="8">
        <f t="shared" ca="1" si="151"/>
        <v>608.61663148765683</v>
      </c>
      <c r="J186" s="8">
        <f t="shared" ca="1" si="151"/>
        <v>536.0959739251291</v>
      </c>
      <c r="K186" s="8">
        <f t="shared" ca="1" si="151"/>
        <v>472.52951196023395</v>
      </c>
      <c r="L186" s="8">
        <f t="shared" ca="1" si="151"/>
        <v>390.81168456068605</v>
      </c>
      <c r="M186" s="8">
        <f t="shared" ca="1" si="151"/>
        <v>391.04298358052858</v>
      </c>
      <c r="N186" s="8">
        <f t="shared" ca="1" si="151"/>
        <v>391.30574653720214</v>
      </c>
      <c r="O186" s="8">
        <f t="shared" ca="1" si="151"/>
        <v>391.59828798502429</v>
      </c>
      <c r="P186" s="8">
        <f t="shared" ca="1" si="151"/>
        <v>382.34470049851251</v>
      </c>
      <c r="Q186" s="8">
        <f t="shared" ca="1" si="151"/>
        <v>264.03715963594669</v>
      </c>
      <c r="R186" s="8">
        <f t="shared" ca="1" si="151"/>
        <v>266.46123447384002</v>
      </c>
      <c r="S186" s="8">
        <f t="shared" ca="1" si="151"/>
        <v>269.0042244456647</v>
      </c>
      <c r="T186" s="8">
        <f t="shared" ca="1" si="151"/>
        <v>271.67232291947977</v>
      </c>
      <c r="U186" s="8">
        <f t="shared" ca="1" si="151"/>
        <v>274.47209275166711</v>
      </c>
      <c r="V186" s="8">
        <f t="shared" ca="1" si="151"/>
        <v>424.65033149678277</v>
      </c>
      <c r="W186" s="8">
        <f t="shared" ca="1" si="151"/>
        <v>426.94123818337789</v>
      </c>
      <c r="X186" s="8">
        <f t="shared" ca="1" si="151"/>
        <v>429.27102332229003</v>
      </c>
      <c r="Y186" s="8">
        <f t="shared" ca="1" si="151"/>
        <v>431.64037768794776</v>
      </c>
      <c r="Z186" s="8">
        <f t="shared" ca="1" si="151"/>
        <v>434.18340062388643</v>
      </c>
      <c r="AA186" s="8">
        <f t="shared" ca="1" si="151"/>
        <v>436.66903845420802</v>
      </c>
      <c r="AB186" s="8">
        <f t="shared" ca="1" si="151"/>
        <v>439.25249484168455</v>
      </c>
      <c r="AC186" s="8">
        <f t="shared" ca="1" si="151"/>
        <v>441.83149191419909</v>
      </c>
      <c r="AD186" s="8">
        <f t="shared" ca="1" si="151"/>
        <v>444.47542998095923</v>
      </c>
      <c r="AE186" s="8">
        <f t="shared" ca="1" si="151"/>
        <v>447.13928153151386</v>
      </c>
      <c r="AF186" s="8">
        <f t="shared" ca="1" si="151"/>
        <v>449.8543290557617</v>
      </c>
      <c r="AG186" s="8">
        <f t="shared" ca="1" si="151"/>
        <v>452.60100699302831</v>
      </c>
      <c r="AH186" s="8">
        <f t="shared" ca="1" si="151"/>
        <v>461.65302713288889</v>
      </c>
      <c r="AI186" s="8">
        <f t="shared" ca="1" si="151"/>
        <v>470.88608767554666</v>
      </c>
      <c r="AJ186" s="8">
        <f t="shared" ca="1" si="151"/>
        <v>480.30380942905759</v>
      </c>
      <c r="AK186" s="8">
        <f t="shared" ref="AK186:BP186" ca="1" si="152">IF(AK$28&lt;MAX($B$157:$B$184),SUM(AK157:AK184),AJ186*(1+$E$12))</f>
        <v>489.90988561763874</v>
      </c>
      <c r="AL186" s="8">
        <f t="shared" ca="1" si="152"/>
        <v>499.7080833299915</v>
      </c>
      <c r="AM186" s="8">
        <f t="shared" ca="1" si="152"/>
        <v>509.70224499659133</v>
      </c>
      <c r="AN186" s="8">
        <f t="shared" ca="1" si="152"/>
        <v>519.89628989652317</v>
      </c>
      <c r="AO186" s="8">
        <f t="shared" ca="1" si="152"/>
        <v>530.29421569445367</v>
      </c>
      <c r="AP186" s="8">
        <f t="shared" ca="1" si="152"/>
        <v>540.90010000834275</v>
      </c>
      <c r="AQ186" s="8">
        <f t="shared" ca="1" si="152"/>
        <v>551.71810200850962</v>
      </c>
      <c r="AR186" s="8">
        <f t="shared" ca="1" si="152"/>
        <v>562.75246404867983</v>
      </c>
      <c r="AS186" s="8">
        <f t="shared" ca="1" si="152"/>
        <v>574.00751332965342</v>
      </c>
      <c r="AT186" s="8">
        <f t="shared" ca="1" si="152"/>
        <v>585.48766359624653</v>
      </c>
      <c r="AU186" s="8">
        <f t="shared" ca="1" si="152"/>
        <v>597.19741686817144</v>
      </c>
      <c r="AV186" s="8">
        <f t="shared" ca="1" si="152"/>
        <v>609.14136520553484</v>
      </c>
      <c r="AW186" s="8">
        <f t="shared" ca="1" si="152"/>
        <v>621.32419250964551</v>
      </c>
      <c r="AX186" s="8">
        <f t="shared" ca="1" si="152"/>
        <v>633.75067635983839</v>
      </c>
      <c r="AY186" s="8">
        <f t="shared" ca="1" si="152"/>
        <v>646.42568988703522</v>
      </c>
      <c r="AZ186" s="8">
        <f t="shared" ca="1" si="152"/>
        <v>659.35420368477594</v>
      </c>
      <c r="BA186" s="8">
        <f t="shared" ca="1" si="152"/>
        <v>672.54128775847153</v>
      </c>
      <c r="BB186" s="8">
        <f t="shared" ca="1" si="152"/>
        <v>685.99211351364102</v>
      </c>
      <c r="BC186" s="8">
        <f t="shared" ca="1" si="152"/>
        <v>699.71195578391382</v>
      </c>
      <c r="BD186" s="8">
        <f t="shared" ca="1" si="152"/>
        <v>713.70619489959211</v>
      </c>
      <c r="BE186" s="8">
        <f t="shared" ca="1" si="152"/>
        <v>727.980318797584</v>
      </c>
      <c r="BF186" s="8">
        <f t="shared" ca="1" si="152"/>
        <v>742.53992517353572</v>
      </c>
      <c r="BG186" s="8">
        <f t="shared" ca="1" si="152"/>
        <v>757.39072367700646</v>
      </c>
      <c r="BH186" s="8">
        <f t="shared" ca="1" si="152"/>
        <v>772.53853815054663</v>
      </c>
      <c r="BI186" s="8">
        <f t="shared" ca="1" si="152"/>
        <v>787.98930891355758</v>
      </c>
      <c r="BJ186" s="8">
        <f t="shared" ca="1" si="152"/>
        <v>803.74909509182874</v>
      </c>
      <c r="BK186" s="8">
        <f t="shared" ca="1" si="152"/>
        <v>819.82407699366536</v>
      </c>
      <c r="BL186" s="8">
        <f t="shared" ca="1" si="152"/>
        <v>836.22055853353868</v>
      </c>
      <c r="BM186" s="8">
        <f t="shared" ca="1" si="152"/>
        <v>852.94496970420948</v>
      </c>
      <c r="BN186" s="8">
        <f t="shared" ca="1" si="152"/>
        <v>870.00386909829365</v>
      </c>
      <c r="BO186" s="8">
        <f t="shared" ca="1" si="152"/>
        <v>887.40394648025949</v>
      </c>
      <c r="BP186" s="8">
        <f t="shared" ca="1" si="152"/>
        <v>905.15202540986468</v>
      </c>
      <c r="BQ186" s="8">
        <f t="shared" ref="BQ186:CC186" ca="1" si="153">IF(BQ$28&lt;MAX($B$157:$B$184),SUM(BQ157:BQ184),BP186*(1+$E$12))</f>
        <v>923.25506591806197</v>
      </c>
      <c r="BR186" s="8">
        <f t="shared" ca="1" si="153"/>
        <v>941.72016723642321</v>
      </c>
      <c r="BS186" s="8">
        <f t="shared" ca="1" si="153"/>
        <v>960.55457058115167</v>
      </c>
      <c r="BT186" s="8">
        <f t="shared" ca="1" si="153"/>
        <v>979.76566199277477</v>
      </c>
      <c r="BU186" s="8">
        <f t="shared" ca="1" si="153"/>
        <v>999.36097523263027</v>
      </c>
      <c r="BV186" s="8">
        <f t="shared" ca="1" si="153"/>
        <v>1019.3481947372829</v>
      </c>
      <c r="BW186" s="8">
        <f t="shared" ca="1" si="153"/>
        <v>1039.7351586320285</v>
      </c>
      <c r="BX186" s="8">
        <f t="shared" ca="1" si="153"/>
        <v>1060.5298618046691</v>
      </c>
      <c r="BY186" s="8">
        <f t="shared" ca="1" si="153"/>
        <v>1081.7404590407625</v>
      </c>
      <c r="BZ186" s="8">
        <f t="shared" ca="1" si="153"/>
        <v>1103.3752682215777</v>
      </c>
      <c r="CA186" s="8">
        <f t="shared" ca="1" si="153"/>
        <v>1125.4427735860093</v>
      </c>
      <c r="CB186" s="8">
        <f t="shared" ca="1" si="153"/>
        <v>1147.9516290577294</v>
      </c>
      <c r="CC186" s="8">
        <f t="shared" ca="1" si="153"/>
        <v>1170.910661638884</v>
      </c>
    </row>
    <row r="188" spans="2:81" x14ac:dyDescent="0.2">
      <c r="B188" s="7" t="s">
        <v>70</v>
      </c>
    </row>
    <row r="189" spans="2:81" x14ac:dyDescent="0.2">
      <c r="B189" s="10" t="s">
        <v>71</v>
      </c>
    </row>
    <row r="190" spans="2:81" x14ac:dyDescent="0.2">
      <c r="B190" s="6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</row>
    <row r="191" spans="2:81" x14ac:dyDescent="0.2">
      <c r="B191" t="s">
        <v>72</v>
      </c>
      <c r="D191" t="s">
        <v>73</v>
      </c>
      <c r="E191" s="7"/>
      <c r="F191" s="7"/>
      <c r="G191" s="81">
        <v>28.19878340495065</v>
      </c>
      <c r="H191" s="17">
        <v>30.242227277757014</v>
      </c>
      <c r="I191" s="17">
        <v>32.424004141582792</v>
      </c>
      <c r="J191" s="17">
        <v>34.770619726943202</v>
      </c>
      <c r="K191" s="17">
        <v>37.320498313464206</v>
      </c>
      <c r="L191" s="17">
        <v>40.059310864555577</v>
      </c>
      <c r="M191" s="17">
        <v>43.002536198927025</v>
      </c>
      <c r="N191" s="17">
        <v>46.146191872648899</v>
      </c>
      <c r="O191" s="17">
        <v>49.512054516090807</v>
      </c>
      <c r="P191" s="17">
        <v>53.123646891658389</v>
      </c>
      <c r="Q191" s="17">
        <v>57.011034576683386</v>
      </c>
      <c r="R191" s="17">
        <v>61.189605205714841</v>
      </c>
      <c r="S191" s="17">
        <v>65.68139297273639</v>
      </c>
      <c r="T191" s="17">
        <v>70.50425323479854</v>
      </c>
      <c r="U191" s="17">
        <v>75.697971768682621</v>
      </c>
      <c r="V191" s="17">
        <v>81.332411239164131</v>
      </c>
      <c r="W191" s="17">
        <v>87.398256800829643</v>
      </c>
      <c r="X191" s="17">
        <v>93.916759246432406</v>
      </c>
      <c r="Y191" s="17">
        <v>100.90317517902047</v>
      </c>
      <c r="Z191" s="17">
        <v>108.4221704815954</v>
      </c>
      <c r="AA191" s="37">
        <f t="shared" ref="AA191:CC191" si="154">Z191*(1+$E$12)</f>
        <v>110.59061389122731</v>
      </c>
      <c r="AB191" s="37">
        <f t="shared" si="154"/>
        <v>112.80242616905186</v>
      </c>
      <c r="AC191" s="37">
        <f t="shared" si="154"/>
        <v>115.0584746924329</v>
      </c>
      <c r="AD191" s="37">
        <f t="shared" si="154"/>
        <v>117.35964418628156</v>
      </c>
      <c r="AE191" s="37">
        <f t="shared" si="154"/>
        <v>119.7068370700072</v>
      </c>
      <c r="AF191" s="37">
        <f t="shared" si="154"/>
        <v>122.10097381140734</v>
      </c>
      <c r="AG191" s="37">
        <f t="shared" si="154"/>
        <v>124.5429932876355</v>
      </c>
      <c r="AH191" s="37">
        <f t="shared" si="154"/>
        <v>127.03385315338821</v>
      </c>
      <c r="AI191" s="37">
        <f t="shared" si="154"/>
        <v>129.57453021645597</v>
      </c>
      <c r="AJ191" s="37">
        <f t="shared" si="154"/>
        <v>132.16602082078509</v>
      </c>
      <c r="AK191" s="37">
        <f t="shared" si="154"/>
        <v>134.80934123720078</v>
      </c>
      <c r="AL191" s="37">
        <f t="shared" si="154"/>
        <v>137.5055280619448</v>
      </c>
      <c r="AM191" s="37">
        <f t="shared" si="154"/>
        <v>140.2556386231837</v>
      </c>
      <c r="AN191" s="37">
        <f t="shared" si="154"/>
        <v>143.06075139564737</v>
      </c>
      <c r="AO191" s="37">
        <f t="shared" si="154"/>
        <v>145.92196642356032</v>
      </c>
      <c r="AP191" s="37">
        <f t="shared" si="154"/>
        <v>148.84040575203153</v>
      </c>
      <c r="AQ191" s="37">
        <f t="shared" si="154"/>
        <v>151.81721386707216</v>
      </c>
      <c r="AR191" s="37">
        <f t="shared" si="154"/>
        <v>154.8535581444136</v>
      </c>
      <c r="AS191" s="37">
        <f t="shared" si="154"/>
        <v>157.95062930730188</v>
      </c>
      <c r="AT191" s="37">
        <f t="shared" si="154"/>
        <v>161.10964189344793</v>
      </c>
      <c r="AU191" s="37">
        <f t="shared" si="154"/>
        <v>164.33183473131689</v>
      </c>
      <c r="AV191" s="37">
        <f t="shared" si="154"/>
        <v>167.61847142594323</v>
      </c>
      <c r="AW191" s="37">
        <f t="shared" si="154"/>
        <v>170.9708408544621</v>
      </c>
      <c r="AX191" s="37">
        <f t="shared" si="154"/>
        <v>174.39025767155135</v>
      </c>
      <c r="AY191" s="37">
        <f t="shared" si="154"/>
        <v>177.87806282498238</v>
      </c>
      <c r="AZ191" s="37">
        <f t="shared" si="154"/>
        <v>181.43562408148202</v>
      </c>
      <c r="BA191" s="37">
        <f t="shared" si="154"/>
        <v>185.06433656311165</v>
      </c>
      <c r="BB191" s="37">
        <f t="shared" si="154"/>
        <v>188.76562329437388</v>
      </c>
      <c r="BC191" s="37">
        <f t="shared" si="154"/>
        <v>192.54093576026136</v>
      </c>
      <c r="BD191" s="37">
        <f t="shared" si="154"/>
        <v>196.3917544754666</v>
      </c>
      <c r="BE191" s="37">
        <f t="shared" si="154"/>
        <v>200.31958956497593</v>
      </c>
      <c r="BF191" s="37">
        <f t="shared" si="154"/>
        <v>204.32598135627546</v>
      </c>
      <c r="BG191" s="37">
        <f t="shared" si="154"/>
        <v>208.41250098340097</v>
      </c>
      <c r="BH191" s="37">
        <f t="shared" si="154"/>
        <v>212.580751003069</v>
      </c>
      <c r="BI191" s="37">
        <f t="shared" si="154"/>
        <v>216.83236602313039</v>
      </c>
      <c r="BJ191" s="37">
        <f t="shared" si="154"/>
        <v>221.16901334359301</v>
      </c>
      <c r="BK191" s="37">
        <f t="shared" si="154"/>
        <v>225.59239361046488</v>
      </c>
      <c r="BL191" s="37">
        <f t="shared" si="154"/>
        <v>230.10424148267418</v>
      </c>
      <c r="BM191" s="37">
        <f t="shared" si="154"/>
        <v>234.70632631232766</v>
      </c>
      <c r="BN191" s="37">
        <f t="shared" si="154"/>
        <v>239.40045283857421</v>
      </c>
      <c r="BO191" s="37">
        <f t="shared" si="154"/>
        <v>244.18846189534571</v>
      </c>
      <c r="BP191" s="37">
        <f t="shared" si="154"/>
        <v>249.07223113325264</v>
      </c>
      <c r="BQ191" s="37">
        <f t="shared" si="154"/>
        <v>254.05367575591771</v>
      </c>
      <c r="BR191" s="37">
        <f t="shared" si="154"/>
        <v>259.13474927103607</v>
      </c>
      <c r="BS191" s="37">
        <f t="shared" si="154"/>
        <v>264.31744425645678</v>
      </c>
      <c r="BT191" s="37">
        <f t="shared" si="154"/>
        <v>269.60379314158592</v>
      </c>
      <c r="BU191" s="37">
        <f t="shared" si="154"/>
        <v>274.99586900441767</v>
      </c>
      <c r="BV191" s="37">
        <f t="shared" si="154"/>
        <v>280.495786384506</v>
      </c>
      <c r="BW191" s="37">
        <f t="shared" si="154"/>
        <v>286.10570211219613</v>
      </c>
      <c r="BX191" s="37">
        <f t="shared" si="154"/>
        <v>291.82781615444003</v>
      </c>
      <c r="BY191" s="37">
        <f t="shared" si="154"/>
        <v>297.66437247752884</v>
      </c>
      <c r="BZ191" s="37">
        <f t="shared" si="154"/>
        <v>303.61765992707944</v>
      </c>
      <c r="CA191" s="37">
        <f t="shared" si="154"/>
        <v>309.69001312562102</v>
      </c>
      <c r="CB191" s="37">
        <f t="shared" si="154"/>
        <v>315.88381338813343</v>
      </c>
      <c r="CC191" s="37">
        <f t="shared" si="154"/>
        <v>322.20148965589613</v>
      </c>
    </row>
    <row r="192" spans="2:81" x14ac:dyDescent="0.2">
      <c r="B192" t="s">
        <v>74</v>
      </c>
      <c r="D192" t="s">
        <v>73</v>
      </c>
      <c r="E192" s="7"/>
      <c r="F192" s="7"/>
      <c r="G192" s="81">
        <v>104.10275142656113</v>
      </c>
      <c r="H192" s="17"/>
      <c r="I192" s="17">
        <v>398.34586329882848</v>
      </c>
      <c r="J192" s="17"/>
      <c r="K192" s="17"/>
      <c r="L192" s="17">
        <v>508.29193532680836</v>
      </c>
      <c r="M192" s="17"/>
      <c r="N192" s="17"/>
      <c r="O192" s="17"/>
      <c r="P192" s="17"/>
      <c r="Q192" s="17">
        <v>343.89797972230656</v>
      </c>
      <c r="R192" s="17"/>
      <c r="S192" s="17"/>
      <c r="T192" s="17"/>
      <c r="U192" s="17"/>
      <c r="V192" s="17">
        <v>394.83051335317288</v>
      </c>
      <c r="W192" s="17"/>
      <c r="X192" s="17"/>
      <c r="Y192" s="17"/>
      <c r="Z192" s="17">
        <v>602.86765437316251</v>
      </c>
    </row>
    <row r="193" spans="2:81" x14ac:dyDescent="0.2">
      <c r="B193" t="s">
        <v>75</v>
      </c>
      <c r="D193" t="s">
        <v>73</v>
      </c>
      <c r="G193" s="37">
        <v>0</v>
      </c>
      <c r="H193" s="1">
        <f>AVERAGE(G192,I192)</f>
        <v>251.22430736269479</v>
      </c>
      <c r="I193" s="1"/>
      <c r="J193" s="1">
        <f>SUM(I192:I193)*($L$192/$I$192)^(1/($L$28-$I$28))</f>
        <v>432.06054990549683</v>
      </c>
      <c r="K193" s="1">
        <f>SUM(J192:J193)*($L$192/$I$192)^(1/($L$28-$I$28))</f>
        <v>468.62873694410803</v>
      </c>
      <c r="L193" s="1"/>
      <c r="M193" s="1">
        <f>SUM(L192:L193)*($Q$192/$L$192)^(1/($Q$28-$L$28))</f>
        <v>470.08511556139723</v>
      </c>
      <c r="N193" s="1">
        <f>SUM(M192:M193)*($Q$192/$L$192)^(1/($Q$28-$L$28))</f>
        <v>434.75019081365554</v>
      </c>
      <c r="O193" s="1">
        <f>SUM(N192:N193)*($Q$192/$L$192)^(1/($Q$28-$L$28))</f>
        <v>402.07128912556226</v>
      </c>
      <c r="P193" s="1">
        <f>SUM(O192:O193)*($Q$192/$L$192)^(1/($Q$28-$L$28))</f>
        <v>371.84876500349469</v>
      </c>
      <c r="Q193" s="1"/>
      <c r="R193" s="1">
        <f>SUM(Q192:Q193)*($V$192/$Q$192)^(1/($V$28-$Q$28))</f>
        <v>353.52964838824283</v>
      </c>
      <c r="S193" s="1">
        <f>SUM(R192:R193)*($V$192/$Q$192)^(1/($V$28-$Q$28))</f>
        <v>363.43107450191195</v>
      </c>
      <c r="T193" s="1">
        <f>SUM(S192:S193)*($V$192/$Q$192)^(1/($V$28-$Q$28))</f>
        <v>373.60981325267227</v>
      </c>
      <c r="U193" s="1">
        <f>SUM(T192:T193)*($V$192/$Q$192)^(1/($V$28-$Q$28))</f>
        <v>384.07363143066158</v>
      </c>
      <c r="V193" s="1"/>
      <c r="W193" s="1">
        <f>SUM(V192:V193)*($Z$192/$V$192)^(1/($Z$28-$V$28))</f>
        <v>438.89792459099306</v>
      </c>
      <c r="X193" s="1">
        <f>SUM(W192:W193)*($Z$192/$V$192)^(1/($Z$28-$V$28))</f>
        <v>487.88374174610391</v>
      </c>
      <c r="Y193" s="1">
        <f>SUM(X192:X193)*($Z$192/$V$192)^(1/($Z$28-$V$28))</f>
        <v>542.3369128072286</v>
      </c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7"/>
      <c r="BX193" s="37"/>
      <c r="BY193" s="37"/>
      <c r="BZ193" s="37"/>
      <c r="CA193" s="37"/>
      <c r="CB193" s="37"/>
      <c r="CC193" s="37"/>
    </row>
    <row r="194" spans="2:81" x14ac:dyDescent="0.2">
      <c r="B194" t="s">
        <v>76</v>
      </c>
      <c r="D194" t="s">
        <v>73</v>
      </c>
      <c r="G194" s="37">
        <f t="shared" ref="G194:Z194" si="155">G192+G193</f>
        <v>104.10275142656113</v>
      </c>
      <c r="H194" s="37">
        <f t="shared" si="155"/>
        <v>251.22430736269479</v>
      </c>
      <c r="I194" s="37">
        <f t="shared" si="155"/>
        <v>398.34586329882848</v>
      </c>
      <c r="J194" s="37">
        <f t="shared" si="155"/>
        <v>432.06054990549683</v>
      </c>
      <c r="K194" s="37">
        <f t="shared" si="155"/>
        <v>468.62873694410803</v>
      </c>
      <c r="L194" s="37">
        <f t="shared" si="155"/>
        <v>508.29193532680836</v>
      </c>
      <c r="M194" s="37">
        <f t="shared" si="155"/>
        <v>470.08511556139723</v>
      </c>
      <c r="N194" s="37">
        <f t="shared" si="155"/>
        <v>434.75019081365554</v>
      </c>
      <c r="O194" s="37">
        <f t="shared" si="155"/>
        <v>402.07128912556226</v>
      </c>
      <c r="P194" s="37">
        <f t="shared" si="155"/>
        <v>371.84876500349469</v>
      </c>
      <c r="Q194" s="37">
        <f t="shared" si="155"/>
        <v>343.89797972230656</v>
      </c>
      <c r="R194" s="37">
        <f t="shared" si="155"/>
        <v>353.52964838824283</v>
      </c>
      <c r="S194" s="37">
        <f t="shared" si="155"/>
        <v>363.43107450191195</v>
      </c>
      <c r="T194" s="37">
        <f t="shared" si="155"/>
        <v>373.60981325267227</v>
      </c>
      <c r="U194" s="37">
        <f t="shared" si="155"/>
        <v>384.07363143066158</v>
      </c>
      <c r="V194" s="37">
        <f t="shared" si="155"/>
        <v>394.83051335317288</v>
      </c>
      <c r="W194" s="37">
        <f t="shared" si="155"/>
        <v>438.89792459099306</v>
      </c>
      <c r="X194" s="37">
        <f t="shared" si="155"/>
        <v>487.88374174610391</v>
      </c>
      <c r="Y194" s="37">
        <f t="shared" si="155"/>
        <v>542.3369128072286</v>
      </c>
      <c r="Z194" s="37">
        <f t="shared" si="155"/>
        <v>602.86765437316251</v>
      </c>
      <c r="AA194" s="37">
        <f t="shared" ref="AA194:CC194" si="156">Z194*(1+$E$12)</f>
        <v>614.92500746062581</v>
      </c>
      <c r="AB194" s="37">
        <f t="shared" si="156"/>
        <v>627.22350760983829</v>
      </c>
      <c r="AC194" s="37">
        <f t="shared" si="156"/>
        <v>639.76797776203512</v>
      </c>
      <c r="AD194" s="37">
        <f t="shared" si="156"/>
        <v>652.5633373172758</v>
      </c>
      <c r="AE194" s="37">
        <f t="shared" si="156"/>
        <v>665.6146040636213</v>
      </c>
      <c r="AF194" s="37">
        <f t="shared" si="156"/>
        <v>678.9268961448937</v>
      </c>
      <c r="AG194" s="37">
        <f t="shared" si="156"/>
        <v>692.50543406779161</v>
      </c>
      <c r="AH194" s="37">
        <f t="shared" si="156"/>
        <v>706.3555427491475</v>
      </c>
      <c r="AI194" s="37">
        <f t="shared" si="156"/>
        <v>720.48265360413052</v>
      </c>
      <c r="AJ194" s="37">
        <f t="shared" si="156"/>
        <v>734.89230667621314</v>
      </c>
      <c r="AK194" s="37">
        <f t="shared" si="156"/>
        <v>749.59015280973745</v>
      </c>
      <c r="AL194" s="37">
        <f t="shared" si="156"/>
        <v>764.58195586593217</v>
      </c>
      <c r="AM194" s="37">
        <f t="shared" si="156"/>
        <v>779.87359498325088</v>
      </c>
      <c r="AN194" s="37">
        <f t="shared" si="156"/>
        <v>795.47106688291592</v>
      </c>
      <c r="AO194" s="37">
        <f t="shared" si="156"/>
        <v>811.38048822057431</v>
      </c>
      <c r="AP194" s="37">
        <f t="shared" si="156"/>
        <v>827.60809798498576</v>
      </c>
      <c r="AQ194" s="37">
        <f t="shared" si="156"/>
        <v>844.16025994468544</v>
      </c>
      <c r="AR194" s="37">
        <f t="shared" si="156"/>
        <v>861.04346514357917</v>
      </c>
      <c r="AS194" s="37">
        <f t="shared" si="156"/>
        <v>878.26433444645079</v>
      </c>
      <c r="AT194" s="37">
        <f t="shared" si="156"/>
        <v>895.82962113537985</v>
      </c>
      <c r="AU194" s="37">
        <f t="shared" si="156"/>
        <v>913.74621355808745</v>
      </c>
      <c r="AV194" s="37">
        <f t="shared" si="156"/>
        <v>932.02113782924926</v>
      </c>
      <c r="AW194" s="37">
        <f t="shared" si="156"/>
        <v>950.66156058583431</v>
      </c>
      <c r="AX194" s="37">
        <f t="shared" si="156"/>
        <v>969.67479179755105</v>
      </c>
      <c r="AY194" s="37">
        <f t="shared" si="156"/>
        <v>989.06828763350211</v>
      </c>
      <c r="AZ194" s="37">
        <f t="shared" si="156"/>
        <v>1008.8496533861721</v>
      </c>
      <c r="BA194" s="37">
        <f t="shared" si="156"/>
        <v>1029.0266464538956</v>
      </c>
      <c r="BB194" s="37">
        <f t="shared" si="156"/>
        <v>1049.6071793829735</v>
      </c>
      <c r="BC194" s="37">
        <f t="shared" si="156"/>
        <v>1070.599322970633</v>
      </c>
      <c r="BD194" s="37">
        <f t="shared" si="156"/>
        <v>1092.0113094300457</v>
      </c>
      <c r="BE194" s="37">
        <f t="shared" si="156"/>
        <v>1113.8515356186467</v>
      </c>
      <c r="BF194" s="37">
        <f t="shared" si="156"/>
        <v>1136.1285663310198</v>
      </c>
      <c r="BG194" s="37">
        <f t="shared" si="156"/>
        <v>1158.8511376576403</v>
      </c>
      <c r="BH194" s="37">
        <f t="shared" si="156"/>
        <v>1182.0281604107931</v>
      </c>
      <c r="BI194" s="37">
        <f t="shared" si="156"/>
        <v>1205.6687236190089</v>
      </c>
      <c r="BJ194" s="37">
        <f t="shared" si="156"/>
        <v>1229.7820980913891</v>
      </c>
      <c r="BK194" s="37">
        <f t="shared" si="156"/>
        <v>1254.3777400532169</v>
      </c>
      <c r="BL194" s="37">
        <f t="shared" si="156"/>
        <v>1279.4652948542814</v>
      </c>
      <c r="BM194" s="37">
        <f t="shared" si="156"/>
        <v>1305.0546007513672</v>
      </c>
      <c r="BN194" s="37">
        <f t="shared" si="156"/>
        <v>1331.1556927663946</v>
      </c>
      <c r="BO194" s="37">
        <f t="shared" si="156"/>
        <v>1357.7788066217227</v>
      </c>
      <c r="BP194" s="37">
        <f t="shared" si="156"/>
        <v>1384.9343827541572</v>
      </c>
      <c r="BQ194" s="37">
        <f t="shared" si="156"/>
        <v>1412.6330704092404</v>
      </c>
      <c r="BR194" s="37">
        <f t="shared" si="156"/>
        <v>1440.8857318174253</v>
      </c>
      <c r="BS194" s="37">
        <f t="shared" si="156"/>
        <v>1469.7034464537737</v>
      </c>
      <c r="BT194" s="37">
        <f t="shared" si="156"/>
        <v>1499.0975153828492</v>
      </c>
      <c r="BU194" s="37">
        <f t="shared" si="156"/>
        <v>1529.0794656905061</v>
      </c>
      <c r="BV194" s="37">
        <f t="shared" si="156"/>
        <v>1559.6610550043163</v>
      </c>
      <c r="BW194" s="37">
        <f t="shared" si="156"/>
        <v>1590.8542761044025</v>
      </c>
      <c r="BX194" s="37">
        <f t="shared" si="156"/>
        <v>1622.6713616264906</v>
      </c>
      <c r="BY194" s="37">
        <f t="shared" si="156"/>
        <v>1655.1247888590203</v>
      </c>
      <c r="BZ194" s="37">
        <f t="shared" si="156"/>
        <v>1688.2272846362007</v>
      </c>
      <c r="CA194" s="37">
        <f t="shared" si="156"/>
        <v>1721.9918303289248</v>
      </c>
      <c r="CB194" s="37">
        <f t="shared" si="156"/>
        <v>1756.4316669355035</v>
      </c>
      <c r="CC194" s="37">
        <f t="shared" si="156"/>
        <v>1791.5603002742137</v>
      </c>
    </row>
    <row r="195" spans="2:81" x14ac:dyDescent="0.2">
      <c r="B195" t="s">
        <v>77</v>
      </c>
      <c r="D195" t="s">
        <v>73</v>
      </c>
      <c r="G195" s="1">
        <f t="shared" ref="G195:AL195" ca="1" si="157">(SUM(OFFSET(G194,,-MIN(G$28-$G$28,$E$14),1,
    MIN(G$28-$G$28,$E$14)+MIN(COUNT($G$28:$XFD$28)-1-(G$28-$G$28),$E$14)+1))
 +(2*$E$14-MIN(G$28-$G$28,$E$14)-MIN(COUNT($G$28:$XFD$28)-1-(G$28-$G$28),$E$14))
 *G194)/(2*$E$14+1)</f>
        <v>104.10275142656113</v>
      </c>
      <c r="H195" s="1">
        <f t="shared" ca="1" si="157"/>
        <v>251.22430736269479</v>
      </c>
      <c r="I195" s="1">
        <f t="shared" ca="1" si="157"/>
        <v>398.34586329882848</v>
      </c>
      <c r="J195" s="1">
        <f t="shared" ca="1" si="157"/>
        <v>432.06054990549683</v>
      </c>
      <c r="K195" s="1">
        <f t="shared" ca="1" si="157"/>
        <v>468.62873694410803</v>
      </c>
      <c r="L195" s="1">
        <f t="shared" ca="1" si="157"/>
        <v>508.29193532680836</v>
      </c>
      <c r="M195" s="1">
        <f t="shared" ca="1" si="157"/>
        <v>470.08511556139723</v>
      </c>
      <c r="N195" s="1">
        <f t="shared" ca="1" si="157"/>
        <v>434.75019081365554</v>
      </c>
      <c r="O195" s="1">
        <f t="shared" ca="1" si="157"/>
        <v>402.07128912556226</v>
      </c>
      <c r="P195" s="1">
        <f t="shared" ca="1" si="157"/>
        <v>371.84876500349469</v>
      </c>
      <c r="Q195" s="1">
        <f t="shared" ca="1" si="157"/>
        <v>343.89797972230656</v>
      </c>
      <c r="R195" s="1">
        <f t="shared" ca="1" si="157"/>
        <v>353.52964838824283</v>
      </c>
      <c r="S195" s="1">
        <f t="shared" ca="1" si="157"/>
        <v>363.43107450191195</v>
      </c>
      <c r="T195" s="1">
        <f t="shared" ca="1" si="157"/>
        <v>373.60981325267227</v>
      </c>
      <c r="U195" s="1">
        <f t="shared" ca="1" si="157"/>
        <v>384.07363143066158</v>
      </c>
      <c r="V195" s="1">
        <f t="shared" ca="1" si="157"/>
        <v>394.83051335317288</v>
      </c>
      <c r="W195" s="1">
        <f t="shared" ca="1" si="157"/>
        <v>438.89792459099306</v>
      </c>
      <c r="X195" s="1">
        <f t="shared" ca="1" si="157"/>
        <v>487.88374174610391</v>
      </c>
      <c r="Y195" s="1">
        <f t="shared" ca="1" si="157"/>
        <v>542.3369128072286</v>
      </c>
      <c r="Z195" s="1">
        <f t="shared" ca="1" si="157"/>
        <v>602.86765437316251</v>
      </c>
      <c r="AA195" s="1">
        <f t="shared" ca="1" si="157"/>
        <v>614.92500746062581</v>
      </c>
      <c r="AB195" s="1">
        <f t="shared" ca="1" si="157"/>
        <v>627.22350760983829</v>
      </c>
      <c r="AC195" s="1">
        <f t="shared" ca="1" si="157"/>
        <v>639.76797776203512</v>
      </c>
      <c r="AD195" s="1">
        <f t="shared" ca="1" si="157"/>
        <v>652.5633373172758</v>
      </c>
      <c r="AE195" s="1">
        <f t="shared" ca="1" si="157"/>
        <v>665.6146040636213</v>
      </c>
      <c r="AF195" s="1">
        <f t="shared" ca="1" si="157"/>
        <v>678.9268961448937</v>
      </c>
      <c r="AG195" s="1">
        <f t="shared" ca="1" si="157"/>
        <v>692.50543406779161</v>
      </c>
      <c r="AH195" s="1">
        <f t="shared" ca="1" si="157"/>
        <v>706.3555427491475</v>
      </c>
      <c r="AI195" s="1">
        <f t="shared" ca="1" si="157"/>
        <v>720.48265360413052</v>
      </c>
      <c r="AJ195" s="1">
        <f t="shared" ca="1" si="157"/>
        <v>734.89230667621314</v>
      </c>
      <c r="AK195" s="1">
        <f t="shared" ca="1" si="157"/>
        <v>749.59015280973745</v>
      </c>
      <c r="AL195" s="1">
        <f t="shared" ca="1" si="157"/>
        <v>764.58195586593217</v>
      </c>
      <c r="AM195" s="1">
        <f t="shared" ref="AM195:BR195" ca="1" si="158">(SUM(OFFSET(AM194,,-MIN(AM$28-$G$28,$E$14),1,
    MIN(AM$28-$G$28,$E$14)+MIN(COUNT($G$28:$XFD$28)-1-(AM$28-$G$28),$E$14)+1))
 +(2*$E$14-MIN(AM$28-$G$28,$E$14)-MIN(COUNT($G$28:$XFD$28)-1-(AM$28-$G$28),$E$14))
 *AM194)/(2*$E$14+1)</f>
        <v>779.87359498325088</v>
      </c>
      <c r="AN195" s="1">
        <f t="shared" ca="1" si="158"/>
        <v>795.47106688291592</v>
      </c>
      <c r="AO195" s="1">
        <f t="shared" ca="1" si="158"/>
        <v>811.38048822057431</v>
      </c>
      <c r="AP195" s="1">
        <f t="shared" ca="1" si="158"/>
        <v>827.60809798498576</v>
      </c>
      <c r="AQ195" s="1">
        <f t="shared" ca="1" si="158"/>
        <v>844.16025994468544</v>
      </c>
      <c r="AR195" s="1">
        <f t="shared" ca="1" si="158"/>
        <v>861.04346514357917</v>
      </c>
      <c r="AS195" s="1">
        <f t="shared" ca="1" si="158"/>
        <v>878.26433444645079</v>
      </c>
      <c r="AT195" s="1">
        <f t="shared" ca="1" si="158"/>
        <v>895.82962113537985</v>
      </c>
      <c r="AU195" s="1">
        <f t="shared" ca="1" si="158"/>
        <v>913.74621355808745</v>
      </c>
      <c r="AV195" s="1">
        <f t="shared" ca="1" si="158"/>
        <v>932.02113782924926</v>
      </c>
      <c r="AW195" s="1">
        <f t="shared" ca="1" si="158"/>
        <v>950.66156058583431</v>
      </c>
      <c r="AX195" s="1">
        <f t="shared" ca="1" si="158"/>
        <v>969.67479179755105</v>
      </c>
      <c r="AY195" s="1">
        <f t="shared" ca="1" si="158"/>
        <v>989.06828763350211</v>
      </c>
      <c r="AZ195" s="1">
        <f t="shared" ca="1" si="158"/>
        <v>1008.8496533861721</v>
      </c>
      <c r="BA195" s="1">
        <f t="shared" ca="1" si="158"/>
        <v>1029.0266464538956</v>
      </c>
      <c r="BB195" s="1">
        <f t="shared" ca="1" si="158"/>
        <v>1049.6071793829735</v>
      </c>
      <c r="BC195" s="1">
        <f t="shared" ca="1" si="158"/>
        <v>1070.599322970633</v>
      </c>
      <c r="BD195" s="1">
        <f t="shared" ca="1" si="158"/>
        <v>1092.0113094300457</v>
      </c>
      <c r="BE195" s="1">
        <f t="shared" ca="1" si="158"/>
        <v>1113.8515356186467</v>
      </c>
      <c r="BF195" s="1">
        <f t="shared" ca="1" si="158"/>
        <v>1136.1285663310198</v>
      </c>
      <c r="BG195" s="1">
        <f t="shared" ca="1" si="158"/>
        <v>1158.8511376576403</v>
      </c>
      <c r="BH195" s="1">
        <f t="shared" ca="1" si="158"/>
        <v>1182.0281604107931</v>
      </c>
      <c r="BI195" s="1">
        <f t="shared" ca="1" si="158"/>
        <v>1205.6687236190089</v>
      </c>
      <c r="BJ195" s="1">
        <f t="shared" ca="1" si="158"/>
        <v>1229.7820980913891</v>
      </c>
      <c r="BK195" s="1">
        <f t="shared" ca="1" si="158"/>
        <v>1254.3777400532169</v>
      </c>
      <c r="BL195" s="1">
        <f t="shared" ca="1" si="158"/>
        <v>1279.4652948542814</v>
      </c>
      <c r="BM195" s="1">
        <f t="shared" ca="1" si="158"/>
        <v>1305.0546007513672</v>
      </c>
      <c r="BN195" s="1">
        <f t="shared" ca="1" si="158"/>
        <v>1331.1556927663946</v>
      </c>
      <c r="BO195" s="1">
        <f t="shared" ca="1" si="158"/>
        <v>1357.7788066217227</v>
      </c>
      <c r="BP195" s="1">
        <f t="shared" ca="1" si="158"/>
        <v>1384.9343827541572</v>
      </c>
      <c r="BQ195" s="1">
        <f t="shared" ca="1" si="158"/>
        <v>1412.6330704092404</v>
      </c>
      <c r="BR195" s="1">
        <f t="shared" ca="1" si="158"/>
        <v>1440.8857318174253</v>
      </c>
      <c r="BS195" s="1">
        <f t="shared" ref="BS195:CC195" ca="1" si="159">(SUM(OFFSET(BS194,,-MIN(BS$28-$G$28,$E$14),1,
    MIN(BS$28-$G$28,$E$14)+MIN(COUNT($G$28:$XFD$28)-1-(BS$28-$G$28),$E$14)+1))
 +(2*$E$14-MIN(BS$28-$G$28,$E$14)-MIN(COUNT($G$28:$XFD$28)-1-(BS$28-$G$28),$E$14))
 *BS194)/(2*$E$14+1)</f>
        <v>1469.7034464537737</v>
      </c>
      <c r="BT195" s="1">
        <f t="shared" ca="1" si="159"/>
        <v>1499.0975153828492</v>
      </c>
      <c r="BU195" s="1">
        <f t="shared" ca="1" si="159"/>
        <v>1529.0794656905061</v>
      </c>
      <c r="BV195" s="1">
        <f t="shared" ca="1" si="159"/>
        <v>1559.6610550043163</v>
      </c>
      <c r="BW195" s="1">
        <f t="shared" ca="1" si="159"/>
        <v>1590.8542761044025</v>
      </c>
      <c r="BX195" s="1">
        <f t="shared" ca="1" si="159"/>
        <v>1622.6713616264906</v>
      </c>
      <c r="BY195" s="1">
        <f t="shared" ca="1" si="159"/>
        <v>1655.1247888590203</v>
      </c>
      <c r="BZ195" s="1">
        <f t="shared" ca="1" si="159"/>
        <v>1688.2272846362007</v>
      </c>
      <c r="CA195" s="1">
        <f t="shared" ca="1" si="159"/>
        <v>1721.9918303289248</v>
      </c>
      <c r="CB195" s="1">
        <f t="shared" ca="1" si="159"/>
        <v>1756.4316669355035</v>
      </c>
      <c r="CC195" s="1">
        <f t="shared" ca="1" si="159"/>
        <v>1791.5603002742137</v>
      </c>
    </row>
    <row r="196" spans="2:81" x14ac:dyDescent="0.2">
      <c r="B196" t="s">
        <v>118</v>
      </c>
      <c r="D196" t="s">
        <v>73</v>
      </c>
      <c r="E196" s="7"/>
      <c r="F196" s="7"/>
      <c r="G196" s="81">
        <v>104.10275142656114</v>
      </c>
      <c r="H196" s="17">
        <v>251.22430736269479</v>
      </c>
      <c r="I196" s="17">
        <v>398.34586329882848</v>
      </c>
      <c r="J196" s="17">
        <v>432.06054990549683</v>
      </c>
      <c r="K196" s="17">
        <v>468.62873694410803</v>
      </c>
      <c r="L196" s="17">
        <v>508.2919353268083</v>
      </c>
      <c r="M196" s="17">
        <v>470.08511556139717</v>
      </c>
      <c r="N196" s="17">
        <v>434.75019081365554</v>
      </c>
      <c r="O196" s="17">
        <v>402.07128912556226</v>
      </c>
      <c r="P196" s="17">
        <v>371.84876500349469</v>
      </c>
      <c r="Q196" s="17">
        <v>343.89797972230656</v>
      </c>
      <c r="R196" s="17">
        <v>353.52964838824283</v>
      </c>
      <c r="S196" s="17">
        <v>363.43107450191195</v>
      </c>
      <c r="T196" s="17">
        <v>373.60981325267232</v>
      </c>
      <c r="U196" s="17">
        <v>384.07363143066158</v>
      </c>
      <c r="V196" s="17">
        <v>394.83051335317288</v>
      </c>
      <c r="W196" s="17">
        <v>438.89792459099311</v>
      </c>
      <c r="X196" s="17">
        <v>487.88374174610385</v>
      </c>
      <c r="Y196" s="17">
        <v>542.3369128072286</v>
      </c>
      <c r="Z196" s="17">
        <v>602.8676543731624</v>
      </c>
      <c r="AA196" s="37">
        <f>Z196*(1+$E$12)</f>
        <v>614.92500746062569</v>
      </c>
      <c r="AB196" s="37">
        <f t="shared" ref="AB196:CC196" si="160">AA196*(1+$E$12)</f>
        <v>627.22350760983818</v>
      </c>
      <c r="AC196" s="37">
        <f t="shared" si="160"/>
        <v>639.767977762035</v>
      </c>
      <c r="AD196" s="37">
        <f t="shared" si="160"/>
        <v>652.56333731727568</v>
      </c>
      <c r="AE196" s="37">
        <f t="shared" si="160"/>
        <v>665.61460406362119</v>
      </c>
      <c r="AF196" s="37">
        <f t="shared" si="160"/>
        <v>678.92689614489359</v>
      </c>
      <c r="AG196" s="37">
        <f t="shared" si="160"/>
        <v>692.5054340677915</v>
      </c>
      <c r="AH196" s="37">
        <f t="shared" si="160"/>
        <v>706.35554274914739</v>
      </c>
      <c r="AI196" s="37">
        <f t="shared" si="160"/>
        <v>720.48265360413041</v>
      </c>
      <c r="AJ196" s="37">
        <f t="shared" si="160"/>
        <v>734.89230667621302</v>
      </c>
      <c r="AK196" s="37">
        <f t="shared" si="160"/>
        <v>749.59015280973733</v>
      </c>
      <c r="AL196" s="37">
        <f t="shared" si="160"/>
        <v>764.58195586593206</v>
      </c>
      <c r="AM196" s="37">
        <f t="shared" si="160"/>
        <v>779.87359498325077</v>
      </c>
      <c r="AN196" s="37">
        <f t="shared" si="160"/>
        <v>795.47106688291581</v>
      </c>
      <c r="AO196" s="37">
        <f t="shared" si="160"/>
        <v>811.38048822057419</v>
      </c>
      <c r="AP196" s="37">
        <f t="shared" si="160"/>
        <v>827.60809798498565</v>
      </c>
      <c r="AQ196" s="37">
        <f t="shared" si="160"/>
        <v>844.16025994468532</v>
      </c>
      <c r="AR196" s="37">
        <f t="shared" si="160"/>
        <v>861.04346514357906</v>
      </c>
      <c r="AS196" s="37">
        <f t="shared" si="160"/>
        <v>878.26433444645068</v>
      </c>
      <c r="AT196" s="37">
        <f t="shared" si="160"/>
        <v>895.82962113537974</v>
      </c>
      <c r="AU196" s="37">
        <f t="shared" si="160"/>
        <v>913.74621355808733</v>
      </c>
      <c r="AV196" s="37">
        <f t="shared" si="160"/>
        <v>932.02113782924914</v>
      </c>
      <c r="AW196" s="37">
        <f t="shared" si="160"/>
        <v>950.6615605858342</v>
      </c>
      <c r="AX196" s="37">
        <f t="shared" si="160"/>
        <v>969.67479179755094</v>
      </c>
      <c r="AY196" s="37">
        <f t="shared" si="160"/>
        <v>989.068287633502</v>
      </c>
      <c r="AZ196" s="37">
        <f t="shared" si="160"/>
        <v>1008.849653386172</v>
      </c>
      <c r="BA196" s="37">
        <f t="shared" si="160"/>
        <v>1029.0266464538954</v>
      </c>
      <c r="BB196" s="37">
        <f t="shared" si="160"/>
        <v>1049.6071793829733</v>
      </c>
      <c r="BC196" s="37">
        <f t="shared" si="160"/>
        <v>1070.5993229706328</v>
      </c>
      <c r="BD196" s="37">
        <f t="shared" si="160"/>
        <v>1092.0113094300455</v>
      </c>
      <c r="BE196" s="37">
        <f t="shared" si="160"/>
        <v>1113.8515356186465</v>
      </c>
      <c r="BF196" s="37">
        <f t="shared" si="160"/>
        <v>1136.1285663310196</v>
      </c>
      <c r="BG196" s="37">
        <f t="shared" si="160"/>
        <v>1158.85113765764</v>
      </c>
      <c r="BH196" s="37">
        <f t="shared" si="160"/>
        <v>1182.0281604107929</v>
      </c>
      <c r="BI196" s="37">
        <f t="shared" si="160"/>
        <v>1205.6687236190087</v>
      </c>
      <c r="BJ196" s="37">
        <f t="shared" si="160"/>
        <v>1229.7820980913889</v>
      </c>
      <c r="BK196" s="37">
        <f t="shared" si="160"/>
        <v>1254.3777400532167</v>
      </c>
      <c r="BL196" s="37">
        <f t="shared" si="160"/>
        <v>1279.465294854281</v>
      </c>
      <c r="BM196" s="37">
        <f t="shared" si="160"/>
        <v>1305.0546007513667</v>
      </c>
      <c r="BN196" s="37">
        <f t="shared" si="160"/>
        <v>1331.1556927663942</v>
      </c>
      <c r="BO196" s="37">
        <f t="shared" si="160"/>
        <v>1357.778806621722</v>
      </c>
      <c r="BP196" s="37">
        <f t="shared" si="160"/>
        <v>1384.9343827541563</v>
      </c>
      <c r="BQ196" s="37">
        <f t="shared" si="160"/>
        <v>1412.6330704092395</v>
      </c>
      <c r="BR196" s="37">
        <f t="shared" si="160"/>
        <v>1440.8857318174244</v>
      </c>
      <c r="BS196" s="37">
        <f t="shared" si="160"/>
        <v>1469.7034464537728</v>
      </c>
      <c r="BT196" s="37">
        <f t="shared" si="160"/>
        <v>1499.0975153828483</v>
      </c>
      <c r="BU196" s="37">
        <f t="shared" si="160"/>
        <v>1529.0794656905052</v>
      </c>
      <c r="BV196" s="37">
        <f t="shared" si="160"/>
        <v>1559.6610550043154</v>
      </c>
      <c r="BW196" s="37">
        <f t="shared" si="160"/>
        <v>1590.8542761044016</v>
      </c>
      <c r="BX196" s="37">
        <f t="shared" si="160"/>
        <v>1622.6713616264897</v>
      </c>
      <c r="BY196" s="37">
        <f t="shared" si="160"/>
        <v>1655.1247888590194</v>
      </c>
      <c r="BZ196" s="37">
        <f t="shared" si="160"/>
        <v>1688.2272846361998</v>
      </c>
      <c r="CA196" s="37">
        <f t="shared" si="160"/>
        <v>1721.9918303289237</v>
      </c>
      <c r="CB196" s="37">
        <f t="shared" si="160"/>
        <v>1756.4316669355021</v>
      </c>
      <c r="CC196" s="37">
        <f t="shared" si="160"/>
        <v>1791.5603002742121</v>
      </c>
    </row>
    <row r="197" spans="2:81" x14ac:dyDescent="0.2">
      <c r="B197" t="s">
        <v>119</v>
      </c>
      <c r="D197" t="s">
        <v>73</v>
      </c>
      <c r="E197" s="7"/>
      <c r="F197" s="7"/>
      <c r="G197" s="81">
        <v>166.17685016001573</v>
      </c>
      <c r="H197" s="17">
        <v>251.22430736269479</v>
      </c>
      <c r="I197" s="17">
        <v>398.34586329882848</v>
      </c>
      <c r="J197" s="17">
        <v>432.06054990549683</v>
      </c>
      <c r="K197" s="17">
        <v>468.62873694410803</v>
      </c>
      <c r="L197" s="17">
        <v>508.2919353268083</v>
      </c>
      <c r="M197" s="17">
        <v>470.08511556139717</v>
      </c>
      <c r="N197" s="17">
        <v>434.75019081365554</v>
      </c>
      <c r="O197" s="17">
        <v>402.07128912556226</v>
      </c>
      <c r="P197" s="17">
        <v>371.84876500349469</v>
      </c>
      <c r="Q197" s="17">
        <v>343.89797972230656</v>
      </c>
      <c r="R197" s="17">
        <v>353.52964838824283</v>
      </c>
      <c r="S197" s="17">
        <v>363.43107450191195</v>
      </c>
      <c r="T197" s="17">
        <v>373.60981325267232</v>
      </c>
      <c r="U197" s="17">
        <v>384.07363143066158</v>
      </c>
      <c r="V197" s="17">
        <v>394.83051335317288</v>
      </c>
      <c r="W197" s="17">
        <v>438.89792459099311</v>
      </c>
      <c r="X197" s="17">
        <v>487.88374174610385</v>
      </c>
      <c r="Y197" s="17">
        <v>542.3369128072286</v>
      </c>
      <c r="Z197" s="17">
        <v>602.8676543731624</v>
      </c>
      <c r="AA197" s="37">
        <f>Z197*(1+$E$12)</f>
        <v>614.92500746062569</v>
      </c>
      <c r="AB197" s="37">
        <f t="shared" ref="AB197:CC197" si="161">AA197*(1+$E$12)</f>
        <v>627.22350760983818</v>
      </c>
      <c r="AC197" s="37">
        <f t="shared" si="161"/>
        <v>639.767977762035</v>
      </c>
      <c r="AD197" s="37">
        <f t="shared" si="161"/>
        <v>652.56333731727568</v>
      </c>
      <c r="AE197" s="37">
        <f t="shared" si="161"/>
        <v>665.61460406362119</v>
      </c>
      <c r="AF197" s="37">
        <f t="shared" si="161"/>
        <v>678.92689614489359</v>
      </c>
      <c r="AG197" s="37">
        <f t="shared" si="161"/>
        <v>692.5054340677915</v>
      </c>
      <c r="AH197" s="37">
        <f t="shared" si="161"/>
        <v>706.35554274914739</v>
      </c>
      <c r="AI197" s="37">
        <f t="shared" si="161"/>
        <v>720.48265360413041</v>
      </c>
      <c r="AJ197" s="37">
        <f t="shared" si="161"/>
        <v>734.89230667621302</v>
      </c>
      <c r="AK197" s="37">
        <f t="shared" si="161"/>
        <v>749.59015280973733</v>
      </c>
      <c r="AL197" s="37">
        <f t="shared" si="161"/>
        <v>764.58195586593206</v>
      </c>
      <c r="AM197" s="37">
        <f t="shared" si="161"/>
        <v>779.87359498325077</v>
      </c>
      <c r="AN197" s="37">
        <f t="shared" si="161"/>
        <v>795.47106688291581</v>
      </c>
      <c r="AO197" s="37">
        <f t="shared" si="161"/>
        <v>811.38048822057419</v>
      </c>
      <c r="AP197" s="37">
        <f t="shared" si="161"/>
        <v>827.60809798498565</v>
      </c>
      <c r="AQ197" s="37">
        <f t="shared" si="161"/>
        <v>844.16025994468532</v>
      </c>
      <c r="AR197" s="37">
        <f t="shared" si="161"/>
        <v>861.04346514357906</v>
      </c>
      <c r="AS197" s="37">
        <f t="shared" si="161"/>
        <v>878.26433444645068</v>
      </c>
      <c r="AT197" s="37">
        <f t="shared" si="161"/>
        <v>895.82962113537974</v>
      </c>
      <c r="AU197" s="37">
        <f t="shared" si="161"/>
        <v>913.74621355808733</v>
      </c>
      <c r="AV197" s="37">
        <f t="shared" si="161"/>
        <v>932.02113782924914</v>
      </c>
      <c r="AW197" s="37">
        <f t="shared" si="161"/>
        <v>950.6615605858342</v>
      </c>
      <c r="AX197" s="37">
        <f t="shared" si="161"/>
        <v>969.67479179755094</v>
      </c>
      <c r="AY197" s="37">
        <f t="shared" si="161"/>
        <v>989.068287633502</v>
      </c>
      <c r="AZ197" s="37">
        <f t="shared" si="161"/>
        <v>1008.849653386172</v>
      </c>
      <c r="BA197" s="37">
        <f t="shared" si="161"/>
        <v>1029.0266464538954</v>
      </c>
      <c r="BB197" s="37">
        <f t="shared" si="161"/>
        <v>1049.6071793829733</v>
      </c>
      <c r="BC197" s="37">
        <f t="shared" si="161"/>
        <v>1070.5993229706328</v>
      </c>
      <c r="BD197" s="37">
        <f t="shared" si="161"/>
        <v>1092.0113094300455</v>
      </c>
      <c r="BE197" s="37">
        <f t="shared" si="161"/>
        <v>1113.8515356186465</v>
      </c>
      <c r="BF197" s="37">
        <f t="shared" si="161"/>
        <v>1136.1285663310196</v>
      </c>
      <c r="BG197" s="37">
        <f t="shared" si="161"/>
        <v>1158.85113765764</v>
      </c>
      <c r="BH197" s="37">
        <f t="shared" si="161"/>
        <v>1182.0281604107929</v>
      </c>
      <c r="BI197" s="37">
        <f t="shared" si="161"/>
        <v>1205.6687236190087</v>
      </c>
      <c r="BJ197" s="37">
        <f t="shared" si="161"/>
        <v>1229.7820980913889</v>
      </c>
      <c r="BK197" s="37">
        <f t="shared" si="161"/>
        <v>1254.3777400532167</v>
      </c>
      <c r="BL197" s="37">
        <f t="shared" si="161"/>
        <v>1279.465294854281</v>
      </c>
      <c r="BM197" s="37">
        <f t="shared" si="161"/>
        <v>1305.0546007513667</v>
      </c>
      <c r="BN197" s="37">
        <f t="shared" si="161"/>
        <v>1331.1556927663942</v>
      </c>
      <c r="BO197" s="37">
        <f t="shared" si="161"/>
        <v>1357.778806621722</v>
      </c>
      <c r="BP197" s="37">
        <f t="shared" si="161"/>
        <v>1384.9343827541563</v>
      </c>
      <c r="BQ197" s="37">
        <f t="shared" si="161"/>
        <v>1412.6330704092395</v>
      </c>
      <c r="BR197" s="37">
        <f t="shared" si="161"/>
        <v>1440.8857318174244</v>
      </c>
      <c r="BS197" s="37">
        <f t="shared" si="161"/>
        <v>1469.7034464537728</v>
      </c>
      <c r="BT197" s="37">
        <f t="shared" si="161"/>
        <v>1499.0975153828483</v>
      </c>
      <c r="BU197" s="37">
        <f t="shared" si="161"/>
        <v>1529.0794656905052</v>
      </c>
      <c r="BV197" s="37">
        <f t="shared" si="161"/>
        <v>1559.6610550043154</v>
      </c>
      <c r="BW197" s="37">
        <f t="shared" si="161"/>
        <v>1590.8542761044016</v>
      </c>
      <c r="BX197" s="37">
        <f t="shared" si="161"/>
        <v>1622.6713616264897</v>
      </c>
      <c r="BY197" s="37">
        <f t="shared" si="161"/>
        <v>1655.1247888590194</v>
      </c>
      <c r="BZ197" s="37">
        <f t="shared" si="161"/>
        <v>1688.2272846361998</v>
      </c>
      <c r="CA197" s="37">
        <f t="shared" si="161"/>
        <v>1721.9918303289237</v>
      </c>
      <c r="CB197" s="37">
        <f t="shared" si="161"/>
        <v>1756.4316669355021</v>
      </c>
      <c r="CC197" s="37">
        <f t="shared" si="161"/>
        <v>1791.5603002742121</v>
      </c>
    </row>
    <row r="198" spans="2:81" x14ac:dyDescent="0.2">
      <c r="B198" s="7" t="s">
        <v>78</v>
      </c>
      <c r="C198" s="7"/>
      <c r="D198" s="7" t="s">
        <v>73</v>
      </c>
      <c r="G198" s="9">
        <f ca="1">G191+IF($E$16=References!$B$13,G195,IF($E$16=References!$B$14,'Calculations - 4hr'!G196,'Calculations - 4hr'!G197))</f>
        <v>132.30153483151179</v>
      </c>
      <c r="H198" s="9">
        <f ca="1">H191+IF($E$16=References!$B$13,H195,IF($E$16=References!$B$14,'Calculations - 4hr'!H196,'Calculations - 4hr'!H197))</f>
        <v>281.46653464045181</v>
      </c>
      <c r="I198" s="9">
        <f ca="1">I191+IF($E$16=References!$B$13,I195,IF($E$16=References!$B$14,'Calculations - 4hr'!I196,'Calculations - 4hr'!I197))</f>
        <v>430.76986744041125</v>
      </c>
      <c r="J198" s="9">
        <f ca="1">J191+IF($E$16=References!$B$13,J195,IF($E$16=References!$B$14,'Calculations - 4hr'!J196,'Calculations - 4hr'!J197))</f>
        <v>466.83116963244004</v>
      </c>
      <c r="K198" s="9">
        <f ca="1">K191+IF($E$16=References!$B$13,K195,IF($E$16=References!$B$14,'Calculations - 4hr'!K196,'Calculations - 4hr'!K197))</f>
        <v>505.94923525757224</v>
      </c>
      <c r="L198" s="9">
        <f ca="1">L191+IF($E$16=References!$B$13,L195,IF($E$16=References!$B$14,'Calculations - 4hr'!L196,'Calculations - 4hr'!L197))</f>
        <v>548.35124619136388</v>
      </c>
      <c r="M198" s="9">
        <f ca="1">M191+IF($E$16=References!$B$13,M195,IF($E$16=References!$B$14,'Calculations - 4hr'!M196,'Calculations - 4hr'!M197))</f>
        <v>513.08765176032421</v>
      </c>
      <c r="N198" s="9">
        <f ca="1">N191+IF($E$16=References!$B$13,N195,IF($E$16=References!$B$14,'Calculations - 4hr'!N196,'Calculations - 4hr'!N197))</f>
        <v>480.89638268630443</v>
      </c>
      <c r="O198" s="9">
        <f ca="1">O191+IF($E$16=References!$B$13,O195,IF($E$16=References!$B$14,'Calculations - 4hr'!O196,'Calculations - 4hr'!O197))</f>
        <v>451.58334364165307</v>
      </c>
      <c r="P198" s="9">
        <f ca="1">P191+IF($E$16=References!$B$13,P195,IF($E$16=References!$B$14,'Calculations - 4hr'!P196,'Calculations - 4hr'!P197))</f>
        <v>424.97241189515307</v>
      </c>
      <c r="Q198" s="9">
        <f ca="1">Q191+IF($E$16=References!$B$13,Q195,IF($E$16=References!$B$14,'Calculations - 4hr'!Q196,'Calculations - 4hr'!Q197))</f>
        <v>400.90901429898997</v>
      </c>
      <c r="R198" s="9">
        <f ca="1">R191+IF($E$16=References!$B$13,R195,IF($E$16=References!$B$14,'Calculations - 4hr'!R196,'Calculations - 4hr'!R197))</f>
        <v>414.71925359395766</v>
      </c>
      <c r="S198" s="9">
        <f ca="1">S191+IF($E$16=References!$B$13,S195,IF($E$16=References!$B$14,'Calculations - 4hr'!S196,'Calculations - 4hr'!S197))</f>
        <v>429.11246747464833</v>
      </c>
      <c r="T198" s="9">
        <f ca="1">T191+IF($E$16=References!$B$13,T195,IF($E$16=References!$B$14,'Calculations - 4hr'!T196,'Calculations - 4hr'!T197))</f>
        <v>444.11406648747084</v>
      </c>
      <c r="U198" s="9">
        <f ca="1">U191+IF($E$16=References!$B$13,U195,IF($E$16=References!$B$14,'Calculations - 4hr'!U196,'Calculations - 4hr'!U197))</f>
        <v>459.77160319934421</v>
      </c>
      <c r="V198" s="9">
        <f ca="1">V191+IF($E$16=References!$B$13,V195,IF($E$16=References!$B$14,'Calculations - 4hr'!V196,'Calculations - 4hr'!V197))</f>
        <v>476.16292459233699</v>
      </c>
      <c r="W198" s="9">
        <f ca="1">W191+IF($E$16=References!$B$13,W195,IF($E$16=References!$B$14,'Calculations - 4hr'!W196,'Calculations - 4hr'!W197))</f>
        <v>526.29618139182276</v>
      </c>
      <c r="X198" s="9">
        <f ca="1">X191+IF($E$16=References!$B$13,X195,IF($E$16=References!$B$14,'Calculations - 4hr'!X196,'Calculations - 4hr'!X197))</f>
        <v>581.80050099253629</v>
      </c>
      <c r="Y198" s="9">
        <f ca="1">Y191+IF($E$16=References!$B$13,Y195,IF($E$16=References!$B$14,'Calculations - 4hr'!Y196,'Calculations - 4hr'!Y197))</f>
        <v>643.24008798624902</v>
      </c>
      <c r="Z198" s="9">
        <f ca="1">Z191+IF($E$16=References!$B$13,Z195,IF($E$16=References!$B$14,'Calculations - 4hr'!Z196,'Calculations - 4hr'!Z197))</f>
        <v>711.28982485475785</v>
      </c>
      <c r="AA198" s="9">
        <f ca="1">AA191+IF($E$16=References!$B$13,AA195,IF($E$16=References!$B$14,'Calculations - 4hr'!AA196,'Calculations - 4hr'!AA197))</f>
        <v>725.51562135185316</v>
      </c>
      <c r="AB198" s="9">
        <f ca="1">AB191+IF($E$16=References!$B$13,AB195,IF($E$16=References!$B$14,'Calculations - 4hr'!AB196,'Calculations - 4hr'!AB197))</f>
        <v>740.02593377889013</v>
      </c>
      <c r="AC198" s="9">
        <f ca="1">AC191+IF($E$16=References!$B$13,AC195,IF($E$16=References!$B$14,'Calculations - 4hr'!AC196,'Calculations - 4hr'!AC197))</f>
        <v>754.82645245446804</v>
      </c>
      <c r="AD198" s="9">
        <f ca="1">AD191+IF($E$16=References!$B$13,AD195,IF($E$16=References!$B$14,'Calculations - 4hr'!AD196,'Calculations - 4hr'!AD197))</f>
        <v>769.92298150355737</v>
      </c>
      <c r="AE198" s="9">
        <f ca="1">AE191+IF($E$16=References!$B$13,AE195,IF($E$16=References!$B$14,'Calculations - 4hr'!AE196,'Calculations - 4hr'!AE197))</f>
        <v>785.32144113362847</v>
      </c>
      <c r="AF198" s="9">
        <f ca="1">AF191+IF($E$16=References!$B$13,AF195,IF($E$16=References!$B$14,'Calculations - 4hr'!AF196,'Calculations - 4hr'!AF197))</f>
        <v>801.02786995630106</v>
      </c>
      <c r="AG198" s="9">
        <f ca="1">AG191+IF($E$16=References!$B$13,AG195,IF($E$16=References!$B$14,'Calculations - 4hr'!AG196,'Calculations - 4hr'!AG197))</f>
        <v>817.04842735542707</v>
      </c>
      <c r="AH198" s="9">
        <f ca="1">AH191+IF($E$16=References!$B$13,AH195,IF($E$16=References!$B$14,'Calculations - 4hr'!AH196,'Calculations - 4hr'!AH197))</f>
        <v>833.38939590253574</v>
      </c>
      <c r="AI198" s="9">
        <f ca="1">AI191+IF($E$16=References!$B$13,AI195,IF($E$16=References!$B$14,'Calculations - 4hr'!AI196,'Calculations - 4hr'!AI197))</f>
        <v>850.05718382058649</v>
      </c>
      <c r="AJ198" s="9">
        <f ca="1">AJ191+IF($E$16=References!$B$13,AJ195,IF($E$16=References!$B$14,'Calculations - 4hr'!AJ196,'Calculations - 4hr'!AJ197))</f>
        <v>867.05832749699823</v>
      </c>
      <c r="AK198" s="9">
        <f ca="1">AK191+IF($E$16=References!$B$13,AK195,IF($E$16=References!$B$14,'Calculations - 4hr'!AK196,'Calculations - 4hr'!AK197))</f>
        <v>884.39949404693823</v>
      </c>
      <c r="AL198" s="9">
        <f ca="1">AL191+IF($E$16=References!$B$13,AL195,IF($E$16=References!$B$14,'Calculations - 4hr'!AL196,'Calculations - 4hr'!AL197))</f>
        <v>902.08748392787697</v>
      </c>
      <c r="AM198" s="9">
        <f ca="1">AM191+IF($E$16=References!$B$13,AM195,IF($E$16=References!$B$14,'Calculations - 4hr'!AM196,'Calculations - 4hr'!AM197))</f>
        <v>920.12923360643458</v>
      </c>
      <c r="AN198" s="9">
        <f ca="1">AN191+IF($E$16=References!$B$13,AN195,IF($E$16=References!$B$14,'Calculations - 4hr'!AN196,'Calculations - 4hr'!AN197))</f>
        <v>938.53181827856326</v>
      </c>
      <c r="AO198" s="9">
        <f ca="1">AO191+IF($E$16=References!$B$13,AO195,IF($E$16=References!$B$14,'Calculations - 4hr'!AO196,'Calculations - 4hr'!AO197))</f>
        <v>957.30245464413463</v>
      </c>
      <c r="AP198" s="9">
        <f ca="1">AP191+IF($E$16=References!$B$13,AP195,IF($E$16=References!$B$14,'Calculations - 4hr'!AP196,'Calculations - 4hr'!AP197))</f>
        <v>976.44850373701729</v>
      </c>
      <c r="AQ198" s="9">
        <f ca="1">AQ191+IF($E$16=References!$B$13,AQ195,IF($E$16=References!$B$14,'Calculations - 4hr'!AQ196,'Calculations - 4hr'!AQ197))</f>
        <v>995.97747381175759</v>
      </c>
      <c r="AR198" s="9">
        <f ca="1">AR191+IF($E$16=References!$B$13,AR195,IF($E$16=References!$B$14,'Calculations - 4hr'!AR196,'Calculations - 4hr'!AR197))</f>
        <v>1015.8970232879927</v>
      </c>
      <c r="AS198" s="9">
        <f ca="1">AS191+IF($E$16=References!$B$13,AS195,IF($E$16=References!$B$14,'Calculations - 4hr'!AS196,'Calculations - 4hr'!AS197))</f>
        <v>1036.2149637537527</v>
      </c>
      <c r="AT198" s="9">
        <f ca="1">AT191+IF($E$16=References!$B$13,AT195,IF($E$16=References!$B$14,'Calculations - 4hr'!AT196,'Calculations - 4hr'!AT197))</f>
        <v>1056.9392630288278</v>
      </c>
      <c r="AU198" s="9">
        <f ca="1">AU191+IF($E$16=References!$B$13,AU195,IF($E$16=References!$B$14,'Calculations - 4hr'!AU196,'Calculations - 4hr'!AU197))</f>
        <v>1078.0780482894043</v>
      </c>
      <c r="AV198" s="9">
        <f ca="1">AV191+IF($E$16=References!$B$13,AV195,IF($E$16=References!$B$14,'Calculations - 4hr'!AV196,'Calculations - 4hr'!AV197))</f>
        <v>1099.6396092551925</v>
      </c>
      <c r="AW198" s="9">
        <f ca="1">AW191+IF($E$16=References!$B$13,AW195,IF($E$16=References!$B$14,'Calculations - 4hr'!AW196,'Calculations - 4hr'!AW197))</f>
        <v>1121.6324014402965</v>
      </c>
      <c r="AX198" s="9">
        <f ca="1">AX191+IF($E$16=References!$B$13,AX195,IF($E$16=References!$B$14,'Calculations - 4hr'!AX196,'Calculations - 4hr'!AX197))</f>
        <v>1144.0650494691024</v>
      </c>
      <c r="AY198" s="9">
        <f ca="1">AY191+IF($E$16=References!$B$13,AY195,IF($E$16=References!$B$14,'Calculations - 4hr'!AY196,'Calculations - 4hr'!AY197))</f>
        <v>1166.9463504584844</v>
      </c>
      <c r="AZ198" s="9">
        <f ca="1">AZ191+IF($E$16=References!$B$13,AZ195,IF($E$16=References!$B$14,'Calculations - 4hr'!AZ196,'Calculations - 4hr'!AZ197))</f>
        <v>1190.2852774676542</v>
      </c>
      <c r="BA198" s="9">
        <f ca="1">BA191+IF($E$16=References!$B$13,BA195,IF($E$16=References!$B$14,'Calculations - 4hr'!BA196,'Calculations - 4hr'!BA197))</f>
        <v>1214.0909830170074</v>
      </c>
      <c r="BB198" s="9">
        <f ca="1">BB191+IF($E$16=References!$B$13,BB195,IF($E$16=References!$B$14,'Calculations - 4hr'!BB196,'Calculations - 4hr'!BB197))</f>
        <v>1238.3728026773474</v>
      </c>
      <c r="BC198" s="9">
        <f ca="1">BC191+IF($E$16=References!$B$13,BC195,IF($E$16=References!$B$14,'Calculations - 4hr'!BC196,'Calculations - 4hr'!BC197))</f>
        <v>1263.1402587308944</v>
      </c>
      <c r="BD198" s="9">
        <f ca="1">BD191+IF($E$16=References!$B$13,BD195,IF($E$16=References!$B$14,'Calculations - 4hr'!BD196,'Calculations - 4hr'!BD197))</f>
        <v>1288.4030639055122</v>
      </c>
      <c r="BE198" s="9">
        <f ca="1">BE191+IF($E$16=References!$B$13,BE195,IF($E$16=References!$B$14,'Calculations - 4hr'!BE196,'Calculations - 4hr'!BE197))</f>
        <v>1314.1711251836227</v>
      </c>
      <c r="BF198" s="9">
        <f ca="1">BF191+IF($E$16=References!$B$13,BF195,IF($E$16=References!$B$14,'Calculations - 4hr'!BF196,'Calculations - 4hr'!BF197))</f>
        <v>1340.4545476872952</v>
      </c>
      <c r="BG198" s="9">
        <f ca="1">BG191+IF($E$16=References!$B$13,BG195,IF($E$16=References!$B$14,'Calculations - 4hr'!BG196,'Calculations - 4hr'!BG197))</f>
        <v>1367.2636386410413</v>
      </c>
      <c r="BH198" s="9">
        <f ca="1">BH191+IF($E$16=References!$B$13,BH195,IF($E$16=References!$B$14,'Calculations - 4hr'!BH196,'Calculations - 4hr'!BH197))</f>
        <v>1394.6089114138622</v>
      </c>
      <c r="BI198" s="9">
        <f ca="1">BI191+IF($E$16=References!$B$13,BI195,IF($E$16=References!$B$14,'Calculations - 4hr'!BI196,'Calculations - 4hr'!BI197))</f>
        <v>1422.5010896421393</v>
      </c>
      <c r="BJ198" s="9">
        <f ca="1">BJ191+IF($E$16=References!$B$13,BJ195,IF($E$16=References!$B$14,'Calculations - 4hr'!BJ196,'Calculations - 4hr'!BJ197))</f>
        <v>1450.9511114349821</v>
      </c>
      <c r="BK198" s="9">
        <f ca="1">BK191+IF($E$16=References!$B$13,BK195,IF($E$16=References!$B$14,'Calculations - 4hr'!BK196,'Calculations - 4hr'!BK197))</f>
        <v>1479.9701336636817</v>
      </c>
      <c r="BL198" s="9">
        <f ca="1">BL191+IF($E$16=References!$B$13,BL195,IF($E$16=References!$B$14,'Calculations - 4hr'!BL196,'Calculations - 4hr'!BL197))</f>
        <v>1509.5695363369555</v>
      </c>
      <c r="BM198" s="9">
        <f ca="1">BM191+IF($E$16=References!$B$13,BM195,IF($E$16=References!$B$14,'Calculations - 4hr'!BM196,'Calculations - 4hr'!BM197))</f>
        <v>1539.7609270636949</v>
      </c>
      <c r="BN198" s="9">
        <f ca="1">BN191+IF($E$16=References!$B$13,BN195,IF($E$16=References!$B$14,'Calculations - 4hr'!BN196,'Calculations - 4hr'!BN197))</f>
        <v>1570.5561456049688</v>
      </c>
      <c r="BO198" s="9">
        <f ca="1">BO191+IF($E$16=References!$B$13,BO195,IF($E$16=References!$B$14,'Calculations - 4hr'!BO196,'Calculations - 4hr'!BO197))</f>
        <v>1601.9672685170683</v>
      </c>
      <c r="BP198" s="9">
        <f ca="1">BP191+IF($E$16=References!$B$13,BP195,IF($E$16=References!$B$14,'Calculations - 4hr'!BP196,'Calculations - 4hr'!BP197))</f>
        <v>1634.0066138874099</v>
      </c>
      <c r="BQ198" s="9">
        <f ca="1">BQ191+IF($E$16=References!$B$13,BQ195,IF($E$16=References!$B$14,'Calculations - 4hr'!BQ196,'Calculations - 4hr'!BQ197))</f>
        <v>1666.6867461651582</v>
      </c>
      <c r="BR198" s="9">
        <f ca="1">BR191+IF($E$16=References!$B$13,BR195,IF($E$16=References!$B$14,'Calculations - 4hr'!BR196,'Calculations - 4hr'!BR197))</f>
        <v>1700.0204810884613</v>
      </c>
      <c r="BS198" s="9">
        <f ca="1">BS191+IF($E$16=References!$B$13,BS195,IF($E$16=References!$B$14,'Calculations - 4hr'!BS196,'Calculations - 4hr'!BS197))</f>
        <v>1734.0208907102306</v>
      </c>
      <c r="BT198" s="9">
        <f ca="1">BT191+IF($E$16=References!$B$13,BT195,IF($E$16=References!$B$14,'Calculations - 4hr'!BT196,'Calculations - 4hr'!BT197))</f>
        <v>1768.7013085244353</v>
      </c>
      <c r="BU198" s="9">
        <f ca="1">BU191+IF($E$16=References!$B$13,BU195,IF($E$16=References!$B$14,'Calculations - 4hr'!BU196,'Calculations - 4hr'!BU197))</f>
        <v>1804.0753346949239</v>
      </c>
      <c r="BV198" s="9">
        <f ca="1">BV191+IF($E$16=References!$B$13,BV195,IF($E$16=References!$B$14,'Calculations - 4hr'!BV196,'Calculations - 4hr'!BV197))</f>
        <v>1840.1568413888222</v>
      </c>
      <c r="BW198" s="9">
        <f ca="1">BW191+IF($E$16=References!$B$13,BW195,IF($E$16=References!$B$14,'Calculations - 4hr'!BW196,'Calculations - 4hr'!BW197))</f>
        <v>1876.9599782165988</v>
      </c>
      <c r="BX198" s="9">
        <f ca="1">BX191+IF($E$16=References!$B$13,BX195,IF($E$16=References!$B$14,'Calculations - 4hr'!BX196,'Calculations - 4hr'!BX197))</f>
        <v>1914.4991777809305</v>
      </c>
      <c r="BY198" s="9">
        <f ca="1">BY191+IF($E$16=References!$B$13,BY195,IF($E$16=References!$B$14,'Calculations - 4hr'!BY196,'Calculations - 4hr'!BY197))</f>
        <v>1952.7891613365491</v>
      </c>
      <c r="BZ198" s="9">
        <f ca="1">BZ191+IF($E$16=References!$B$13,BZ195,IF($E$16=References!$B$14,'Calculations - 4hr'!BZ196,'Calculations - 4hr'!BZ197))</f>
        <v>1991.84494456328</v>
      </c>
      <c r="CA198" s="9">
        <f ca="1">CA191+IF($E$16=References!$B$13,CA195,IF($E$16=References!$B$14,'Calculations - 4hr'!CA196,'Calculations - 4hr'!CA197))</f>
        <v>2031.6818434545457</v>
      </c>
      <c r="CB198" s="9">
        <f ca="1">CB191+IF($E$16=References!$B$13,CB195,IF($E$16=References!$B$14,'Calculations - 4hr'!CB196,'Calculations - 4hr'!CB197))</f>
        <v>2072.3154803236371</v>
      </c>
      <c r="CC198" s="9">
        <f ca="1">CC191+IF($E$16=References!$B$13,CC195,IF($E$16=References!$B$14,'Calculations - 4hr'!CC196,'Calculations - 4hr'!CC197))</f>
        <v>2113.7617899301099</v>
      </c>
    </row>
    <row r="199" spans="2:81" x14ac:dyDescent="0.2">
      <c r="I199" s="78"/>
      <c r="J199" s="78"/>
      <c r="K199" s="78"/>
      <c r="L199" s="78"/>
    </row>
    <row r="200" spans="2:81" x14ac:dyDescent="0.2">
      <c r="B200" s="7" t="s">
        <v>79</v>
      </c>
    </row>
    <row r="201" spans="2:81" x14ac:dyDescent="0.2">
      <c r="B201" s="6"/>
      <c r="C201" s="34"/>
      <c r="D201" s="34"/>
      <c r="E201" s="34"/>
      <c r="F201" s="34"/>
      <c r="G201" s="63">
        <f>G28</f>
        <v>2026</v>
      </c>
      <c r="H201" s="63">
        <f t="shared" ref="H201:Z201" si="162">H28</f>
        <v>2027</v>
      </c>
      <c r="I201" s="63">
        <f t="shared" si="162"/>
        <v>2028</v>
      </c>
      <c r="J201" s="63">
        <f t="shared" si="162"/>
        <v>2029</v>
      </c>
      <c r="K201" s="63">
        <f t="shared" si="162"/>
        <v>2030</v>
      </c>
      <c r="L201" s="63">
        <f t="shared" si="162"/>
        <v>2031</v>
      </c>
      <c r="M201" s="63">
        <f t="shared" si="162"/>
        <v>2032</v>
      </c>
      <c r="N201" s="63">
        <f t="shared" si="162"/>
        <v>2033</v>
      </c>
      <c r="O201" s="63">
        <f t="shared" si="162"/>
        <v>2034</v>
      </c>
      <c r="P201" s="63">
        <f t="shared" si="162"/>
        <v>2035</v>
      </c>
      <c r="Q201" s="63">
        <f t="shared" si="162"/>
        <v>2036</v>
      </c>
      <c r="R201" s="63">
        <f t="shared" si="162"/>
        <v>2037</v>
      </c>
      <c r="S201" s="63">
        <f t="shared" si="162"/>
        <v>2038</v>
      </c>
      <c r="T201" s="63">
        <f t="shared" si="162"/>
        <v>2039</v>
      </c>
      <c r="U201" s="63">
        <f t="shared" si="162"/>
        <v>2040</v>
      </c>
      <c r="V201" s="63">
        <f t="shared" si="162"/>
        <v>2041</v>
      </c>
      <c r="W201" s="63">
        <f t="shared" si="162"/>
        <v>2042</v>
      </c>
      <c r="X201" s="63">
        <f t="shared" si="162"/>
        <v>2043</v>
      </c>
      <c r="Y201" s="63">
        <f t="shared" si="162"/>
        <v>2044</v>
      </c>
      <c r="Z201" s="63">
        <f t="shared" si="162"/>
        <v>2045</v>
      </c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</row>
    <row r="202" spans="2:81" x14ac:dyDescent="0.2">
      <c r="B202" t="s">
        <v>80</v>
      </c>
      <c r="G202" s="1">
        <f ca="1">G186</f>
        <v>397.58977670681634</v>
      </c>
      <c r="H202" s="1">
        <f t="shared" ref="H202:AJ202" ca="1" si="163">H186</f>
        <v>398.85637160303878</v>
      </c>
      <c r="I202" s="1">
        <f t="shared" ca="1" si="163"/>
        <v>608.61663148765683</v>
      </c>
      <c r="J202" s="1">
        <f t="shared" ca="1" si="163"/>
        <v>536.0959739251291</v>
      </c>
      <c r="K202" s="1">
        <f t="shared" ca="1" si="163"/>
        <v>472.52951196023395</v>
      </c>
      <c r="L202" s="1">
        <f t="shared" ca="1" si="163"/>
        <v>390.81168456068605</v>
      </c>
      <c r="M202" s="1">
        <f t="shared" ca="1" si="163"/>
        <v>391.04298358052858</v>
      </c>
      <c r="N202" s="1">
        <f t="shared" ca="1" si="163"/>
        <v>391.30574653720214</v>
      </c>
      <c r="O202" s="1">
        <f t="shared" ca="1" si="163"/>
        <v>391.59828798502429</v>
      </c>
      <c r="P202" s="1">
        <f t="shared" ca="1" si="163"/>
        <v>382.34470049851251</v>
      </c>
      <c r="Q202" s="1">
        <f t="shared" ca="1" si="163"/>
        <v>264.03715963594669</v>
      </c>
      <c r="R202" s="1">
        <f t="shared" ca="1" si="163"/>
        <v>266.46123447384002</v>
      </c>
      <c r="S202" s="1">
        <f t="shared" ca="1" si="163"/>
        <v>269.0042244456647</v>
      </c>
      <c r="T202" s="1">
        <f t="shared" ca="1" si="163"/>
        <v>271.67232291947977</v>
      </c>
      <c r="U202" s="1">
        <f t="shared" ca="1" si="163"/>
        <v>274.47209275166711</v>
      </c>
      <c r="V202" s="1">
        <f t="shared" ca="1" si="163"/>
        <v>424.65033149678277</v>
      </c>
      <c r="W202" s="1">
        <f t="shared" ca="1" si="163"/>
        <v>426.94123818337789</v>
      </c>
      <c r="X202" s="1">
        <f t="shared" ca="1" si="163"/>
        <v>429.27102332229003</v>
      </c>
      <c r="Y202" s="1">
        <f t="shared" ca="1" si="163"/>
        <v>431.64037768794776</v>
      </c>
      <c r="Z202" s="1">
        <f t="shared" ca="1" si="163"/>
        <v>434.18340062388643</v>
      </c>
      <c r="AA202" s="1">
        <f t="shared" ca="1" si="163"/>
        <v>436.66903845420802</v>
      </c>
      <c r="AB202" s="1">
        <f t="shared" ca="1" si="163"/>
        <v>439.25249484168455</v>
      </c>
      <c r="AC202" s="1">
        <f t="shared" ca="1" si="163"/>
        <v>441.83149191419909</v>
      </c>
      <c r="AD202" s="1">
        <f t="shared" ca="1" si="163"/>
        <v>444.47542998095923</v>
      </c>
      <c r="AE202" s="1">
        <f t="shared" ca="1" si="163"/>
        <v>447.13928153151386</v>
      </c>
      <c r="AF202" s="1">
        <f t="shared" ca="1" si="163"/>
        <v>449.8543290557617</v>
      </c>
      <c r="AG202" s="1">
        <f t="shared" ca="1" si="163"/>
        <v>452.60100699302831</v>
      </c>
      <c r="AH202" s="1">
        <f t="shared" ca="1" si="163"/>
        <v>461.65302713288889</v>
      </c>
      <c r="AI202" s="1">
        <f t="shared" ca="1" si="163"/>
        <v>470.88608767554666</v>
      </c>
      <c r="AJ202" s="1">
        <f t="shared" ca="1" si="163"/>
        <v>480.30380942905759</v>
      </c>
      <c r="AK202" s="1">
        <f t="shared" ref="AK202:BP202" ca="1" si="164">AK186</f>
        <v>489.90988561763874</v>
      </c>
      <c r="AL202" s="1">
        <f t="shared" ca="1" si="164"/>
        <v>499.7080833299915</v>
      </c>
      <c r="AM202" s="1">
        <f t="shared" ca="1" si="164"/>
        <v>509.70224499659133</v>
      </c>
      <c r="AN202" s="1">
        <f t="shared" ca="1" si="164"/>
        <v>519.89628989652317</v>
      </c>
      <c r="AO202" s="1">
        <f t="shared" ca="1" si="164"/>
        <v>530.29421569445367</v>
      </c>
      <c r="AP202" s="1">
        <f t="shared" ca="1" si="164"/>
        <v>540.90010000834275</v>
      </c>
      <c r="AQ202" s="1">
        <f t="shared" ca="1" si="164"/>
        <v>551.71810200850962</v>
      </c>
      <c r="AR202" s="1">
        <f t="shared" ca="1" si="164"/>
        <v>562.75246404867983</v>
      </c>
      <c r="AS202" s="1">
        <f t="shared" ca="1" si="164"/>
        <v>574.00751332965342</v>
      </c>
      <c r="AT202" s="1">
        <f t="shared" ca="1" si="164"/>
        <v>585.48766359624653</v>
      </c>
      <c r="AU202" s="1">
        <f t="shared" ca="1" si="164"/>
        <v>597.19741686817144</v>
      </c>
      <c r="AV202" s="1">
        <f t="shared" ca="1" si="164"/>
        <v>609.14136520553484</v>
      </c>
      <c r="AW202" s="1">
        <f t="shared" ca="1" si="164"/>
        <v>621.32419250964551</v>
      </c>
      <c r="AX202" s="1">
        <f t="shared" ca="1" si="164"/>
        <v>633.75067635983839</v>
      </c>
      <c r="AY202" s="1">
        <f t="shared" ca="1" si="164"/>
        <v>646.42568988703522</v>
      </c>
      <c r="AZ202" s="1">
        <f t="shared" ca="1" si="164"/>
        <v>659.35420368477594</v>
      </c>
      <c r="BA202" s="1">
        <f t="shared" ca="1" si="164"/>
        <v>672.54128775847153</v>
      </c>
      <c r="BB202" s="1">
        <f t="shared" ca="1" si="164"/>
        <v>685.99211351364102</v>
      </c>
      <c r="BC202" s="1">
        <f t="shared" ca="1" si="164"/>
        <v>699.71195578391382</v>
      </c>
      <c r="BD202" s="1">
        <f t="shared" ca="1" si="164"/>
        <v>713.70619489959211</v>
      </c>
      <c r="BE202" s="1">
        <f t="shared" ca="1" si="164"/>
        <v>727.980318797584</v>
      </c>
      <c r="BF202" s="1">
        <f t="shared" ca="1" si="164"/>
        <v>742.53992517353572</v>
      </c>
      <c r="BG202" s="1">
        <f t="shared" ca="1" si="164"/>
        <v>757.39072367700646</v>
      </c>
      <c r="BH202" s="1">
        <f t="shared" ca="1" si="164"/>
        <v>772.53853815054663</v>
      </c>
      <c r="BI202" s="1">
        <f t="shared" ca="1" si="164"/>
        <v>787.98930891355758</v>
      </c>
      <c r="BJ202" s="1">
        <f t="shared" ca="1" si="164"/>
        <v>803.74909509182874</v>
      </c>
      <c r="BK202" s="1">
        <f t="shared" ca="1" si="164"/>
        <v>819.82407699366536</v>
      </c>
      <c r="BL202" s="1">
        <f t="shared" ca="1" si="164"/>
        <v>836.22055853353868</v>
      </c>
      <c r="BM202" s="1">
        <f t="shared" ca="1" si="164"/>
        <v>852.94496970420948</v>
      </c>
      <c r="BN202" s="1">
        <f t="shared" ca="1" si="164"/>
        <v>870.00386909829365</v>
      </c>
      <c r="BO202" s="1">
        <f t="shared" ca="1" si="164"/>
        <v>887.40394648025949</v>
      </c>
      <c r="BP202" s="1">
        <f t="shared" ca="1" si="164"/>
        <v>905.15202540986468</v>
      </c>
      <c r="BQ202" s="1">
        <f t="shared" ref="BQ202:CC202" ca="1" si="165">BQ186</f>
        <v>923.25506591806197</v>
      </c>
      <c r="BR202" s="1">
        <f t="shared" ca="1" si="165"/>
        <v>941.72016723642321</v>
      </c>
      <c r="BS202" s="1">
        <f t="shared" ca="1" si="165"/>
        <v>960.55457058115167</v>
      </c>
      <c r="BT202" s="1">
        <f t="shared" ca="1" si="165"/>
        <v>979.76566199277477</v>
      </c>
      <c r="BU202" s="1">
        <f t="shared" ca="1" si="165"/>
        <v>999.36097523263027</v>
      </c>
      <c r="BV202" s="1">
        <f t="shared" ca="1" si="165"/>
        <v>1019.3481947372829</v>
      </c>
      <c r="BW202" s="1">
        <f t="shared" ca="1" si="165"/>
        <v>1039.7351586320285</v>
      </c>
      <c r="BX202" s="1">
        <f t="shared" ca="1" si="165"/>
        <v>1060.5298618046691</v>
      </c>
      <c r="BY202" s="1">
        <f t="shared" ca="1" si="165"/>
        <v>1081.7404590407625</v>
      </c>
      <c r="BZ202" s="1">
        <f t="shared" ca="1" si="165"/>
        <v>1103.3752682215777</v>
      </c>
      <c r="CA202" s="1">
        <f t="shared" ca="1" si="165"/>
        <v>1125.4427735860093</v>
      </c>
      <c r="CB202" s="1">
        <f t="shared" ca="1" si="165"/>
        <v>1147.9516290577294</v>
      </c>
      <c r="CC202" s="1">
        <f t="shared" ca="1" si="165"/>
        <v>1170.910661638884</v>
      </c>
    </row>
    <row r="203" spans="2:81" x14ac:dyDescent="0.2">
      <c r="B203" t="s">
        <v>81</v>
      </c>
      <c r="G203" s="1">
        <f t="shared" ref="G203:AL203" si="166">G36*$E$18+G46*$E$19</f>
        <v>142.01847137559059</v>
      </c>
      <c r="H203" s="1">
        <f t="shared" si="166"/>
        <v>135.06603086317443</v>
      </c>
      <c r="I203" s="1">
        <f t="shared" si="166"/>
        <v>134.04391357025844</v>
      </c>
      <c r="J203" s="1">
        <f t="shared" si="166"/>
        <v>135.20833719664523</v>
      </c>
      <c r="K203" s="1">
        <f t="shared" si="166"/>
        <v>107.84631541541327</v>
      </c>
      <c r="L203" s="1">
        <f t="shared" si="166"/>
        <v>105.87677401504736</v>
      </c>
      <c r="M203" s="1">
        <f t="shared" si="166"/>
        <v>104.25328471778863</v>
      </c>
      <c r="N203" s="1">
        <f t="shared" si="166"/>
        <v>102.83652813295444</v>
      </c>
      <c r="O203" s="1">
        <f t="shared" si="166"/>
        <v>107.34506948653988</v>
      </c>
      <c r="P203" s="1">
        <f t="shared" si="166"/>
        <v>91.670879136667608</v>
      </c>
      <c r="Q203" s="1">
        <f t="shared" si="166"/>
        <v>93.267914410282884</v>
      </c>
      <c r="R203" s="1">
        <f t="shared" si="166"/>
        <v>99.634679781382744</v>
      </c>
      <c r="S203" s="1">
        <f t="shared" si="166"/>
        <v>103.34964352207732</v>
      </c>
      <c r="T203" s="1">
        <f t="shared" si="166"/>
        <v>108.05513934505345</v>
      </c>
      <c r="U203" s="1">
        <f t="shared" si="166"/>
        <v>102.53797645260521</v>
      </c>
      <c r="V203" s="1">
        <f t="shared" si="166"/>
        <v>105.07612079296719</v>
      </c>
      <c r="W203" s="1">
        <f t="shared" si="166"/>
        <v>98.282536314418024</v>
      </c>
      <c r="X203" s="1">
        <f t="shared" si="166"/>
        <v>91.175178008409716</v>
      </c>
      <c r="Y203" s="1">
        <f t="shared" si="166"/>
        <v>83.744212355635341</v>
      </c>
      <c r="Z203" s="1">
        <f t="shared" si="166"/>
        <v>75.979538005546559</v>
      </c>
      <c r="AA203" s="1">
        <f t="shared" si="166"/>
        <v>77.499128765657503</v>
      </c>
      <c r="AB203" s="1">
        <f t="shared" si="166"/>
        <v>79.04911134097064</v>
      </c>
      <c r="AC203" s="1">
        <f t="shared" si="166"/>
        <v>80.630093567790055</v>
      </c>
      <c r="AD203" s="1">
        <f t="shared" si="166"/>
        <v>82.242695439145862</v>
      </c>
      <c r="AE203" s="1">
        <f t="shared" si="166"/>
        <v>83.887549347928783</v>
      </c>
      <c r="AF203" s="1">
        <f t="shared" si="166"/>
        <v>85.56530033488734</v>
      </c>
      <c r="AG203" s="1">
        <f t="shared" si="166"/>
        <v>87.276606341585108</v>
      </c>
      <c r="AH203" s="1">
        <f t="shared" si="166"/>
        <v>89.022138468416784</v>
      </c>
      <c r="AI203" s="1">
        <f t="shared" si="166"/>
        <v>90.802581237785148</v>
      </c>
      <c r="AJ203" s="1">
        <f t="shared" si="166"/>
        <v>92.618632862540821</v>
      </c>
      <c r="AK203" s="1">
        <f t="shared" si="166"/>
        <v>94.47100551979166</v>
      </c>
      <c r="AL203" s="1">
        <f t="shared" si="166"/>
        <v>96.360425630187507</v>
      </c>
      <c r="AM203" s="1">
        <f t="shared" ref="AM203:BR203" si="167">AM36*$E$18+AM46*$E$19</f>
        <v>98.287634142791248</v>
      </c>
      <c r="AN203" s="1">
        <f t="shared" si="167"/>
        <v>100.25338682564706</v>
      </c>
      <c r="AO203" s="1">
        <f t="shared" si="167"/>
        <v>102.25845456216</v>
      </c>
      <c r="AP203" s="1">
        <f t="shared" si="167"/>
        <v>104.30362365340321</v>
      </c>
      <c r="AQ203" s="1">
        <f t="shared" si="167"/>
        <v>106.38969612647128</v>
      </c>
      <c r="AR203" s="1">
        <f t="shared" si="167"/>
        <v>108.51749004900067</v>
      </c>
      <c r="AS203" s="1">
        <f t="shared" si="167"/>
        <v>110.6878398499807</v>
      </c>
      <c r="AT203" s="1">
        <f t="shared" si="167"/>
        <v>112.90159664698032</v>
      </c>
      <c r="AU203" s="1">
        <f t="shared" si="167"/>
        <v>115.15962857991991</v>
      </c>
      <c r="AV203" s="1">
        <f t="shared" si="167"/>
        <v>117.46282115151831</v>
      </c>
      <c r="AW203" s="1">
        <f t="shared" si="167"/>
        <v>119.8120775745487</v>
      </c>
      <c r="AX203" s="1">
        <f t="shared" si="167"/>
        <v>122.20831912603965</v>
      </c>
      <c r="AY203" s="1">
        <f t="shared" si="167"/>
        <v>124.65248550856046</v>
      </c>
      <c r="AZ203" s="1">
        <f t="shared" si="167"/>
        <v>127.14553521873164</v>
      </c>
      <c r="BA203" s="1">
        <f t="shared" si="167"/>
        <v>129.68844592310629</v>
      </c>
      <c r="BB203" s="1">
        <f t="shared" si="167"/>
        <v>132.28221484156842</v>
      </c>
      <c r="BC203" s="1">
        <f t="shared" si="167"/>
        <v>134.92785913839978</v>
      </c>
      <c r="BD203" s="1">
        <f t="shared" si="167"/>
        <v>137.62641632116777</v>
      </c>
      <c r="BE203" s="1">
        <f t="shared" si="167"/>
        <v>140.37894464759117</v>
      </c>
      <c r="BF203" s="1">
        <f t="shared" si="167"/>
        <v>143.18652354054296</v>
      </c>
      <c r="BG203" s="1">
        <f t="shared" si="167"/>
        <v>146.05025401135384</v>
      </c>
      <c r="BH203" s="1">
        <f t="shared" si="167"/>
        <v>148.97125909158086</v>
      </c>
      <c r="BI203" s="1">
        <f t="shared" si="167"/>
        <v>151.95068427341249</v>
      </c>
      <c r="BJ203" s="1">
        <f t="shared" si="167"/>
        <v>154.98969795888073</v>
      </c>
      <c r="BK203" s="1">
        <f t="shared" si="167"/>
        <v>158.08949191805837</v>
      </c>
      <c r="BL203" s="1">
        <f t="shared" si="167"/>
        <v>161.2512817564195</v>
      </c>
      <c r="BM203" s="1">
        <f t="shared" si="167"/>
        <v>164.47630739154795</v>
      </c>
      <c r="BN203" s="1">
        <f t="shared" si="167"/>
        <v>167.76583353937889</v>
      </c>
      <c r="BO203" s="1">
        <f t="shared" si="167"/>
        <v>171.12115021016649</v>
      </c>
      <c r="BP203" s="1">
        <f t="shared" si="167"/>
        <v>174.54357321436976</v>
      </c>
      <c r="BQ203" s="1">
        <f t="shared" si="167"/>
        <v>178.0344446786572</v>
      </c>
      <c r="BR203" s="1">
        <f t="shared" si="167"/>
        <v>181.59513357223034</v>
      </c>
      <c r="BS203" s="1">
        <f t="shared" ref="BS203:CC203" si="168">BS36*$E$18+BS46*$E$19</f>
        <v>185.22703624367495</v>
      </c>
      <c r="BT203" s="1">
        <f t="shared" si="168"/>
        <v>188.93157696854843</v>
      </c>
      <c r="BU203" s="1">
        <f t="shared" si="168"/>
        <v>192.71020850791939</v>
      </c>
      <c r="BV203" s="1">
        <f t="shared" si="168"/>
        <v>196.56441267807779</v>
      </c>
      <c r="BW203" s="1">
        <f t="shared" si="168"/>
        <v>200.49570093163936</v>
      </c>
      <c r="BX203" s="1">
        <f t="shared" si="168"/>
        <v>204.50561495027213</v>
      </c>
      <c r="BY203" s="1">
        <f t="shared" si="168"/>
        <v>208.59572724927756</v>
      </c>
      <c r="BZ203" s="1">
        <f t="shared" si="168"/>
        <v>212.76764179426311</v>
      </c>
      <c r="CA203" s="1">
        <f t="shared" si="168"/>
        <v>217.02299463014839</v>
      </c>
      <c r="CB203" s="1">
        <f t="shared" si="168"/>
        <v>221.36345452275131</v>
      </c>
      <c r="CC203" s="1">
        <f t="shared" si="168"/>
        <v>225.79072361320638</v>
      </c>
    </row>
    <row r="204" spans="2:81" x14ac:dyDescent="0.2">
      <c r="B204" s="39" t="s">
        <v>82</v>
      </c>
      <c r="C204" s="39"/>
      <c r="D204" s="39"/>
      <c r="E204" s="39"/>
      <c r="F204" s="39"/>
      <c r="G204" s="67">
        <f t="shared" ref="G204:AL204" ca="1" si="169">(G37*$E$18+G47*$E$19)*G198/1000</f>
        <v>136.14239510112907</v>
      </c>
      <c r="H204" s="67">
        <f t="shared" ca="1" si="169"/>
        <v>270.05957383790184</v>
      </c>
      <c r="I204" s="67">
        <f t="shared" ca="1" si="169"/>
        <v>400.76295839684911</v>
      </c>
      <c r="J204" s="67">
        <f t="shared" ca="1" si="169"/>
        <v>426.45267658363696</v>
      </c>
      <c r="K204" s="67">
        <f t="shared" ca="1" si="169"/>
        <v>360.91046303670231</v>
      </c>
      <c r="L204" s="67">
        <f t="shared" ca="1" si="169"/>
        <v>373.85614461229869</v>
      </c>
      <c r="M204" s="67">
        <f t="shared" ca="1" si="169"/>
        <v>334.90946299213266</v>
      </c>
      <c r="N204" s="67">
        <f t="shared" ca="1" si="169"/>
        <v>300.57495869959439</v>
      </c>
      <c r="O204" s="67">
        <f t="shared" ca="1" si="169"/>
        <v>286.73729314062575</v>
      </c>
      <c r="P204" s="67">
        <f t="shared" ca="1" si="169"/>
        <v>223.86074766825874</v>
      </c>
      <c r="Q204" s="67">
        <f t="shared" ca="1" si="169"/>
        <v>208.71182523664274</v>
      </c>
      <c r="R204" s="67">
        <f t="shared" ca="1" si="169"/>
        <v>224.06034411418838</v>
      </c>
      <c r="S204" s="67">
        <f t="shared" ca="1" si="169"/>
        <v>233.38756046043221</v>
      </c>
      <c r="T204" s="67">
        <f t="shared" ca="1" si="169"/>
        <v>245.31058985821878</v>
      </c>
      <c r="U204" s="67">
        <f t="shared" ca="1" si="169"/>
        <v>234.08787503459945</v>
      </c>
      <c r="V204" s="67">
        <f t="shared" ca="1" si="169"/>
        <v>241.17962872416879</v>
      </c>
      <c r="W204" s="67">
        <f t="shared" ca="1" si="169"/>
        <v>242.55328903861147</v>
      </c>
      <c r="X204" s="67">
        <f t="shared" ca="1" si="169"/>
        <v>241.58120356322132</v>
      </c>
      <c r="Y204" s="67">
        <f t="shared" ca="1" si="169"/>
        <v>237.73652250125261</v>
      </c>
      <c r="Z204" s="67">
        <f t="shared" ca="1" si="169"/>
        <v>230.4252536939629</v>
      </c>
      <c r="AA204" s="67">
        <f t="shared" ca="1" si="169"/>
        <v>235.03375876784222</v>
      </c>
      <c r="AB204" s="67">
        <f t="shared" ca="1" si="169"/>
        <v>239.73443394319906</v>
      </c>
      <c r="AC204" s="67">
        <f t="shared" ca="1" si="169"/>
        <v>244.52912262206306</v>
      </c>
      <c r="AD204" s="67">
        <f t="shared" ca="1" si="169"/>
        <v>249.41970507450432</v>
      </c>
      <c r="AE204" s="67">
        <f t="shared" ca="1" si="169"/>
        <v>254.40809917599438</v>
      </c>
      <c r="AF204" s="67">
        <f t="shared" ca="1" si="169"/>
        <v>259.49626115951429</v>
      </c>
      <c r="AG204" s="67">
        <f t="shared" ca="1" si="169"/>
        <v>264.68618638270453</v>
      </c>
      <c r="AH204" s="67">
        <f t="shared" ca="1" si="169"/>
        <v>269.97991011035867</v>
      </c>
      <c r="AI204" s="67">
        <f t="shared" ca="1" si="169"/>
        <v>275.37950831256586</v>
      </c>
      <c r="AJ204" s="67">
        <f t="shared" ca="1" si="169"/>
        <v>280.88709847881722</v>
      </c>
      <c r="AK204" s="67">
        <f t="shared" ca="1" si="169"/>
        <v>286.50484044839357</v>
      </c>
      <c r="AL204" s="67">
        <f t="shared" ca="1" si="169"/>
        <v>292.23493725736142</v>
      </c>
      <c r="AM204" s="67">
        <f t="shared" ref="AM204:BR204" ca="1" si="170">(AM37*$E$18+AM47*$E$19)*AM198/1000</f>
        <v>298.07963600250861</v>
      </c>
      <c r="AN204" s="67">
        <f t="shared" ca="1" si="170"/>
        <v>304.0412287225588</v>
      </c>
      <c r="AO204" s="67">
        <f t="shared" ca="1" si="170"/>
        <v>310.12205329701004</v>
      </c>
      <c r="AP204" s="67">
        <f t="shared" ca="1" si="170"/>
        <v>316.32449436295019</v>
      </c>
      <c r="AQ204" s="67">
        <f t="shared" ca="1" si="170"/>
        <v>322.65098425020926</v>
      </c>
      <c r="AR204" s="67">
        <f t="shared" ca="1" si="170"/>
        <v>329.10400393521337</v>
      </c>
      <c r="AS204" s="67">
        <f t="shared" ca="1" si="170"/>
        <v>335.68608401391771</v>
      </c>
      <c r="AT204" s="67">
        <f t="shared" ca="1" si="170"/>
        <v>342.39980569419606</v>
      </c>
      <c r="AU204" s="67">
        <f t="shared" ca="1" si="170"/>
        <v>349.24780180807994</v>
      </c>
      <c r="AV204" s="67">
        <f t="shared" ca="1" si="170"/>
        <v>356.23275784424163</v>
      </c>
      <c r="AW204" s="67">
        <f t="shared" ca="1" si="170"/>
        <v>363.35741300112647</v>
      </c>
      <c r="AX204" s="67">
        <f t="shared" ca="1" si="170"/>
        <v>370.62456126114898</v>
      </c>
      <c r="AY204" s="67">
        <f t="shared" ca="1" si="170"/>
        <v>378.03705248637203</v>
      </c>
      <c r="AZ204" s="67">
        <f t="shared" ca="1" si="170"/>
        <v>385.5977935360994</v>
      </c>
      <c r="BA204" s="67">
        <f t="shared" ca="1" si="170"/>
        <v>393.30974940682148</v>
      </c>
      <c r="BB204" s="67">
        <f t="shared" ca="1" si="170"/>
        <v>401.17594439495787</v>
      </c>
      <c r="BC204" s="67">
        <f t="shared" ca="1" si="170"/>
        <v>409.19946328285704</v>
      </c>
      <c r="BD204" s="67">
        <f t="shared" ca="1" si="170"/>
        <v>417.38345254851419</v>
      </c>
      <c r="BE204" s="67">
        <f t="shared" ca="1" si="170"/>
        <v>425.73112159948454</v>
      </c>
      <c r="BF204" s="67">
        <f t="shared" ca="1" si="170"/>
        <v>434.2457440314742</v>
      </c>
      <c r="BG204" s="67">
        <f t="shared" ca="1" si="170"/>
        <v>442.93065891210381</v>
      </c>
      <c r="BH204" s="67">
        <f t="shared" ca="1" si="170"/>
        <v>451.78927209034583</v>
      </c>
      <c r="BI204" s="67">
        <f t="shared" ca="1" si="170"/>
        <v>460.82505753215275</v>
      </c>
      <c r="BJ204" s="67">
        <f t="shared" ca="1" si="170"/>
        <v>470.04155868279577</v>
      </c>
      <c r="BK204" s="67">
        <f t="shared" ca="1" si="170"/>
        <v>479.44238985645171</v>
      </c>
      <c r="BL204" s="67">
        <f t="shared" ca="1" si="170"/>
        <v>489.03123765358077</v>
      </c>
      <c r="BM204" s="67">
        <f t="shared" ca="1" si="170"/>
        <v>498.81186240665249</v>
      </c>
      <c r="BN204" s="67">
        <f t="shared" ca="1" si="170"/>
        <v>508.78809965478553</v>
      </c>
      <c r="BO204" s="67">
        <f t="shared" ca="1" si="170"/>
        <v>518.96386164788123</v>
      </c>
      <c r="BP204" s="67">
        <f t="shared" ca="1" si="170"/>
        <v>529.34313888083898</v>
      </c>
      <c r="BQ204" s="67">
        <f t="shared" ca="1" si="170"/>
        <v>539.93000165845581</v>
      </c>
      <c r="BR204" s="67">
        <f t="shared" ca="1" si="170"/>
        <v>550.72860169162493</v>
      </c>
      <c r="BS204" s="67">
        <f t="shared" ref="BS204:CC204" ca="1" si="171">(BS37*$E$18+BS47*$E$19)*BS198/1000</f>
        <v>561.74317372545738</v>
      </c>
      <c r="BT204" s="67">
        <f t="shared" ca="1" si="171"/>
        <v>572.97803719996659</v>
      </c>
      <c r="BU204" s="67">
        <f t="shared" ca="1" si="171"/>
        <v>584.4375979439659</v>
      </c>
      <c r="BV204" s="67">
        <f t="shared" ca="1" si="171"/>
        <v>596.12634990284505</v>
      </c>
      <c r="BW204" s="67">
        <f t="shared" ca="1" si="171"/>
        <v>608.04887690090209</v>
      </c>
      <c r="BX204" s="67">
        <f t="shared" ca="1" si="171"/>
        <v>620.20985443892005</v>
      </c>
      <c r="BY204" s="67">
        <f t="shared" ca="1" si="171"/>
        <v>632.61405152769851</v>
      </c>
      <c r="BZ204" s="67">
        <f t="shared" ca="1" si="171"/>
        <v>645.26633255825243</v>
      </c>
      <c r="CA204" s="67">
        <f t="shared" ca="1" si="171"/>
        <v>658.1716592094175</v>
      </c>
      <c r="CB204" s="67">
        <f t="shared" ca="1" si="171"/>
        <v>671.33509239360592</v>
      </c>
      <c r="CC204" s="67">
        <f t="shared" ca="1" si="171"/>
        <v>684.76179424147813</v>
      </c>
    </row>
    <row r="205" spans="2:81" x14ac:dyDescent="0.2">
      <c r="B205" s="7" t="s">
        <v>83</v>
      </c>
      <c r="C205" s="7"/>
      <c r="D205" s="7"/>
      <c r="E205" s="7"/>
      <c r="F205" s="7"/>
      <c r="G205" s="8">
        <f t="shared" ref="G205:AJ205" ca="1" si="172">G202-G203-G204</f>
        <v>119.42891023009668</v>
      </c>
      <c r="H205" s="8">
        <f ca="1">H202-H203-H204</f>
        <v>-6.2692330980374891</v>
      </c>
      <c r="I205" s="8">
        <f t="shared" ca="1" si="172"/>
        <v>73.809759520549278</v>
      </c>
      <c r="J205" s="8">
        <f t="shared" ca="1" si="172"/>
        <v>-25.565039855153088</v>
      </c>
      <c r="K205" s="8">
        <f t="shared" ca="1" si="172"/>
        <v>3.7727335081183924</v>
      </c>
      <c r="L205" s="8">
        <f t="shared" ca="1" si="172"/>
        <v>-88.92123406666002</v>
      </c>
      <c r="M205" s="8">
        <f t="shared" ca="1" si="172"/>
        <v>-48.119764129392706</v>
      </c>
      <c r="N205" s="8">
        <f t="shared" ca="1" si="172"/>
        <v>-12.105740295346664</v>
      </c>
      <c r="O205" s="8">
        <f t="shared" ca="1" si="172"/>
        <v>-2.4840746421413655</v>
      </c>
      <c r="P205" s="8">
        <f t="shared" ca="1" si="172"/>
        <v>66.813073693586148</v>
      </c>
      <c r="Q205" s="8">
        <f t="shared" ca="1" si="172"/>
        <v>-37.942580010978929</v>
      </c>
      <c r="R205" s="8">
        <f t="shared" ca="1" si="172"/>
        <v>-57.233789421731103</v>
      </c>
      <c r="S205" s="8">
        <f t="shared" ca="1" si="172"/>
        <v>-67.732979536844823</v>
      </c>
      <c r="T205" s="8">
        <f t="shared" ca="1" si="172"/>
        <v>-81.693406283792456</v>
      </c>
      <c r="U205" s="8">
        <f t="shared" ca="1" si="172"/>
        <v>-62.153758735537565</v>
      </c>
      <c r="V205" s="8">
        <f t="shared" ca="1" si="172"/>
        <v>78.394581979646802</v>
      </c>
      <c r="W205" s="8">
        <f t="shared" ca="1" si="172"/>
        <v>86.105412830348371</v>
      </c>
      <c r="X205" s="8">
        <f t="shared" ca="1" si="172"/>
        <v>96.514641750658996</v>
      </c>
      <c r="Y205" s="8">
        <f t="shared" ca="1" si="172"/>
        <v>110.15964283105981</v>
      </c>
      <c r="Z205" s="8">
        <f t="shared" ca="1" si="172"/>
        <v>127.77860892437698</v>
      </c>
      <c r="AA205" s="8">
        <f t="shared" ca="1" si="172"/>
        <v>124.13615092070833</v>
      </c>
      <c r="AB205" s="8">
        <f t="shared" ca="1" si="172"/>
        <v>120.46894955751486</v>
      </c>
      <c r="AC205" s="8">
        <f t="shared" ca="1" si="172"/>
        <v>116.67227572434601</v>
      </c>
      <c r="AD205" s="8">
        <f t="shared" ca="1" si="172"/>
        <v>112.81302946730906</v>
      </c>
      <c r="AE205" s="8">
        <f t="shared" ca="1" si="172"/>
        <v>108.84363300759071</v>
      </c>
      <c r="AF205" s="8">
        <f t="shared" ca="1" si="172"/>
        <v>104.79276756136005</v>
      </c>
      <c r="AG205" s="8">
        <f t="shared" ca="1" si="172"/>
        <v>100.63821426873864</v>
      </c>
      <c r="AH205" s="8">
        <f t="shared" ca="1" si="172"/>
        <v>102.65097855411341</v>
      </c>
      <c r="AI205" s="8">
        <f t="shared" ca="1" si="172"/>
        <v>104.70399812519565</v>
      </c>
      <c r="AJ205" s="8">
        <f t="shared" ca="1" si="172"/>
        <v>106.79807808769954</v>
      </c>
      <c r="AK205" s="8">
        <f t="shared" ref="AK205:BP205" ca="1" si="173">AK202-AK203-AK204</f>
        <v>108.9340396494535</v>
      </c>
      <c r="AL205" s="8">
        <f t="shared" ca="1" si="173"/>
        <v>111.11272044244259</v>
      </c>
      <c r="AM205" s="8">
        <f t="shared" ca="1" si="173"/>
        <v>113.33497485129146</v>
      </c>
      <c r="AN205" s="8">
        <f t="shared" ca="1" si="173"/>
        <v>115.60167434831732</v>
      </c>
      <c r="AO205" s="8">
        <f t="shared" ca="1" si="173"/>
        <v>117.91370783528362</v>
      </c>
      <c r="AP205" s="8">
        <f t="shared" ca="1" si="173"/>
        <v>120.27198199198938</v>
      </c>
      <c r="AQ205" s="8">
        <f t="shared" ca="1" si="173"/>
        <v>122.67742163182908</v>
      </c>
      <c r="AR205" s="8">
        <f t="shared" ca="1" si="173"/>
        <v>125.13097006446577</v>
      </c>
      <c r="AS205" s="8">
        <f t="shared" ca="1" si="173"/>
        <v>127.63358946575499</v>
      </c>
      <c r="AT205" s="8">
        <f t="shared" ca="1" si="173"/>
        <v>130.18626125507012</v>
      </c>
      <c r="AU205" s="8">
        <f t="shared" ca="1" si="173"/>
        <v>132.78998648017159</v>
      </c>
      <c r="AV205" s="8">
        <f t="shared" ca="1" si="173"/>
        <v>135.44578620977489</v>
      </c>
      <c r="AW205" s="8">
        <f t="shared" ca="1" si="173"/>
        <v>138.15470193397033</v>
      </c>
      <c r="AX205" s="8">
        <f t="shared" ca="1" si="173"/>
        <v>140.91779597264974</v>
      </c>
      <c r="AY205" s="8">
        <f t="shared" ca="1" si="173"/>
        <v>143.73615189210267</v>
      </c>
      <c r="AZ205" s="8">
        <f t="shared" ca="1" si="173"/>
        <v>146.61087492994488</v>
      </c>
      <c r="BA205" s="8">
        <f t="shared" ca="1" si="173"/>
        <v>149.54309242854373</v>
      </c>
      <c r="BB205" s="8">
        <f t="shared" ca="1" si="173"/>
        <v>152.53395427711467</v>
      </c>
      <c r="BC205" s="8">
        <f t="shared" ca="1" si="173"/>
        <v>155.58463336265703</v>
      </c>
      <c r="BD205" s="8">
        <f t="shared" ca="1" si="173"/>
        <v>158.69632602991015</v>
      </c>
      <c r="BE205" s="8">
        <f t="shared" ca="1" si="173"/>
        <v>161.87025255050827</v>
      </c>
      <c r="BF205" s="8">
        <f t="shared" ca="1" si="173"/>
        <v>165.1076576015185</v>
      </c>
      <c r="BG205" s="8">
        <f t="shared" ca="1" si="173"/>
        <v>168.40981075354875</v>
      </c>
      <c r="BH205" s="8">
        <f t="shared" ca="1" si="173"/>
        <v>171.77800696861999</v>
      </c>
      <c r="BI205" s="8">
        <f t="shared" ca="1" si="173"/>
        <v>175.21356710799239</v>
      </c>
      <c r="BJ205" s="8">
        <f t="shared" ca="1" si="173"/>
        <v>178.71783845015227</v>
      </c>
      <c r="BK205" s="8">
        <f t="shared" ca="1" si="173"/>
        <v>182.2921952191553</v>
      </c>
      <c r="BL205" s="8">
        <f t="shared" ca="1" si="173"/>
        <v>185.93803912353837</v>
      </c>
      <c r="BM205" s="8">
        <f t="shared" ca="1" si="173"/>
        <v>189.65679990600904</v>
      </c>
      <c r="BN205" s="8">
        <f t="shared" ca="1" si="173"/>
        <v>193.44993590412929</v>
      </c>
      <c r="BO205" s="8">
        <f t="shared" ca="1" si="173"/>
        <v>197.31893462221183</v>
      </c>
      <c r="BP205" s="8">
        <f t="shared" ca="1" si="173"/>
        <v>201.26531331465594</v>
      </c>
      <c r="BQ205" s="8">
        <f t="shared" ref="BQ205:CC205" ca="1" si="174">BQ202-BQ203-BQ204</f>
        <v>205.29061958094894</v>
      </c>
      <c r="BR205" s="8">
        <f t="shared" ca="1" si="174"/>
        <v>209.39643197256794</v>
      </c>
      <c r="BS205" s="8">
        <f t="shared" ca="1" si="174"/>
        <v>213.58436061201928</v>
      </c>
      <c r="BT205" s="8">
        <f t="shared" ca="1" si="174"/>
        <v>217.8560478242598</v>
      </c>
      <c r="BU205" s="8">
        <f t="shared" ca="1" si="174"/>
        <v>222.21316878074492</v>
      </c>
      <c r="BV205" s="8">
        <f t="shared" ca="1" si="174"/>
        <v>226.65743215636007</v>
      </c>
      <c r="BW205" s="8">
        <f t="shared" ca="1" si="174"/>
        <v>231.19058079948707</v>
      </c>
      <c r="BX205" s="8">
        <f t="shared" ca="1" si="174"/>
        <v>235.81439241547685</v>
      </c>
      <c r="BY205" s="8">
        <f t="shared" ca="1" si="174"/>
        <v>240.53068026378639</v>
      </c>
      <c r="BZ205" s="8">
        <f t="shared" ca="1" si="174"/>
        <v>245.34129386906216</v>
      </c>
      <c r="CA205" s="8">
        <f t="shared" ca="1" si="174"/>
        <v>250.24811974644342</v>
      </c>
      <c r="CB205" s="8">
        <f t="shared" ca="1" si="174"/>
        <v>255.25308214137215</v>
      </c>
      <c r="CC205" s="8">
        <f t="shared" ca="1" si="174"/>
        <v>260.35814378419946</v>
      </c>
    </row>
    <row r="206" spans="2:81" x14ac:dyDescent="0.2">
      <c r="B206" s="39" t="s">
        <v>84</v>
      </c>
      <c r="C206" s="39"/>
      <c r="D206" s="39"/>
      <c r="E206" s="39"/>
      <c r="F206" s="39"/>
      <c r="G206" s="68">
        <f t="shared" ref="G206:AL206" si="175">IF($E$18&gt;=1,1,0)*G38+IF($E$19&gt;=1,1,0)*G48</f>
        <v>0.39829999999999999</v>
      </c>
      <c r="H206" s="68">
        <f t="shared" si="175"/>
        <v>0.39929999999999999</v>
      </c>
      <c r="I206" s="68">
        <f t="shared" si="175"/>
        <v>0.40029999999999999</v>
      </c>
      <c r="J206" s="68">
        <f t="shared" si="175"/>
        <v>0.32819999999999999</v>
      </c>
      <c r="K206" s="68">
        <f t="shared" si="175"/>
        <v>0.25609999999999994</v>
      </c>
      <c r="L206" s="68">
        <f t="shared" si="175"/>
        <v>0.184</v>
      </c>
      <c r="M206" s="68">
        <f t="shared" si="175"/>
        <v>0.17964000000000002</v>
      </c>
      <c r="N206" s="68">
        <f t="shared" si="175"/>
        <v>0.17527999999999999</v>
      </c>
      <c r="O206" s="68">
        <f t="shared" si="175"/>
        <v>0.17092000000000002</v>
      </c>
      <c r="P206" s="68">
        <f t="shared" si="175"/>
        <v>0.16655999999999999</v>
      </c>
      <c r="Q206" s="68">
        <f t="shared" si="175"/>
        <v>0.16220000000000001</v>
      </c>
      <c r="R206" s="68">
        <f t="shared" si="175"/>
        <v>0.16905999999999999</v>
      </c>
      <c r="S206" s="68">
        <f t="shared" si="175"/>
        <v>0.17592000000000002</v>
      </c>
      <c r="T206" s="68">
        <f t="shared" si="175"/>
        <v>0.18278</v>
      </c>
      <c r="U206" s="68">
        <f t="shared" si="175"/>
        <v>0.18964000000000003</v>
      </c>
      <c r="V206" s="68">
        <f t="shared" si="175"/>
        <v>0.19650000000000001</v>
      </c>
      <c r="W206" s="68">
        <f t="shared" si="175"/>
        <v>0.185975</v>
      </c>
      <c r="X206" s="68">
        <f t="shared" si="175"/>
        <v>0.17544999999999999</v>
      </c>
      <c r="Y206" s="68">
        <f t="shared" si="175"/>
        <v>0.16492499999999999</v>
      </c>
      <c r="Z206" s="68">
        <f t="shared" si="175"/>
        <v>0.15439999999999998</v>
      </c>
      <c r="AA206" s="68">
        <f t="shared" si="175"/>
        <v>0.15439999999999998</v>
      </c>
      <c r="AB206" s="68">
        <f t="shared" si="175"/>
        <v>0.15439999999999998</v>
      </c>
      <c r="AC206" s="68">
        <f t="shared" si="175"/>
        <v>0.15439999999999998</v>
      </c>
      <c r="AD206" s="68">
        <f t="shared" si="175"/>
        <v>0.15439999999999998</v>
      </c>
      <c r="AE206" s="68">
        <f t="shared" si="175"/>
        <v>0.15439999999999998</v>
      </c>
      <c r="AF206" s="68">
        <f t="shared" si="175"/>
        <v>0.15439999999999998</v>
      </c>
      <c r="AG206" s="68">
        <f t="shared" si="175"/>
        <v>0.15439999999999998</v>
      </c>
      <c r="AH206" s="68">
        <f t="shared" si="175"/>
        <v>0.15439999999999998</v>
      </c>
      <c r="AI206" s="68">
        <f t="shared" si="175"/>
        <v>0.15439999999999998</v>
      </c>
      <c r="AJ206" s="68">
        <f t="shared" si="175"/>
        <v>0.15439999999999998</v>
      </c>
      <c r="AK206" s="68">
        <f t="shared" si="175"/>
        <v>0.15439999999999998</v>
      </c>
      <c r="AL206" s="68">
        <f t="shared" si="175"/>
        <v>0.15439999999999998</v>
      </c>
      <c r="AM206" s="68">
        <f t="shared" ref="AM206:BR206" si="176">IF($E$18&gt;=1,1,0)*AM38+IF($E$19&gt;=1,1,0)*AM48</f>
        <v>0.15439999999999998</v>
      </c>
      <c r="AN206" s="68">
        <f t="shared" si="176"/>
        <v>0.15439999999999998</v>
      </c>
      <c r="AO206" s="68">
        <f t="shared" si="176"/>
        <v>0.15439999999999998</v>
      </c>
      <c r="AP206" s="68">
        <f t="shared" si="176"/>
        <v>0.15439999999999998</v>
      </c>
      <c r="AQ206" s="68">
        <f t="shared" si="176"/>
        <v>0.15439999999999998</v>
      </c>
      <c r="AR206" s="68">
        <f t="shared" si="176"/>
        <v>0.15439999999999998</v>
      </c>
      <c r="AS206" s="68">
        <f t="shared" si="176"/>
        <v>0.15439999999999998</v>
      </c>
      <c r="AT206" s="68">
        <f t="shared" si="176"/>
        <v>0.15439999999999998</v>
      </c>
      <c r="AU206" s="68">
        <f t="shared" si="176"/>
        <v>0.15439999999999998</v>
      </c>
      <c r="AV206" s="68">
        <f t="shared" si="176"/>
        <v>0.15439999999999998</v>
      </c>
      <c r="AW206" s="68">
        <f t="shared" si="176"/>
        <v>0.15439999999999998</v>
      </c>
      <c r="AX206" s="68">
        <f t="shared" si="176"/>
        <v>0.15439999999999998</v>
      </c>
      <c r="AY206" s="68">
        <f t="shared" si="176"/>
        <v>0.15439999999999998</v>
      </c>
      <c r="AZ206" s="68">
        <f t="shared" si="176"/>
        <v>0.15439999999999998</v>
      </c>
      <c r="BA206" s="68">
        <f t="shared" si="176"/>
        <v>0.15439999999999998</v>
      </c>
      <c r="BB206" s="68">
        <f t="shared" si="176"/>
        <v>0.15439999999999998</v>
      </c>
      <c r="BC206" s="68">
        <f t="shared" si="176"/>
        <v>0.15439999999999998</v>
      </c>
      <c r="BD206" s="68">
        <f t="shared" si="176"/>
        <v>0.15439999999999998</v>
      </c>
      <c r="BE206" s="68">
        <f t="shared" si="176"/>
        <v>0.15439999999999998</v>
      </c>
      <c r="BF206" s="68">
        <f t="shared" si="176"/>
        <v>0.15439999999999998</v>
      </c>
      <c r="BG206" s="68">
        <f t="shared" si="176"/>
        <v>0.15439999999999998</v>
      </c>
      <c r="BH206" s="68">
        <f t="shared" si="176"/>
        <v>0.15439999999999998</v>
      </c>
      <c r="BI206" s="68">
        <f t="shared" si="176"/>
        <v>0.15439999999999998</v>
      </c>
      <c r="BJ206" s="68">
        <f t="shared" si="176"/>
        <v>0.15439999999999998</v>
      </c>
      <c r="BK206" s="68">
        <f t="shared" si="176"/>
        <v>0.15439999999999998</v>
      </c>
      <c r="BL206" s="68">
        <f t="shared" si="176"/>
        <v>0.15439999999999998</v>
      </c>
      <c r="BM206" s="68">
        <f t="shared" si="176"/>
        <v>0.15439999999999998</v>
      </c>
      <c r="BN206" s="68">
        <f t="shared" si="176"/>
        <v>0.15439999999999998</v>
      </c>
      <c r="BO206" s="68">
        <f t="shared" si="176"/>
        <v>0.15439999999999998</v>
      </c>
      <c r="BP206" s="68">
        <f t="shared" si="176"/>
        <v>0.15439999999999998</v>
      </c>
      <c r="BQ206" s="68">
        <f t="shared" si="176"/>
        <v>0.15439999999999998</v>
      </c>
      <c r="BR206" s="68">
        <f t="shared" si="176"/>
        <v>0.15439999999999998</v>
      </c>
      <c r="BS206" s="68">
        <f t="shared" ref="BS206:CC206" si="177">IF($E$18&gt;=1,1,0)*BS38+IF($E$19&gt;=1,1,0)*BS48</f>
        <v>0.15439999999999998</v>
      </c>
      <c r="BT206" s="68">
        <f t="shared" si="177"/>
        <v>0.15439999999999998</v>
      </c>
      <c r="BU206" s="68">
        <f t="shared" si="177"/>
        <v>0.15439999999999998</v>
      </c>
      <c r="BV206" s="68">
        <f t="shared" si="177"/>
        <v>0.15439999999999998</v>
      </c>
      <c r="BW206" s="68">
        <f t="shared" si="177"/>
        <v>0.15439999999999998</v>
      </c>
      <c r="BX206" s="68">
        <f t="shared" si="177"/>
        <v>0.15439999999999998</v>
      </c>
      <c r="BY206" s="68">
        <f t="shared" si="177"/>
        <v>0.15439999999999998</v>
      </c>
      <c r="BZ206" s="68">
        <f t="shared" si="177"/>
        <v>0.15439999999999998</v>
      </c>
      <c r="CA206" s="68">
        <f t="shared" si="177"/>
        <v>0.15439999999999998</v>
      </c>
      <c r="CB206" s="68">
        <f t="shared" si="177"/>
        <v>0.15439999999999998</v>
      </c>
      <c r="CC206" s="68">
        <f t="shared" si="177"/>
        <v>0.15439999999999998</v>
      </c>
    </row>
    <row r="207" spans="2:81" x14ac:dyDescent="0.2">
      <c r="B207" t="s">
        <v>85</v>
      </c>
      <c r="G207" s="37">
        <f t="shared" ref="G207:AJ207" ca="1" si="178">G205/G206</f>
        <v>299.84662372607755</v>
      </c>
      <c r="H207" s="37">
        <f ca="1">H205/H206</f>
        <v>-15.700558722858727</v>
      </c>
      <c r="I207" s="37">
        <f t="shared" ca="1" si="178"/>
        <v>184.3861092194586</v>
      </c>
      <c r="J207" s="37">
        <f t="shared" ca="1" si="178"/>
        <v>-77.894697913324464</v>
      </c>
      <c r="K207" s="37">
        <f t="shared" ca="1" si="178"/>
        <v>14.731485779454873</v>
      </c>
      <c r="L207" s="37">
        <f t="shared" ca="1" si="178"/>
        <v>-483.26757644923924</v>
      </c>
      <c r="M207" s="37">
        <f t="shared" ca="1" si="178"/>
        <v>-267.86775845798655</v>
      </c>
      <c r="N207" s="37">
        <f t="shared" ca="1" si="178"/>
        <v>-69.065154583219211</v>
      </c>
      <c r="O207" s="37">
        <f t="shared" ca="1" si="178"/>
        <v>-14.533551615617629</v>
      </c>
      <c r="P207" s="37">
        <f t="shared" ca="1" si="178"/>
        <v>401.13516866946537</v>
      </c>
      <c r="Q207" s="37">
        <f t="shared" ca="1" si="178"/>
        <v>-233.92466098014134</v>
      </c>
      <c r="R207" s="37">
        <f t="shared" ca="1" si="178"/>
        <v>-338.54128369650482</v>
      </c>
      <c r="S207" s="37">
        <f t="shared" ca="1" si="178"/>
        <v>-385.02148440680315</v>
      </c>
      <c r="T207" s="37">
        <f t="shared" ca="1" si="178"/>
        <v>-446.94937238096321</v>
      </c>
      <c r="U207" s="37">
        <f t="shared" ca="1" si="178"/>
        <v>-327.74603847045745</v>
      </c>
      <c r="V207" s="37">
        <f t="shared" ca="1" si="178"/>
        <v>398.95461567250277</v>
      </c>
      <c r="W207" s="37">
        <f t="shared" ca="1" si="178"/>
        <v>462.9945574961601</v>
      </c>
      <c r="X207" s="37">
        <f t="shared" ca="1" si="178"/>
        <v>550.0977016281505</v>
      </c>
      <c r="Y207" s="37">
        <f t="shared" ca="1" si="178"/>
        <v>667.93780707024291</v>
      </c>
      <c r="Z207" s="37">
        <f t="shared" ca="1" si="178"/>
        <v>827.58166401798576</v>
      </c>
      <c r="AA207" s="37">
        <f t="shared" ca="1" si="178"/>
        <v>803.99061477142709</v>
      </c>
      <c r="AB207" s="37">
        <f t="shared" ca="1" si="178"/>
        <v>780.23931060566633</v>
      </c>
      <c r="AC207" s="37">
        <f t="shared" ca="1" si="178"/>
        <v>755.64945417322554</v>
      </c>
      <c r="AD207" s="37">
        <f t="shared" ca="1" si="178"/>
        <v>730.6543359281676</v>
      </c>
      <c r="AE207" s="37">
        <f t="shared" ca="1" si="178"/>
        <v>704.94580963465489</v>
      </c>
      <c r="AF207" s="37">
        <f t="shared" ca="1" si="178"/>
        <v>678.7096344647673</v>
      </c>
      <c r="AG207" s="37">
        <f t="shared" ca="1" si="178"/>
        <v>651.801905885613</v>
      </c>
      <c r="AH207" s="37">
        <f t="shared" ca="1" si="178"/>
        <v>664.83794400332522</v>
      </c>
      <c r="AI207" s="37">
        <f t="shared" ca="1" si="178"/>
        <v>678.13470288339158</v>
      </c>
      <c r="AJ207" s="37">
        <f t="shared" ca="1" si="178"/>
        <v>691.69739694105931</v>
      </c>
      <c r="AK207" s="37">
        <f t="shared" ref="AK207:BP207" ca="1" si="179">AK205/AK206</f>
        <v>705.53134487988029</v>
      </c>
      <c r="AL207" s="37">
        <f t="shared" ca="1" si="179"/>
        <v>719.64197177747803</v>
      </c>
      <c r="AM207" s="37">
        <f t="shared" ca="1" si="179"/>
        <v>734.03481121302775</v>
      </c>
      <c r="AN207" s="37">
        <f t="shared" ca="1" si="179"/>
        <v>748.71550743728847</v>
      </c>
      <c r="AO207" s="37">
        <f t="shared" ca="1" si="179"/>
        <v>763.68981758603388</v>
      </c>
      <c r="AP207" s="37">
        <f t="shared" ca="1" si="179"/>
        <v>778.9636139377551</v>
      </c>
      <c r="AQ207" s="37">
        <f t="shared" ca="1" si="179"/>
        <v>794.54288621650971</v>
      </c>
      <c r="AR207" s="37">
        <f t="shared" ca="1" si="179"/>
        <v>810.4337439408406</v>
      </c>
      <c r="AS207" s="37">
        <f t="shared" ca="1" si="179"/>
        <v>826.64241881965677</v>
      </c>
      <c r="AT207" s="37">
        <f t="shared" ca="1" si="179"/>
        <v>843.17526719605007</v>
      </c>
      <c r="AU207" s="37">
        <f t="shared" ca="1" si="179"/>
        <v>860.03877253997155</v>
      </c>
      <c r="AV207" s="37">
        <f t="shared" ca="1" si="179"/>
        <v>877.23954799077012</v>
      </c>
      <c r="AW207" s="37">
        <f t="shared" ca="1" si="179"/>
        <v>894.78433895058515</v>
      </c>
      <c r="AX207" s="37">
        <f t="shared" ca="1" si="179"/>
        <v>912.68002572959688</v>
      </c>
      <c r="AY207" s="37">
        <f t="shared" ca="1" si="179"/>
        <v>930.93362624418842</v>
      </c>
      <c r="AZ207" s="37">
        <f t="shared" ca="1" si="179"/>
        <v>949.55229876907322</v>
      </c>
      <c r="BA207" s="37">
        <f t="shared" ca="1" si="179"/>
        <v>968.54334474445432</v>
      </c>
      <c r="BB207" s="37">
        <f t="shared" ca="1" si="179"/>
        <v>987.91421163934388</v>
      </c>
      <c r="BC207" s="37">
        <f t="shared" ca="1" si="179"/>
        <v>1007.6724958721311</v>
      </c>
      <c r="BD207" s="37">
        <f t="shared" ca="1" si="179"/>
        <v>1027.8259457895736</v>
      </c>
      <c r="BE207" s="37">
        <f t="shared" ca="1" si="179"/>
        <v>1048.3824647053646</v>
      </c>
      <c r="BF207" s="37">
        <f t="shared" ca="1" si="179"/>
        <v>1069.3501139994723</v>
      </c>
      <c r="BG207" s="37">
        <f t="shared" ca="1" si="179"/>
        <v>1090.7371162794609</v>
      </c>
      <c r="BH207" s="37">
        <f t="shared" ca="1" si="179"/>
        <v>1112.5518586050518</v>
      </c>
      <c r="BI207" s="37">
        <f t="shared" ca="1" si="179"/>
        <v>1134.802895777153</v>
      </c>
      <c r="BJ207" s="37">
        <f t="shared" ca="1" si="179"/>
        <v>1157.4989536926962</v>
      </c>
      <c r="BK207" s="37">
        <f t="shared" ca="1" si="179"/>
        <v>1180.6489327665499</v>
      </c>
      <c r="BL207" s="37">
        <f t="shared" ca="1" si="179"/>
        <v>1204.2619114218808</v>
      </c>
      <c r="BM207" s="37">
        <f t="shared" ca="1" si="179"/>
        <v>1228.3471496503178</v>
      </c>
      <c r="BN207" s="37">
        <f t="shared" ca="1" si="179"/>
        <v>1252.9140926433245</v>
      </c>
      <c r="BO207" s="37">
        <f t="shared" ca="1" si="179"/>
        <v>1277.9723744961907</v>
      </c>
      <c r="BP207" s="37">
        <f t="shared" ca="1" si="179"/>
        <v>1303.5318219861138</v>
      </c>
      <c r="BQ207" s="37">
        <f t="shared" ref="BQ207:CC207" ca="1" si="180">BQ205/BQ206</f>
        <v>1329.6024584258353</v>
      </c>
      <c r="BR207" s="37">
        <f t="shared" ca="1" si="180"/>
        <v>1356.194507594352</v>
      </c>
      <c r="BS207" s="37">
        <f t="shared" ca="1" si="180"/>
        <v>1383.318397746239</v>
      </c>
      <c r="BT207" s="37">
        <f t="shared" ca="1" si="180"/>
        <v>1410.9847657011646</v>
      </c>
      <c r="BU207" s="37">
        <f t="shared" ca="1" si="180"/>
        <v>1439.2044610151875</v>
      </c>
      <c r="BV207" s="37">
        <f t="shared" ca="1" si="180"/>
        <v>1467.9885502354928</v>
      </c>
      <c r="BW207" s="37">
        <f t="shared" ca="1" si="180"/>
        <v>1497.3483212402014</v>
      </c>
      <c r="BX207" s="37">
        <f t="shared" ca="1" si="180"/>
        <v>1527.2952876650056</v>
      </c>
      <c r="BY207" s="37">
        <f t="shared" ca="1" si="180"/>
        <v>1557.8411934183059</v>
      </c>
      <c r="BZ207" s="37">
        <f t="shared" ca="1" si="180"/>
        <v>1588.9980172866722</v>
      </c>
      <c r="CA207" s="37">
        <f t="shared" ca="1" si="180"/>
        <v>1620.7779776324057</v>
      </c>
      <c r="CB207" s="37">
        <f t="shared" ca="1" si="180"/>
        <v>1653.1935371850529</v>
      </c>
      <c r="CC207" s="37">
        <f t="shared" ca="1" si="180"/>
        <v>1686.2574079287531</v>
      </c>
    </row>
    <row r="209" spans="2:81" x14ac:dyDescent="0.2">
      <c r="B209" t="s">
        <v>86</v>
      </c>
      <c r="G209" s="37">
        <f t="shared" ref="G209:BQ209" si="181">$E$11*(1+$E$12)^(G$28-2024)</f>
        <v>44.337611159412205</v>
      </c>
      <c r="H209" s="37">
        <f t="shared" si="181"/>
        <v>45.224363382600451</v>
      </c>
      <c r="I209" s="37">
        <f t="shared" si="181"/>
        <v>46.12885065025246</v>
      </c>
      <c r="J209" s="37">
        <f t="shared" si="181"/>
        <v>47.051427663257513</v>
      </c>
      <c r="K209" s="37">
        <f t="shared" si="181"/>
        <v>47.992456216522662</v>
      </c>
      <c r="L209" s="37">
        <f t="shared" si="181"/>
        <v>48.952305340853108</v>
      </c>
      <c r="M209" s="37">
        <f t="shared" si="181"/>
        <v>49.931351447670174</v>
      </c>
      <c r="N209" s="37">
        <f t="shared" si="181"/>
        <v>50.929978476623575</v>
      </c>
      <c r="O209" s="37">
        <f t="shared" si="181"/>
        <v>51.948578046156051</v>
      </c>
      <c r="P209" s="37">
        <f t="shared" si="181"/>
        <v>52.98754960707916</v>
      </c>
      <c r="Q209" s="37">
        <f t="shared" si="181"/>
        <v>54.047300599220755</v>
      </c>
      <c r="R209" s="37">
        <f t="shared" si="181"/>
        <v>55.128246611205164</v>
      </c>
      <c r="S209" s="37">
        <f t="shared" si="181"/>
        <v>56.230811543429276</v>
      </c>
      <c r="T209" s="37">
        <f t="shared" si="181"/>
        <v>57.355427774297844</v>
      </c>
      <c r="U209" s="37">
        <f t="shared" si="181"/>
        <v>58.502536329783808</v>
      </c>
      <c r="V209" s="37">
        <f t="shared" si="181"/>
        <v>59.672587056379491</v>
      </c>
      <c r="W209" s="37">
        <f t="shared" si="181"/>
        <v>60.866038797507073</v>
      </c>
      <c r="X209" s="37">
        <f t="shared" si="181"/>
        <v>62.083359573457216</v>
      </c>
      <c r="Y209" s="37">
        <f t="shared" si="181"/>
        <v>63.325026764926363</v>
      </c>
      <c r="Z209" s="37">
        <f t="shared" si="181"/>
        <v>64.591527300224882</v>
      </c>
      <c r="AA209" s="37">
        <f t="shared" si="181"/>
        <v>65.883357846229387</v>
      </c>
      <c r="AB209" s="37">
        <f t="shared" si="181"/>
        <v>67.201025003153958</v>
      </c>
      <c r="AC209" s="37">
        <f t="shared" si="181"/>
        <v>68.545045503217054</v>
      </c>
      <c r="AD209" s="37">
        <f t="shared" si="181"/>
        <v>69.915946413281389</v>
      </c>
      <c r="AE209" s="37">
        <f t="shared" si="181"/>
        <v>71.314265341547028</v>
      </c>
      <c r="AF209" s="37">
        <f t="shared" si="181"/>
        <v>72.740550648377948</v>
      </c>
      <c r="AG209" s="37">
        <f t="shared" si="181"/>
        <v>74.19536166134553</v>
      </c>
      <c r="AH209" s="37">
        <f t="shared" si="181"/>
        <v>75.679268894572431</v>
      </c>
      <c r="AI209" s="37">
        <f t="shared" si="181"/>
        <v>77.192854272463876</v>
      </c>
      <c r="AJ209" s="37">
        <f t="shared" si="181"/>
        <v>78.736711357913137</v>
      </c>
      <c r="AK209" s="37">
        <f t="shared" si="181"/>
        <v>80.311445585071411</v>
      </c>
      <c r="AL209" s="37">
        <f t="shared" si="181"/>
        <v>81.917674496772847</v>
      </c>
      <c r="AM209" s="37">
        <f t="shared" si="181"/>
        <v>83.556027986708301</v>
      </c>
      <c r="AN209" s="37">
        <f t="shared" si="181"/>
        <v>85.227148546442464</v>
      </c>
      <c r="AO209" s="37">
        <f t="shared" si="181"/>
        <v>86.931691517371306</v>
      </c>
      <c r="AP209" s="37">
        <f t="shared" si="181"/>
        <v>88.670325347718745</v>
      </c>
      <c r="AQ209" s="37">
        <f t="shared" si="181"/>
        <v>90.443731854673132</v>
      </c>
      <c r="AR209" s="37">
        <f t="shared" si="181"/>
        <v>92.252606491766556</v>
      </c>
      <c r="AS209" s="37">
        <f t="shared" si="181"/>
        <v>94.097658621601909</v>
      </c>
      <c r="AT209" s="37">
        <f t="shared" si="181"/>
        <v>95.979611794033943</v>
      </c>
      <c r="AU209" s="37">
        <f t="shared" si="181"/>
        <v>97.899204029914628</v>
      </c>
      <c r="AV209" s="37">
        <f t="shared" si="181"/>
        <v>99.857188110512908</v>
      </c>
      <c r="AW209" s="37">
        <f t="shared" si="181"/>
        <v>101.85433187272318</v>
      </c>
      <c r="AX209" s="37">
        <f t="shared" si="181"/>
        <v>103.89141851017764</v>
      </c>
      <c r="AY209" s="37">
        <f t="shared" si="181"/>
        <v>105.96924688038121</v>
      </c>
      <c r="AZ209" s="37">
        <f t="shared" si="181"/>
        <v>108.0886318179888</v>
      </c>
      <c r="BA209" s="37">
        <f t="shared" si="181"/>
        <v>110.25040445434858</v>
      </c>
      <c r="BB209" s="37">
        <f t="shared" si="181"/>
        <v>112.45541254343556</v>
      </c>
      <c r="BC209" s="37">
        <f t="shared" si="181"/>
        <v>114.70452079430427</v>
      </c>
      <c r="BD209" s="37">
        <f t="shared" si="181"/>
        <v>116.99861121019035</v>
      </c>
      <c r="BE209" s="37">
        <f t="shared" si="181"/>
        <v>119.33858343439418</v>
      </c>
      <c r="BF209" s="37">
        <f t="shared" si="181"/>
        <v>121.72535510308204</v>
      </c>
      <c r="BG209" s="37">
        <f t="shared" si="181"/>
        <v>124.1598622051437</v>
      </c>
      <c r="BH209" s="37">
        <f t="shared" si="181"/>
        <v>126.64305944924654</v>
      </c>
      <c r="BI209" s="37">
        <f t="shared" si="181"/>
        <v>129.17592063823147</v>
      </c>
      <c r="BJ209" s="37">
        <f t="shared" si="181"/>
        <v>131.75943905099609</v>
      </c>
      <c r="BK209" s="37">
        <f t="shared" si="181"/>
        <v>134.39462783201603</v>
      </c>
      <c r="BL209" s="37">
        <f t="shared" si="181"/>
        <v>137.08252038865635</v>
      </c>
      <c r="BM209" s="37">
        <f t="shared" si="181"/>
        <v>139.82417079642948</v>
      </c>
      <c r="BN209" s="37">
        <f t="shared" si="181"/>
        <v>142.62065421235806</v>
      </c>
      <c r="BO209" s="37">
        <f t="shared" si="181"/>
        <v>145.47306729660525</v>
      </c>
      <c r="BP209" s="37">
        <f t="shared" si="181"/>
        <v>148.3825286425373</v>
      </c>
      <c r="BQ209" s="37">
        <f t="shared" si="181"/>
        <v>151.3501792153881</v>
      </c>
      <c r="BR209" s="37">
        <f t="shared" ref="BR209:CC209" si="182">$E$11*(1+$E$12)^(BR$28-2024)</f>
        <v>154.37718279969585</v>
      </c>
      <c r="BS209" s="37">
        <f t="shared" si="182"/>
        <v>157.46472645568977</v>
      </c>
      <c r="BT209" s="37">
        <f t="shared" si="182"/>
        <v>160.61402098480355</v>
      </c>
      <c r="BU209" s="37">
        <f t="shared" si="182"/>
        <v>163.82630140449962</v>
      </c>
      <c r="BV209" s="37">
        <f t="shared" si="182"/>
        <v>167.10282743258963</v>
      </c>
      <c r="BW209" s="37">
        <f t="shared" si="182"/>
        <v>170.44488398124142</v>
      </c>
      <c r="BX209" s="37">
        <f t="shared" si="182"/>
        <v>173.85378166086625</v>
      </c>
      <c r="BY209" s="37">
        <f t="shared" si="182"/>
        <v>177.33085729408356</v>
      </c>
      <c r="BZ209" s="37">
        <f t="shared" si="182"/>
        <v>180.87747443996523</v>
      </c>
      <c r="CA209" s="37">
        <f t="shared" si="182"/>
        <v>184.49502392876454</v>
      </c>
      <c r="CB209" s="37">
        <f t="shared" si="182"/>
        <v>188.18492440733979</v>
      </c>
      <c r="CC209" s="37">
        <f t="shared" si="182"/>
        <v>191.94862289548664</v>
      </c>
    </row>
    <row r="210" spans="2:81" x14ac:dyDescent="0.2">
      <c r="S210" s="69"/>
    </row>
    <row r="211" spans="2:81" x14ac:dyDescent="0.2">
      <c r="B211" t="s">
        <v>87</v>
      </c>
      <c r="G211" s="37">
        <f t="shared" ref="G211:AJ211" ca="1" si="183">MAX(G207,G209)</f>
        <v>299.84662372607755</v>
      </c>
      <c r="H211" s="37">
        <f ca="1">MAX(H207,H209)</f>
        <v>45.224363382600451</v>
      </c>
      <c r="I211" s="37">
        <f t="shared" ca="1" si="183"/>
        <v>184.3861092194586</v>
      </c>
      <c r="J211" s="37">
        <f t="shared" ca="1" si="183"/>
        <v>47.051427663257513</v>
      </c>
      <c r="K211" s="37">
        <f t="shared" ca="1" si="183"/>
        <v>47.992456216522662</v>
      </c>
      <c r="L211" s="37">
        <f t="shared" ca="1" si="183"/>
        <v>48.952305340853108</v>
      </c>
      <c r="M211" s="37">
        <f t="shared" ca="1" si="183"/>
        <v>49.931351447670174</v>
      </c>
      <c r="N211" s="37">
        <f t="shared" ca="1" si="183"/>
        <v>50.929978476623575</v>
      </c>
      <c r="O211" s="37">
        <f t="shared" ca="1" si="183"/>
        <v>51.948578046156051</v>
      </c>
      <c r="P211" s="37">
        <f t="shared" ca="1" si="183"/>
        <v>401.13516866946537</v>
      </c>
      <c r="Q211" s="37">
        <f t="shared" ca="1" si="183"/>
        <v>54.047300599220755</v>
      </c>
      <c r="R211" s="37">
        <f t="shared" ca="1" si="183"/>
        <v>55.128246611205164</v>
      </c>
      <c r="S211" s="37">
        <f t="shared" ca="1" si="183"/>
        <v>56.230811543429276</v>
      </c>
      <c r="T211" s="37">
        <f t="shared" ca="1" si="183"/>
        <v>57.355427774297844</v>
      </c>
      <c r="U211" s="37">
        <f t="shared" ca="1" si="183"/>
        <v>58.502536329783808</v>
      </c>
      <c r="V211" s="37">
        <f t="shared" ca="1" si="183"/>
        <v>398.95461567250277</v>
      </c>
      <c r="W211" s="37">
        <f t="shared" ca="1" si="183"/>
        <v>462.9945574961601</v>
      </c>
      <c r="X211" s="37">
        <f t="shared" ca="1" si="183"/>
        <v>550.0977016281505</v>
      </c>
      <c r="Y211" s="37">
        <f t="shared" ca="1" si="183"/>
        <v>667.93780707024291</v>
      </c>
      <c r="Z211" s="37">
        <f t="shared" ca="1" si="183"/>
        <v>827.58166401798576</v>
      </c>
      <c r="AA211" s="37">
        <f t="shared" ca="1" si="183"/>
        <v>803.99061477142709</v>
      </c>
      <c r="AB211" s="37">
        <f t="shared" ca="1" si="183"/>
        <v>780.23931060566633</v>
      </c>
      <c r="AC211" s="37">
        <f t="shared" ca="1" si="183"/>
        <v>755.64945417322554</v>
      </c>
      <c r="AD211" s="37">
        <f t="shared" ca="1" si="183"/>
        <v>730.6543359281676</v>
      </c>
      <c r="AE211" s="37">
        <f t="shared" ca="1" si="183"/>
        <v>704.94580963465489</v>
      </c>
      <c r="AF211" s="37">
        <f t="shared" ca="1" si="183"/>
        <v>678.7096344647673</v>
      </c>
      <c r="AG211" s="37">
        <f t="shared" ca="1" si="183"/>
        <v>651.801905885613</v>
      </c>
      <c r="AH211" s="37">
        <f t="shared" ca="1" si="183"/>
        <v>664.83794400332522</v>
      </c>
      <c r="AI211" s="37">
        <f t="shared" ca="1" si="183"/>
        <v>678.13470288339158</v>
      </c>
      <c r="AJ211" s="37">
        <f t="shared" ca="1" si="183"/>
        <v>691.69739694105931</v>
      </c>
      <c r="AK211" s="37">
        <f t="shared" ref="AK211:BP211" ca="1" si="184">MAX(AK207,AK209)</f>
        <v>705.53134487988029</v>
      </c>
      <c r="AL211" s="37">
        <f t="shared" ca="1" si="184"/>
        <v>719.64197177747803</v>
      </c>
      <c r="AM211" s="37">
        <f t="shared" ca="1" si="184"/>
        <v>734.03481121302775</v>
      </c>
      <c r="AN211" s="37">
        <f t="shared" ca="1" si="184"/>
        <v>748.71550743728847</v>
      </c>
      <c r="AO211" s="37">
        <f t="shared" ca="1" si="184"/>
        <v>763.68981758603388</v>
      </c>
      <c r="AP211" s="37">
        <f t="shared" ca="1" si="184"/>
        <v>778.9636139377551</v>
      </c>
      <c r="AQ211" s="37">
        <f t="shared" ca="1" si="184"/>
        <v>794.54288621650971</v>
      </c>
      <c r="AR211" s="37">
        <f t="shared" ca="1" si="184"/>
        <v>810.4337439408406</v>
      </c>
      <c r="AS211" s="37">
        <f t="shared" ca="1" si="184"/>
        <v>826.64241881965677</v>
      </c>
      <c r="AT211" s="37">
        <f t="shared" ca="1" si="184"/>
        <v>843.17526719605007</v>
      </c>
      <c r="AU211" s="37">
        <f t="shared" ca="1" si="184"/>
        <v>860.03877253997155</v>
      </c>
      <c r="AV211" s="37">
        <f t="shared" ca="1" si="184"/>
        <v>877.23954799077012</v>
      </c>
      <c r="AW211" s="37">
        <f t="shared" ca="1" si="184"/>
        <v>894.78433895058515</v>
      </c>
      <c r="AX211" s="37">
        <f t="shared" ca="1" si="184"/>
        <v>912.68002572959688</v>
      </c>
      <c r="AY211" s="37">
        <f t="shared" ca="1" si="184"/>
        <v>930.93362624418842</v>
      </c>
      <c r="AZ211" s="37">
        <f t="shared" ca="1" si="184"/>
        <v>949.55229876907322</v>
      </c>
      <c r="BA211" s="37">
        <f t="shared" ca="1" si="184"/>
        <v>968.54334474445432</v>
      </c>
      <c r="BB211" s="37">
        <f t="shared" ca="1" si="184"/>
        <v>987.91421163934388</v>
      </c>
      <c r="BC211" s="37">
        <f t="shared" ca="1" si="184"/>
        <v>1007.6724958721311</v>
      </c>
      <c r="BD211" s="37">
        <f t="shared" ca="1" si="184"/>
        <v>1027.8259457895736</v>
      </c>
      <c r="BE211" s="37">
        <f t="shared" ca="1" si="184"/>
        <v>1048.3824647053646</v>
      </c>
      <c r="BF211" s="37">
        <f t="shared" ca="1" si="184"/>
        <v>1069.3501139994723</v>
      </c>
      <c r="BG211" s="37">
        <f t="shared" ca="1" si="184"/>
        <v>1090.7371162794609</v>
      </c>
      <c r="BH211" s="37">
        <f t="shared" ca="1" si="184"/>
        <v>1112.5518586050518</v>
      </c>
      <c r="BI211" s="37">
        <f t="shared" ca="1" si="184"/>
        <v>1134.802895777153</v>
      </c>
      <c r="BJ211" s="37">
        <f t="shared" ca="1" si="184"/>
        <v>1157.4989536926962</v>
      </c>
      <c r="BK211" s="37">
        <f t="shared" ca="1" si="184"/>
        <v>1180.6489327665499</v>
      </c>
      <c r="BL211" s="37">
        <f t="shared" ca="1" si="184"/>
        <v>1204.2619114218808</v>
      </c>
      <c r="BM211" s="37">
        <f t="shared" ca="1" si="184"/>
        <v>1228.3471496503178</v>
      </c>
      <c r="BN211" s="37">
        <f t="shared" ca="1" si="184"/>
        <v>1252.9140926433245</v>
      </c>
      <c r="BO211" s="37">
        <f t="shared" ca="1" si="184"/>
        <v>1277.9723744961907</v>
      </c>
      <c r="BP211" s="37">
        <f t="shared" ca="1" si="184"/>
        <v>1303.5318219861138</v>
      </c>
      <c r="BQ211" s="37">
        <f t="shared" ref="BQ211:CC211" ca="1" si="185">MAX(BQ207,BQ209)</f>
        <v>1329.6024584258353</v>
      </c>
      <c r="BR211" s="37">
        <f t="shared" ca="1" si="185"/>
        <v>1356.194507594352</v>
      </c>
      <c r="BS211" s="37">
        <f t="shared" ca="1" si="185"/>
        <v>1383.318397746239</v>
      </c>
      <c r="BT211" s="37">
        <f t="shared" ca="1" si="185"/>
        <v>1410.9847657011646</v>
      </c>
      <c r="BU211" s="37">
        <f t="shared" ca="1" si="185"/>
        <v>1439.2044610151875</v>
      </c>
      <c r="BV211" s="37">
        <f t="shared" ca="1" si="185"/>
        <v>1467.9885502354928</v>
      </c>
      <c r="BW211" s="37">
        <f t="shared" ca="1" si="185"/>
        <v>1497.3483212402014</v>
      </c>
      <c r="BX211" s="37">
        <f t="shared" ca="1" si="185"/>
        <v>1527.2952876650056</v>
      </c>
      <c r="BY211" s="37">
        <f t="shared" ca="1" si="185"/>
        <v>1557.8411934183059</v>
      </c>
      <c r="BZ211" s="37">
        <f t="shared" ca="1" si="185"/>
        <v>1588.9980172866722</v>
      </c>
      <c r="CA211" s="37">
        <f t="shared" ca="1" si="185"/>
        <v>1620.7779776324057</v>
      </c>
      <c r="CB211" s="37">
        <f t="shared" ca="1" si="185"/>
        <v>1653.1935371850529</v>
      </c>
      <c r="CC211" s="37">
        <f t="shared" ca="1" si="185"/>
        <v>1686.2574079287531</v>
      </c>
    </row>
    <row r="213" spans="2:81" x14ac:dyDescent="0.2">
      <c r="B213" s="7" t="s">
        <v>88</v>
      </c>
      <c r="AE213" s="38"/>
    </row>
    <row r="214" spans="2:81" x14ac:dyDescent="0.2">
      <c r="B214" s="6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</row>
    <row r="215" spans="2:81" x14ac:dyDescent="0.2">
      <c r="B215" t="s">
        <v>80</v>
      </c>
      <c r="G215" s="37">
        <f ca="1">G186</f>
        <v>397.58977670681634</v>
      </c>
      <c r="H215" s="37">
        <f t="shared" ref="H215:AJ215" ca="1" si="186">H186</f>
        <v>398.85637160303878</v>
      </c>
      <c r="I215" s="37">
        <f t="shared" ca="1" si="186"/>
        <v>608.61663148765683</v>
      </c>
      <c r="J215" s="37">
        <f t="shared" ca="1" si="186"/>
        <v>536.0959739251291</v>
      </c>
      <c r="K215" s="37">
        <f t="shared" ca="1" si="186"/>
        <v>472.52951196023395</v>
      </c>
      <c r="L215" s="37">
        <f t="shared" ca="1" si="186"/>
        <v>390.81168456068605</v>
      </c>
      <c r="M215" s="37">
        <f t="shared" ca="1" si="186"/>
        <v>391.04298358052858</v>
      </c>
      <c r="N215" s="37">
        <f t="shared" ca="1" si="186"/>
        <v>391.30574653720214</v>
      </c>
      <c r="O215" s="37">
        <f t="shared" ca="1" si="186"/>
        <v>391.59828798502429</v>
      </c>
      <c r="P215" s="37">
        <f t="shared" ca="1" si="186"/>
        <v>382.34470049851251</v>
      </c>
      <c r="Q215" s="37">
        <f t="shared" ca="1" si="186"/>
        <v>264.03715963594669</v>
      </c>
      <c r="R215" s="37">
        <f t="shared" ca="1" si="186"/>
        <v>266.46123447384002</v>
      </c>
      <c r="S215" s="37">
        <f t="shared" ca="1" si="186"/>
        <v>269.0042244456647</v>
      </c>
      <c r="T215" s="37">
        <f t="shared" ca="1" si="186"/>
        <v>271.67232291947977</v>
      </c>
      <c r="U215" s="37">
        <f t="shared" ca="1" si="186"/>
        <v>274.47209275166711</v>
      </c>
      <c r="V215" s="37">
        <f t="shared" ca="1" si="186"/>
        <v>424.65033149678277</v>
      </c>
      <c r="W215" s="37">
        <f t="shared" ca="1" si="186"/>
        <v>426.94123818337789</v>
      </c>
      <c r="X215" s="37">
        <f t="shared" ca="1" si="186"/>
        <v>429.27102332229003</v>
      </c>
      <c r="Y215" s="37">
        <f t="shared" ca="1" si="186"/>
        <v>431.64037768794776</v>
      </c>
      <c r="Z215" s="37">
        <f t="shared" ca="1" si="186"/>
        <v>434.18340062388643</v>
      </c>
      <c r="AA215" s="37">
        <f t="shared" ca="1" si="186"/>
        <v>436.66903845420802</v>
      </c>
      <c r="AB215" s="37">
        <f t="shared" ca="1" si="186"/>
        <v>439.25249484168455</v>
      </c>
      <c r="AC215" s="37">
        <f t="shared" ca="1" si="186"/>
        <v>441.83149191419909</v>
      </c>
      <c r="AD215" s="37">
        <f t="shared" ca="1" si="186"/>
        <v>444.47542998095923</v>
      </c>
      <c r="AE215" s="37">
        <f t="shared" ca="1" si="186"/>
        <v>447.13928153151386</v>
      </c>
      <c r="AF215" s="37">
        <f t="shared" ca="1" si="186"/>
        <v>449.8543290557617</v>
      </c>
      <c r="AG215" s="37">
        <f t="shared" ca="1" si="186"/>
        <v>452.60100699302831</v>
      </c>
      <c r="AH215" s="37">
        <f t="shared" ca="1" si="186"/>
        <v>461.65302713288889</v>
      </c>
      <c r="AI215" s="37">
        <f t="shared" ca="1" si="186"/>
        <v>470.88608767554666</v>
      </c>
      <c r="AJ215" s="37">
        <f t="shared" ca="1" si="186"/>
        <v>480.30380942905759</v>
      </c>
      <c r="AK215" s="37">
        <f t="shared" ref="AK215:BP215" ca="1" si="187">AK186</f>
        <v>489.90988561763874</v>
      </c>
      <c r="AL215" s="37">
        <f t="shared" ca="1" si="187"/>
        <v>499.7080833299915</v>
      </c>
      <c r="AM215" s="37">
        <f t="shared" ca="1" si="187"/>
        <v>509.70224499659133</v>
      </c>
      <c r="AN215" s="37">
        <f t="shared" ca="1" si="187"/>
        <v>519.89628989652317</v>
      </c>
      <c r="AO215" s="37">
        <f t="shared" ca="1" si="187"/>
        <v>530.29421569445367</v>
      </c>
      <c r="AP215" s="37">
        <f t="shared" ca="1" si="187"/>
        <v>540.90010000834275</v>
      </c>
      <c r="AQ215" s="37">
        <f t="shared" ca="1" si="187"/>
        <v>551.71810200850962</v>
      </c>
      <c r="AR215" s="37">
        <f t="shared" ca="1" si="187"/>
        <v>562.75246404867983</v>
      </c>
      <c r="AS215" s="37">
        <f t="shared" ca="1" si="187"/>
        <v>574.00751332965342</v>
      </c>
      <c r="AT215" s="37">
        <f t="shared" ca="1" si="187"/>
        <v>585.48766359624653</v>
      </c>
      <c r="AU215" s="37">
        <f t="shared" ca="1" si="187"/>
        <v>597.19741686817144</v>
      </c>
      <c r="AV215" s="37">
        <f t="shared" ca="1" si="187"/>
        <v>609.14136520553484</v>
      </c>
      <c r="AW215" s="37">
        <f t="shared" ca="1" si="187"/>
        <v>621.32419250964551</v>
      </c>
      <c r="AX215" s="37">
        <f t="shared" ca="1" si="187"/>
        <v>633.75067635983839</v>
      </c>
      <c r="AY215" s="37">
        <f t="shared" ca="1" si="187"/>
        <v>646.42568988703522</v>
      </c>
      <c r="AZ215" s="37">
        <f t="shared" ca="1" si="187"/>
        <v>659.35420368477594</v>
      </c>
      <c r="BA215" s="37">
        <f t="shared" ca="1" si="187"/>
        <v>672.54128775847153</v>
      </c>
      <c r="BB215" s="37">
        <f t="shared" ca="1" si="187"/>
        <v>685.99211351364102</v>
      </c>
      <c r="BC215" s="37">
        <f t="shared" ca="1" si="187"/>
        <v>699.71195578391382</v>
      </c>
      <c r="BD215" s="37">
        <f t="shared" ca="1" si="187"/>
        <v>713.70619489959211</v>
      </c>
      <c r="BE215" s="37">
        <f t="shared" ca="1" si="187"/>
        <v>727.980318797584</v>
      </c>
      <c r="BF215" s="37">
        <f t="shared" ca="1" si="187"/>
        <v>742.53992517353572</v>
      </c>
      <c r="BG215" s="37">
        <f t="shared" ca="1" si="187"/>
        <v>757.39072367700646</v>
      </c>
      <c r="BH215" s="37">
        <f t="shared" ca="1" si="187"/>
        <v>772.53853815054663</v>
      </c>
      <c r="BI215" s="37">
        <f t="shared" ca="1" si="187"/>
        <v>787.98930891355758</v>
      </c>
      <c r="BJ215" s="37">
        <f t="shared" ca="1" si="187"/>
        <v>803.74909509182874</v>
      </c>
      <c r="BK215" s="37">
        <f t="shared" ca="1" si="187"/>
        <v>819.82407699366536</v>
      </c>
      <c r="BL215" s="37">
        <f t="shared" ca="1" si="187"/>
        <v>836.22055853353868</v>
      </c>
      <c r="BM215" s="37">
        <f t="shared" ca="1" si="187"/>
        <v>852.94496970420948</v>
      </c>
      <c r="BN215" s="37">
        <f t="shared" ca="1" si="187"/>
        <v>870.00386909829365</v>
      </c>
      <c r="BO215" s="37">
        <f t="shared" ca="1" si="187"/>
        <v>887.40394648025949</v>
      </c>
      <c r="BP215" s="37">
        <f t="shared" ca="1" si="187"/>
        <v>905.15202540986468</v>
      </c>
      <c r="BQ215" s="37">
        <f t="shared" ref="BQ215:CC215" ca="1" si="188">BQ186</f>
        <v>923.25506591806197</v>
      </c>
      <c r="BR215" s="37">
        <f t="shared" ca="1" si="188"/>
        <v>941.72016723642321</v>
      </c>
      <c r="BS215" s="37">
        <f t="shared" ca="1" si="188"/>
        <v>960.55457058115167</v>
      </c>
      <c r="BT215" s="37">
        <f t="shared" ca="1" si="188"/>
        <v>979.76566199277477</v>
      </c>
      <c r="BU215" s="37">
        <f t="shared" ca="1" si="188"/>
        <v>999.36097523263027</v>
      </c>
      <c r="BV215" s="37">
        <f t="shared" ca="1" si="188"/>
        <v>1019.3481947372829</v>
      </c>
      <c r="BW215" s="37">
        <f t="shared" ca="1" si="188"/>
        <v>1039.7351586320285</v>
      </c>
      <c r="BX215" s="37">
        <f t="shared" ca="1" si="188"/>
        <v>1060.5298618046691</v>
      </c>
      <c r="BY215" s="37">
        <f t="shared" ca="1" si="188"/>
        <v>1081.7404590407625</v>
      </c>
      <c r="BZ215" s="37">
        <f t="shared" ca="1" si="188"/>
        <v>1103.3752682215777</v>
      </c>
      <c r="CA215" s="37">
        <f t="shared" ca="1" si="188"/>
        <v>1125.4427735860093</v>
      </c>
      <c r="CB215" s="37">
        <f t="shared" ca="1" si="188"/>
        <v>1147.9516290577294</v>
      </c>
      <c r="CC215" s="37">
        <f t="shared" ca="1" si="188"/>
        <v>1170.910661638884</v>
      </c>
    </row>
    <row r="216" spans="2:81" x14ac:dyDescent="0.2">
      <c r="B216" t="s">
        <v>81</v>
      </c>
      <c r="G216" s="1">
        <f t="shared" ref="G216:AL216" si="189">G36*$E$18+G46*$E$19</f>
        <v>142.01847137559059</v>
      </c>
      <c r="H216" s="1">
        <f t="shared" si="189"/>
        <v>135.06603086317443</v>
      </c>
      <c r="I216" s="1">
        <f t="shared" si="189"/>
        <v>134.04391357025844</v>
      </c>
      <c r="J216" s="1">
        <f t="shared" si="189"/>
        <v>135.20833719664523</v>
      </c>
      <c r="K216" s="1">
        <f t="shared" si="189"/>
        <v>107.84631541541327</v>
      </c>
      <c r="L216" s="1">
        <f t="shared" si="189"/>
        <v>105.87677401504736</v>
      </c>
      <c r="M216" s="1">
        <f t="shared" si="189"/>
        <v>104.25328471778863</v>
      </c>
      <c r="N216" s="1">
        <f t="shared" si="189"/>
        <v>102.83652813295444</v>
      </c>
      <c r="O216" s="1">
        <f t="shared" si="189"/>
        <v>107.34506948653988</v>
      </c>
      <c r="P216" s="1">
        <f t="shared" si="189"/>
        <v>91.670879136667608</v>
      </c>
      <c r="Q216" s="1">
        <f t="shared" si="189"/>
        <v>93.267914410282884</v>
      </c>
      <c r="R216" s="1">
        <f t="shared" si="189"/>
        <v>99.634679781382744</v>
      </c>
      <c r="S216" s="1">
        <f t="shared" si="189"/>
        <v>103.34964352207732</v>
      </c>
      <c r="T216" s="1">
        <f t="shared" si="189"/>
        <v>108.05513934505345</v>
      </c>
      <c r="U216" s="1">
        <f t="shared" si="189"/>
        <v>102.53797645260521</v>
      </c>
      <c r="V216" s="1">
        <f t="shared" si="189"/>
        <v>105.07612079296719</v>
      </c>
      <c r="W216" s="1">
        <f t="shared" si="189"/>
        <v>98.282536314418024</v>
      </c>
      <c r="X216" s="1">
        <f t="shared" si="189"/>
        <v>91.175178008409716</v>
      </c>
      <c r="Y216" s="1">
        <f t="shared" si="189"/>
        <v>83.744212355635341</v>
      </c>
      <c r="Z216" s="1">
        <f t="shared" si="189"/>
        <v>75.979538005546559</v>
      </c>
      <c r="AA216" s="1">
        <f t="shared" si="189"/>
        <v>77.499128765657503</v>
      </c>
      <c r="AB216" s="1">
        <f t="shared" si="189"/>
        <v>79.04911134097064</v>
      </c>
      <c r="AC216" s="1">
        <f t="shared" si="189"/>
        <v>80.630093567790055</v>
      </c>
      <c r="AD216" s="1">
        <f t="shared" si="189"/>
        <v>82.242695439145862</v>
      </c>
      <c r="AE216" s="1">
        <f t="shared" si="189"/>
        <v>83.887549347928783</v>
      </c>
      <c r="AF216" s="1">
        <f t="shared" si="189"/>
        <v>85.56530033488734</v>
      </c>
      <c r="AG216" s="1">
        <f t="shared" si="189"/>
        <v>87.276606341585108</v>
      </c>
      <c r="AH216" s="1">
        <f t="shared" si="189"/>
        <v>89.022138468416784</v>
      </c>
      <c r="AI216" s="1">
        <f t="shared" si="189"/>
        <v>90.802581237785148</v>
      </c>
      <c r="AJ216" s="1">
        <f t="shared" si="189"/>
        <v>92.618632862540821</v>
      </c>
      <c r="AK216" s="1">
        <f t="shared" si="189"/>
        <v>94.47100551979166</v>
      </c>
      <c r="AL216" s="1">
        <f t="shared" si="189"/>
        <v>96.360425630187507</v>
      </c>
      <c r="AM216" s="1">
        <f t="shared" ref="AM216:BR216" si="190">AM36*$E$18+AM46*$E$19</f>
        <v>98.287634142791248</v>
      </c>
      <c r="AN216" s="1">
        <f t="shared" si="190"/>
        <v>100.25338682564706</v>
      </c>
      <c r="AO216" s="1">
        <f t="shared" si="190"/>
        <v>102.25845456216</v>
      </c>
      <c r="AP216" s="1">
        <f t="shared" si="190"/>
        <v>104.30362365340321</v>
      </c>
      <c r="AQ216" s="1">
        <f t="shared" si="190"/>
        <v>106.38969612647128</v>
      </c>
      <c r="AR216" s="1">
        <f t="shared" si="190"/>
        <v>108.51749004900067</v>
      </c>
      <c r="AS216" s="1">
        <f t="shared" si="190"/>
        <v>110.6878398499807</v>
      </c>
      <c r="AT216" s="1">
        <f t="shared" si="190"/>
        <v>112.90159664698032</v>
      </c>
      <c r="AU216" s="1">
        <f t="shared" si="190"/>
        <v>115.15962857991991</v>
      </c>
      <c r="AV216" s="1">
        <f t="shared" si="190"/>
        <v>117.46282115151831</v>
      </c>
      <c r="AW216" s="1">
        <f t="shared" si="190"/>
        <v>119.8120775745487</v>
      </c>
      <c r="AX216" s="1">
        <f t="shared" si="190"/>
        <v>122.20831912603965</v>
      </c>
      <c r="AY216" s="1">
        <f t="shared" si="190"/>
        <v>124.65248550856046</v>
      </c>
      <c r="AZ216" s="1">
        <f t="shared" si="190"/>
        <v>127.14553521873164</v>
      </c>
      <c r="BA216" s="1">
        <f t="shared" si="190"/>
        <v>129.68844592310629</v>
      </c>
      <c r="BB216" s="1">
        <f t="shared" si="190"/>
        <v>132.28221484156842</v>
      </c>
      <c r="BC216" s="1">
        <f t="shared" si="190"/>
        <v>134.92785913839978</v>
      </c>
      <c r="BD216" s="1">
        <f t="shared" si="190"/>
        <v>137.62641632116777</v>
      </c>
      <c r="BE216" s="1">
        <f t="shared" si="190"/>
        <v>140.37894464759117</v>
      </c>
      <c r="BF216" s="1">
        <f t="shared" si="190"/>
        <v>143.18652354054296</v>
      </c>
      <c r="BG216" s="1">
        <f t="shared" si="190"/>
        <v>146.05025401135384</v>
      </c>
      <c r="BH216" s="1">
        <f t="shared" si="190"/>
        <v>148.97125909158086</v>
      </c>
      <c r="BI216" s="1">
        <f t="shared" si="190"/>
        <v>151.95068427341249</v>
      </c>
      <c r="BJ216" s="1">
        <f t="shared" si="190"/>
        <v>154.98969795888073</v>
      </c>
      <c r="BK216" s="1">
        <f t="shared" si="190"/>
        <v>158.08949191805837</v>
      </c>
      <c r="BL216" s="1">
        <f t="shared" si="190"/>
        <v>161.2512817564195</v>
      </c>
      <c r="BM216" s="1">
        <f t="shared" si="190"/>
        <v>164.47630739154795</v>
      </c>
      <c r="BN216" s="1">
        <f t="shared" si="190"/>
        <v>167.76583353937889</v>
      </c>
      <c r="BO216" s="1">
        <f t="shared" si="190"/>
        <v>171.12115021016649</v>
      </c>
      <c r="BP216" s="1">
        <f t="shared" si="190"/>
        <v>174.54357321436976</v>
      </c>
      <c r="BQ216" s="1">
        <f t="shared" si="190"/>
        <v>178.0344446786572</v>
      </c>
      <c r="BR216" s="1">
        <f t="shared" si="190"/>
        <v>181.59513357223034</v>
      </c>
      <c r="BS216" s="1">
        <f t="shared" ref="BS216:CC216" si="191">BS36*$E$18+BS46*$E$19</f>
        <v>185.22703624367495</v>
      </c>
      <c r="BT216" s="1">
        <f t="shared" si="191"/>
        <v>188.93157696854843</v>
      </c>
      <c r="BU216" s="1">
        <f t="shared" si="191"/>
        <v>192.71020850791939</v>
      </c>
      <c r="BV216" s="1">
        <f t="shared" si="191"/>
        <v>196.56441267807779</v>
      </c>
      <c r="BW216" s="1">
        <f t="shared" si="191"/>
        <v>200.49570093163936</v>
      </c>
      <c r="BX216" s="1">
        <f t="shared" si="191"/>
        <v>204.50561495027213</v>
      </c>
      <c r="BY216" s="1">
        <f t="shared" si="191"/>
        <v>208.59572724927756</v>
      </c>
      <c r="BZ216" s="1">
        <f t="shared" si="191"/>
        <v>212.76764179426311</v>
      </c>
      <c r="CA216" s="1">
        <f t="shared" si="191"/>
        <v>217.02299463014839</v>
      </c>
      <c r="CB216" s="1">
        <f t="shared" si="191"/>
        <v>221.36345452275131</v>
      </c>
      <c r="CC216" s="1">
        <f t="shared" si="191"/>
        <v>225.79072361320638</v>
      </c>
    </row>
    <row r="217" spans="2:81" x14ac:dyDescent="0.2">
      <c r="B217" t="s">
        <v>82</v>
      </c>
      <c r="G217" s="1">
        <f t="shared" ref="G217:AL217" ca="1" si="192">(G37*$E$18+G47*$E$19)*G198/1000</f>
        <v>136.14239510112907</v>
      </c>
      <c r="H217" s="1">
        <f t="shared" ca="1" si="192"/>
        <v>270.05957383790184</v>
      </c>
      <c r="I217" s="1">
        <f t="shared" ca="1" si="192"/>
        <v>400.76295839684911</v>
      </c>
      <c r="J217" s="1">
        <f t="shared" ca="1" si="192"/>
        <v>426.45267658363696</v>
      </c>
      <c r="K217" s="1">
        <f t="shared" ca="1" si="192"/>
        <v>360.91046303670231</v>
      </c>
      <c r="L217" s="1">
        <f t="shared" ca="1" si="192"/>
        <v>373.85614461229869</v>
      </c>
      <c r="M217" s="1">
        <f t="shared" ca="1" si="192"/>
        <v>334.90946299213266</v>
      </c>
      <c r="N217" s="1">
        <f t="shared" ca="1" si="192"/>
        <v>300.57495869959439</v>
      </c>
      <c r="O217" s="1">
        <f t="shared" ca="1" si="192"/>
        <v>286.73729314062575</v>
      </c>
      <c r="P217" s="1">
        <f t="shared" ca="1" si="192"/>
        <v>223.86074766825874</v>
      </c>
      <c r="Q217" s="1">
        <f t="shared" ca="1" si="192"/>
        <v>208.71182523664274</v>
      </c>
      <c r="R217" s="1">
        <f t="shared" ca="1" si="192"/>
        <v>224.06034411418838</v>
      </c>
      <c r="S217" s="1">
        <f t="shared" ca="1" si="192"/>
        <v>233.38756046043221</v>
      </c>
      <c r="T217" s="1">
        <f t="shared" ca="1" si="192"/>
        <v>245.31058985821878</v>
      </c>
      <c r="U217" s="1">
        <f t="shared" ca="1" si="192"/>
        <v>234.08787503459945</v>
      </c>
      <c r="V217" s="1">
        <f t="shared" ca="1" si="192"/>
        <v>241.17962872416879</v>
      </c>
      <c r="W217" s="1">
        <f t="shared" ca="1" si="192"/>
        <v>242.55328903861147</v>
      </c>
      <c r="X217" s="1">
        <f t="shared" ca="1" si="192"/>
        <v>241.58120356322132</v>
      </c>
      <c r="Y217" s="1">
        <f t="shared" ca="1" si="192"/>
        <v>237.73652250125261</v>
      </c>
      <c r="Z217" s="1">
        <f t="shared" ca="1" si="192"/>
        <v>230.4252536939629</v>
      </c>
      <c r="AA217" s="1">
        <f t="shared" ca="1" si="192"/>
        <v>235.03375876784222</v>
      </c>
      <c r="AB217" s="1">
        <f t="shared" ca="1" si="192"/>
        <v>239.73443394319906</v>
      </c>
      <c r="AC217" s="1">
        <f t="shared" ca="1" si="192"/>
        <v>244.52912262206306</v>
      </c>
      <c r="AD217" s="1">
        <f t="shared" ca="1" si="192"/>
        <v>249.41970507450432</v>
      </c>
      <c r="AE217" s="1">
        <f t="shared" ca="1" si="192"/>
        <v>254.40809917599438</v>
      </c>
      <c r="AF217" s="1">
        <f t="shared" ca="1" si="192"/>
        <v>259.49626115951429</v>
      </c>
      <c r="AG217" s="1">
        <f t="shared" ca="1" si="192"/>
        <v>264.68618638270453</v>
      </c>
      <c r="AH217" s="1">
        <f t="shared" ca="1" si="192"/>
        <v>269.97991011035867</v>
      </c>
      <c r="AI217" s="1">
        <f t="shared" ca="1" si="192"/>
        <v>275.37950831256586</v>
      </c>
      <c r="AJ217" s="1">
        <f t="shared" ca="1" si="192"/>
        <v>280.88709847881722</v>
      </c>
      <c r="AK217" s="1">
        <f t="shared" ca="1" si="192"/>
        <v>286.50484044839357</v>
      </c>
      <c r="AL217" s="1">
        <f t="shared" ca="1" si="192"/>
        <v>292.23493725736142</v>
      </c>
      <c r="AM217" s="1">
        <f t="shared" ref="AM217:BR217" ca="1" si="193">(AM37*$E$18+AM47*$E$19)*AM198/1000</f>
        <v>298.07963600250861</v>
      </c>
      <c r="AN217" s="1">
        <f t="shared" ca="1" si="193"/>
        <v>304.0412287225588</v>
      </c>
      <c r="AO217" s="1">
        <f t="shared" ca="1" si="193"/>
        <v>310.12205329701004</v>
      </c>
      <c r="AP217" s="1">
        <f t="shared" ca="1" si="193"/>
        <v>316.32449436295019</v>
      </c>
      <c r="AQ217" s="1">
        <f t="shared" ca="1" si="193"/>
        <v>322.65098425020926</v>
      </c>
      <c r="AR217" s="1">
        <f t="shared" ca="1" si="193"/>
        <v>329.10400393521337</v>
      </c>
      <c r="AS217" s="1">
        <f t="shared" ca="1" si="193"/>
        <v>335.68608401391771</v>
      </c>
      <c r="AT217" s="1">
        <f t="shared" ca="1" si="193"/>
        <v>342.39980569419606</v>
      </c>
      <c r="AU217" s="1">
        <f t="shared" ca="1" si="193"/>
        <v>349.24780180807994</v>
      </c>
      <c r="AV217" s="1">
        <f t="shared" ca="1" si="193"/>
        <v>356.23275784424163</v>
      </c>
      <c r="AW217" s="1">
        <f t="shared" ca="1" si="193"/>
        <v>363.35741300112647</v>
      </c>
      <c r="AX217" s="1">
        <f t="shared" ca="1" si="193"/>
        <v>370.62456126114898</v>
      </c>
      <c r="AY217" s="1">
        <f t="shared" ca="1" si="193"/>
        <v>378.03705248637203</v>
      </c>
      <c r="AZ217" s="1">
        <f t="shared" ca="1" si="193"/>
        <v>385.5977935360994</v>
      </c>
      <c r="BA217" s="1">
        <f t="shared" ca="1" si="193"/>
        <v>393.30974940682148</v>
      </c>
      <c r="BB217" s="1">
        <f t="shared" ca="1" si="193"/>
        <v>401.17594439495787</v>
      </c>
      <c r="BC217" s="1">
        <f t="shared" ca="1" si="193"/>
        <v>409.19946328285704</v>
      </c>
      <c r="BD217" s="1">
        <f t="shared" ca="1" si="193"/>
        <v>417.38345254851419</v>
      </c>
      <c r="BE217" s="1">
        <f t="shared" ca="1" si="193"/>
        <v>425.73112159948454</v>
      </c>
      <c r="BF217" s="1">
        <f t="shared" ca="1" si="193"/>
        <v>434.2457440314742</v>
      </c>
      <c r="BG217" s="1">
        <f t="shared" ca="1" si="193"/>
        <v>442.93065891210381</v>
      </c>
      <c r="BH217" s="1">
        <f t="shared" ca="1" si="193"/>
        <v>451.78927209034583</v>
      </c>
      <c r="BI217" s="1">
        <f t="shared" ca="1" si="193"/>
        <v>460.82505753215275</v>
      </c>
      <c r="BJ217" s="1">
        <f t="shared" ca="1" si="193"/>
        <v>470.04155868279577</v>
      </c>
      <c r="BK217" s="1">
        <f t="shared" ca="1" si="193"/>
        <v>479.44238985645171</v>
      </c>
      <c r="BL217" s="1">
        <f t="shared" ca="1" si="193"/>
        <v>489.03123765358077</v>
      </c>
      <c r="BM217" s="1">
        <f t="shared" ca="1" si="193"/>
        <v>498.81186240665249</v>
      </c>
      <c r="BN217" s="1">
        <f t="shared" ca="1" si="193"/>
        <v>508.78809965478553</v>
      </c>
      <c r="BO217" s="1">
        <f t="shared" ca="1" si="193"/>
        <v>518.96386164788123</v>
      </c>
      <c r="BP217" s="1">
        <f t="shared" ca="1" si="193"/>
        <v>529.34313888083898</v>
      </c>
      <c r="BQ217" s="1">
        <f t="shared" ca="1" si="193"/>
        <v>539.93000165845581</v>
      </c>
      <c r="BR217" s="1">
        <f t="shared" ca="1" si="193"/>
        <v>550.72860169162493</v>
      </c>
      <c r="BS217" s="1">
        <f t="shared" ref="BS217:CC217" ca="1" si="194">(BS37*$E$18+BS47*$E$19)*BS198/1000</f>
        <v>561.74317372545738</v>
      </c>
      <c r="BT217" s="1">
        <f t="shared" ca="1" si="194"/>
        <v>572.97803719996659</v>
      </c>
      <c r="BU217" s="1">
        <f t="shared" ca="1" si="194"/>
        <v>584.4375979439659</v>
      </c>
      <c r="BV217" s="1">
        <f t="shared" ca="1" si="194"/>
        <v>596.12634990284505</v>
      </c>
      <c r="BW217" s="1">
        <f t="shared" ca="1" si="194"/>
        <v>608.04887690090209</v>
      </c>
      <c r="BX217" s="1">
        <f t="shared" ca="1" si="194"/>
        <v>620.20985443892005</v>
      </c>
      <c r="BY217" s="1">
        <f t="shared" ca="1" si="194"/>
        <v>632.61405152769851</v>
      </c>
      <c r="BZ217" s="1">
        <f t="shared" ca="1" si="194"/>
        <v>645.26633255825243</v>
      </c>
      <c r="CA217" s="1">
        <f t="shared" ca="1" si="194"/>
        <v>658.1716592094175</v>
      </c>
      <c r="CB217" s="1">
        <f t="shared" ca="1" si="194"/>
        <v>671.33509239360592</v>
      </c>
      <c r="CC217" s="1">
        <f t="shared" ca="1" si="194"/>
        <v>684.76179424147813</v>
      </c>
    </row>
    <row r="218" spans="2:81" x14ac:dyDescent="0.2">
      <c r="B218" s="39" t="s">
        <v>89</v>
      </c>
      <c r="C218" s="39"/>
      <c r="D218" s="39"/>
      <c r="E218" s="39"/>
      <c r="F218" s="39"/>
      <c r="G218" s="67">
        <f t="shared" ref="G218:AJ218" ca="1" si="195">G211*G206</f>
        <v>119.42891023009669</v>
      </c>
      <c r="H218" s="67">
        <f t="shared" ca="1" si="195"/>
        <v>18.058088298672359</v>
      </c>
      <c r="I218" s="67">
        <f t="shared" ca="1" si="195"/>
        <v>73.809759520549278</v>
      </c>
      <c r="J218" s="67">
        <f t="shared" ca="1" si="195"/>
        <v>15.442278559081116</v>
      </c>
      <c r="K218" s="67">
        <f t="shared" ca="1" si="195"/>
        <v>12.290868037051451</v>
      </c>
      <c r="L218" s="67">
        <f t="shared" ca="1" si="195"/>
        <v>9.0072241827169712</v>
      </c>
      <c r="M218" s="67">
        <f t="shared" ca="1" si="195"/>
        <v>8.9696679740594707</v>
      </c>
      <c r="N218" s="67">
        <f t="shared" ca="1" si="195"/>
        <v>8.9270066273825801</v>
      </c>
      <c r="O218" s="67">
        <f t="shared" ca="1" si="195"/>
        <v>8.8790509596489926</v>
      </c>
      <c r="P218" s="67">
        <f t="shared" ca="1" si="195"/>
        <v>66.813073693586148</v>
      </c>
      <c r="Q218" s="67">
        <f t="shared" ca="1" si="195"/>
        <v>8.7664721571936077</v>
      </c>
      <c r="R218" s="67">
        <f t="shared" ca="1" si="195"/>
        <v>9.3199813720903446</v>
      </c>
      <c r="S218" s="67">
        <f t="shared" ca="1" si="195"/>
        <v>9.8921243667200791</v>
      </c>
      <c r="T218" s="67">
        <f t="shared" ca="1" si="195"/>
        <v>10.483425088586159</v>
      </c>
      <c r="U218" s="67">
        <f t="shared" ca="1" si="195"/>
        <v>11.094420989580204</v>
      </c>
      <c r="V218" s="67">
        <f t="shared" ca="1" si="195"/>
        <v>78.394581979646802</v>
      </c>
      <c r="W218" s="67">
        <f t="shared" ca="1" si="195"/>
        <v>86.105412830348371</v>
      </c>
      <c r="X218" s="67">
        <f t="shared" ca="1" si="195"/>
        <v>96.51464175065901</v>
      </c>
      <c r="Y218" s="67">
        <f t="shared" ca="1" si="195"/>
        <v>110.1596428310598</v>
      </c>
      <c r="Z218" s="67">
        <f t="shared" ca="1" si="195"/>
        <v>127.77860892437698</v>
      </c>
      <c r="AA218" s="67">
        <f t="shared" ca="1" si="195"/>
        <v>124.13615092070833</v>
      </c>
      <c r="AB218" s="67">
        <f t="shared" ca="1" si="195"/>
        <v>120.46894955751486</v>
      </c>
      <c r="AC218" s="67">
        <f t="shared" ca="1" si="195"/>
        <v>116.67227572434601</v>
      </c>
      <c r="AD218" s="67">
        <f t="shared" ca="1" si="195"/>
        <v>112.81302946730906</v>
      </c>
      <c r="AE218" s="67">
        <f t="shared" ca="1" si="195"/>
        <v>108.8436330075907</v>
      </c>
      <c r="AF218" s="67">
        <f t="shared" ca="1" si="195"/>
        <v>104.79276756136007</v>
      </c>
      <c r="AG218" s="67">
        <f t="shared" ca="1" si="195"/>
        <v>100.63821426873864</v>
      </c>
      <c r="AH218" s="67">
        <f t="shared" ca="1" si="195"/>
        <v>102.65097855411341</v>
      </c>
      <c r="AI218" s="67">
        <f t="shared" ca="1" si="195"/>
        <v>104.70399812519565</v>
      </c>
      <c r="AJ218" s="67">
        <f t="shared" ca="1" si="195"/>
        <v>106.79807808769955</v>
      </c>
      <c r="AK218" s="67">
        <f t="shared" ref="AK218:BP218" ca="1" si="196">AK211*AK206</f>
        <v>108.93403964945351</v>
      </c>
      <c r="AL218" s="67">
        <f t="shared" ca="1" si="196"/>
        <v>111.11272044244259</v>
      </c>
      <c r="AM218" s="67">
        <f t="shared" ca="1" si="196"/>
        <v>113.33497485129148</v>
      </c>
      <c r="AN218" s="67">
        <f t="shared" ca="1" si="196"/>
        <v>115.60167434831733</v>
      </c>
      <c r="AO218" s="67">
        <f t="shared" ca="1" si="196"/>
        <v>117.91370783528362</v>
      </c>
      <c r="AP218" s="67">
        <f t="shared" ca="1" si="196"/>
        <v>120.27198199198938</v>
      </c>
      <c r="AQ218" s="67">
        <f t="shared" ca="1" si="196"/>
        <v>122.67742163182909</v>
      </c>
      <c r="AR218" s="67">
        <f t="shared" ca="1" si="196"/>
        <v>125.13097006446577</v>
      </c>
      <c r="AS218" s="67">
        <f t="shared" ca="1" si="196"/>
        <v>127.63358946575499</v>
      </c>
      <c r="AT218" s="67">
        <f t="shared" ca="1" si="196"/>
        <v>130.18626125507012</v>
      </c>
      <c r="AU218" s="67">
        <f t="shared" ca="1" si="196"/>
        <v>132.78998648017159</v>
      </c>
      <c r="AV218" s="67">
        <f t="shared" ca="1" si="196"/>
        <v>135.44578620977489</v>
      </c>
      <c r="AW218" s="67">
        <f t="shared" ca="1" si="196"/>
        <v>138.15470193397033</v>
      </c>
      <c r="AX218" s="67">
        <f t="shared" ca="1" si="196"/>
        <v>140.91779597264974</v>
      </c>
      <c r="AY218" s="67">
        <f t="shared" ca="1" si="196"/>
        <v>143.73615189210267</v>
      </c>
      <c r="AZ218" s="67">
        <f t="shared" ca="1" si="196"/>
        <v>146.61087492994488</v>
      </c>
      <c r="BA218" s="67">
        <f t="shared" ca="1" si="196"/>
        <v>149.54309242854373</v>
      </c>
      <c r="BB218" s="67">
        <f t="shared" ca="1" si="196"/>
        <v>152.53395427711467</v>
      </c>
      <c r="BC218" s="67">
        <f t="shared" ca="1" si="196"/>
        <v>155.58463336265703</v>
      </c>
      <c r="BD218" s="67">
        <f t="shared" ca="1" si="196"/>
        <v>158.69632602991013</v>
      </c>
      <c r="BE218" s="67">
        <f t="shared" ca="1" si="196"/>
        <v>161.87025255050827</v>
      </c>
      <c r="BF218" s="67">
        <f t="shared" ca="1" si="196"/>
        <v>165.1076576015185</v>
      </c>
      <c r="BG218" s="67">
        <f t="shared" ca="1" si="196"/>
        <v>168.40981075354875</v>
      </c>
      <c r="BH218" s="67">
        <f t="shared" ca="1" si="196"/>
        <v>171.77800696861999</v>
      </c>
      <c r="BI218" s="67">
        <f t="shared" ca="1" si="196"/>
        <v>175.21356710799242</v>
      </c>
      <c r="BJ218" s="67">
        <f t="shared" ca="1" si="196"/>
        <v>178.71783845015227</v>
      </c>
      <c r="BK218" s="67">
        <f t="shared" ca="1" si="196"/>
        <v>182.29219521915527</v>
      </c>
      <c r="BL218" s="67">
        <f t="shared" ca="1" si="196"/>
        <v>185.93803912353837</v>
      </c>
      <c r="BM218" s="67">
        <f t="shared" ca="1" si="196"/>
        <v>189.65679990600904</v>
      </c>
      <c r="BN218" s="67">
        <f t="shared" ca="1" si="196"/>
        <v>193.44993590412926</v>
      </c>
      <c r="BO218" s="67">
        <f t="shared" ca="1" si="196"/>
        <v>197.31893462221183</v>
      </c>
      <c r="BP218" s="67">
        <f t="shared" ca="1" si="196"/>
        <v>201.26531331465594</v>
      </c>
      <c r="BQ218" s="67">
        <f t="shared" ref="BQ218:CC218" ca="1" si="197">BQ211*BQ206</f>
        <v>205.29061958094894</v>
      </c>
      <c r="BR218" s="67">
        <f t="shared" ca="1" si="197"/>
        <v>209.39643197256791</v>
      </c>
      <c r="BS218" s="67">
        <f t="shared" ca="1" si="197"/>
        <v>213.58436061201928</v>
      </c>
      <c r="BT218" s="67">
        <f t="shared" ca="1" si="197"/>
        <v>217.8560478242598</v>
      </c>
      <c r="BU218" s="67">
        <f t="shared" ca="1" si="197"/>
        <v>222.21316878074492</v>
      </c>
      <c r="BV218" s="67">
        <f t="shared" ca="1" si="197"/>
        <v>226.65743215636004</v>
      </c>
      <c r="BW218" s="67">
        <f t="shared" ca="1" si="197"/>
        <v>231.19058079948707</v>
      </c>
      <c r="BX218" s="67">
        <f t="shared" ca="1" si="197"/>
        <v>235.81439241547685</v>
      </c>
      <c r="BY218" s="67">
        <f t="shared" ca="1" si="197"/>
        <v>240.53068026378639</v>
      </c>
      <c r="BZ218" s="67">
        <f t="shared" ca="1" si="197"/>
        <v>245.34129386906216</v>
      </c>
      <c r="CA218" s="67">
        <f t="shared" ca="1" si="197"/>
        <v>250.24811974644342</v>
      </c>
      <c r="CB218" s="67">
        <f t="shared" ca="1" si="197"/>
        <v>255.25308214137215</v>
      </c>
      <c r="CC218" s="67">
        <f t="shared" ca="1" si="197"/>
        <v>260.35814378419946</v>
      </c>
    </row>
    <row r="219" spans="2:81" x14ac:dyDescent="0.2">
      <c r="B219" s="7" t="s">
        <v>90</v>
      </c>
      <c r="C219" s="7"/>
      <c r="D219" s="7"/>
      <c r="E219" s="7"/>
      <c r="F219" s="7"/>
      <c r="G219" s="9">
        <f t="shared" ref="G219:AJ219" ca="1" si="198">G215-SUM(G216:G218)</f>
        <v>0</v>
      </c>
      <c r="H219" s="9">
        <f t="shared" ca="1" si="198"/>
        <v>-24.327321396709863</v>
      </c>
      <c r="I219" s="9">
        <f t="shared" ca="1" si="198"/>
        <v>0</v>
      </c>
      <c r="J219" s="9">
        <f t="shared" ca="1" si="198"/>
        <v>-41.007318414234305</v>
      </c>
      <c r="K219" s="9">
        <f t="shared" ca="1" si="198"/>
        <v>-8.5181345289330466</v>
      </c>
      <c r="L219" s="9">
        <f t="shared" ca="1" si="198"/>
        <v>-97.928458249377002</v>
      </c>
      <c r="M219" s="9">
        <f t="shared" ca="1" si="198"/>
        <v>-57.089432103452168</v>
      </c>
      <c r="N219" s="9">
        <f t="shared" ca="1" si="198"/>
        <v>-21.032746922729245</v>
      </c>
      <c r="O219" s="9">
        <f t="shared" ca="1" si="198"/>
        <v>-11.36312560179033</v>
      </c>
      <c r="P219" s="9">
        <f t="shared" ca="1" si="198"/>
        <v>0</v>
      </c>
      <c r="Q219" s="9">
        <f t="shared" ca="1" si="198"/>
        <v>-46.709052168172548</v>
      </c>
      <c r="R219" s="9">
        <f t="shared" ca="1" si="198"/>
        <v>-66.553770793821457</v>
      </c>
      <c r="S219" s="9">
        <f t="shared" ca="1" si="198"/>
        <v>-77.625103903564877</v>
      </c>
      <c r="T219" s="9">
        <f t="shared" ca="1" si="198"/>
        <v>-92.176831372378615</v>
      </c>
      <c r="U219" s="9">
        <f t="shared" ca="1" si="198"/>
        <v>-73.24817972511778</v>
      </c>
      <c r="V219" s="9">
        <f t="shared" ca="1" si="198"/>
        <v>0</v>
      </c>
      <c r="W219" s="9">
        <f t="shared" ca="1" si="198"/>
        <v>0</v>
      </c>
      <c r="X219" s="9">
        <f t="shared" ca="1" si="198"/>
        <v>0</v>
      </c>
      <c r="Y219" s="9">
        <f t="shared" ca="1" si="198"/>
        <v>0</v>
      </c>
      <c r="Z219" s="9">
        <f t="shared" ca="1" si="198"/>
        <v>0</v>
      </c>
      <c r="AA219" s="9">
        <f t="shared" ca="1" si="198"/>
        <v>0</v>
      </c>
      <c r="AB219" s="9">
        <f t="shared" ca="1" si="198"/>
        <v>0</v>
      </c>
      <c r="AC219" s="9">
        <f t="shared" ca="1" si="198"/>
        <v>0</v>
      </c>
      <c r="AD219" s="9">
        <f t="shared" ca="1" si="198"/>
        <v>0</v>
      </c>
      <c r="AE219" s="9">
        <f t="shared" ca="1" si="198"/>
        <v>0</v>
      </c>
      <c r="AF219" s="9">
        <f t="shared" ca="1" si="198"/>
        <v>0</v>
      </c>
      <c r="AG219" s="9">
        <f t="shared" ca="1" si="198"/>
        <v>0</v>
      </c>
      <c r="AH219" s="9">
        <f t="shared" ca="1" si="198"/>
        <v>0</v>
      </c>
      <c r="AI219" s="9">
        <f t="shared" ca="1" si="198"/>
        <v>0</v>
      </c>
      <c r="AJ219" s="9">
        <f t="shared" ca="1" si="198"/>
        <v>0</v>
      </c>
      <c r="AK219" s="9">
        <f t="shared" ref="AK219:BP219" ca="1" si="199">AK215-SUM(AK216:AK218)</f>
        <v>0</v>
      </c>
      <c r="AL219" s="9">
        <f t="shared" ca="1" si="199"/>
        <v>0</v>
      </c>
      <c r="AM219" s="9">
        <f t="shared" ca="1" si="199"/>
        <v>0</v>
      </c>
      <c r="AN219" s="9">
        <f t="shared" ca="1" si="199"/>
        <v>0</v>
      </c>
      <c r="AO219" s="9">
        <f t="shared" ca="1" si="199"/>
        <v>0</v>
      </c>
      <c r="AP219" s="9">
        <f t="shared" ca="1" si="199"/>
        <v>0</v>
      </c>
      <c r="AQ219" s="9">
        <f t="shared" ca="1" si="199"/>
        <v>0</v>
      </c>
      <c r="AR219" s="9">
        <f t="shared" ca="1" si="199"/>
        <v>0</v>
      </c>
      <c r="AS219" s="9">
        <f t="shared" ca="1" si="199"/>
        <v>0</v>
      </c>
      <c r="AT219" s="9">
        <f t="shared" ca="1" si="199"/>
        <v>0</v>
      </c>
      <c r="AU219" s="9">
        <f t="shared" ca="1" si="199"/>
        <v>0</v>
      </c>
      <c r="AV219" s="9">
        <f t="shared" ca="1" si="199"/>
        <v>0</v>
      </c>
      <c r="AW219" s="9">
        <f t="shared" ca="1" si="199"/>
        <v>0</v>
      </c>
      <c r="AX219" s="9">
        <f t="shared" ca="1" si="199"/>
        <v>0</v>
      </c>
      <c r="AY219" s="9">
        <f t="shared" ca="1" si="199"/>
        <v>0</v>
      </c>
      <c r="AZ219" s="9">
        <f t="shared" ca="1" si="199"/>
        <v>0</v>
      </c>
      <c r="BA219" s="9">
        <f t="shared" ca="1" si="199"/>
        <v>0</v>
      </c>
      <c r="BB219" s="9">
        <f t="shared" ca="1" si="199"/>
        <v>0</v>
      </c>
      <c r="BC219" s="9">
        <f t="shared" ca="1" si="199"/>
        <v>0</v>
      </c>
      <c r="BD219" s="9">
        <f t="shared" ca="1" si="199"/>
        <v>0</v>
      </c>
      <c r="BE219" s="9">
        <f t="shared" ca="1" si="199"/>
        <v>0</v>
      </c>
      <c r="BF219" s="9">
        <f t="shared" ca="1" si="199"/>
        <v>0</v>
      </c>
      <c r="BG219" s="9">
        <f t="shared" ca="1" si="199"/>
        <v>0</v>
      </c>
      <c r="BH219" s="9">
        <f t="shared" ca="1" si="199"/>
        <v>0</v>
      </c>
      <c r="BI219" s="9">
        <f t="shared" ca="1" si="199"/>
        <v>0</v>
      </c>
      <c r="BJ219" s="9">
        <f t="shared" ca="1" si="199"/>
        <v>0</v>
      </c>
      <c r="BK219" s="9">
        <f t="shared" ca="1" si="199"/>
        <v>0</v>
      </c>
      <c r="BL219" s="9">
        <f t="shared" ca="1" si="199"/>
        <v>0</v>
      </c>
      <c r="BM219" s="9">
        <f t="shared" ca="1" si="199"/>
        <v>0</v>
      </c>
      <c r="BN219" s="9">
        <f t="shared" ca="1" si="199"/>
        <v>0</v>
      </c>
      <c r="BO219" s="9">
        <f t="shared" ca="1" si="199"/>
        <v>0</v>
      </c>
      <c r="BP219" s="9">
        <f t="shared" ca="1" si="199"/>
        <v>0</v>
      </c>
      <c r="BQ219" s="9">
        <f t="shared" ref="BQ219:CC219" ca="1" si="200">BQ215-SUM(BQ216:BQ218)</f>
        <v>0</v>
      </c>
      <c r="BR219" s="9">
        <f t="shared" ca="1" si="200"/>
        <v>0</v>
      </c>
      <c r="BS219" s="9">
        <f t="shared" ca="1" si="200"/>
        <v>0</v>
      </c>
      <c r="BT219" s="9">
        <f t="shared" ca="1" si="200"/>
        <v>0</v>
      </c>
      <c r="BU219" s="9">
        <f t="shared" ca="1" si="200"/>
        <v>0</v>
      </c>
      <c r="BV219" s="9">
        <f t="shared" ca="1" si="200"/>
        <v>0</v>
      </c>
      <c r="BW219" s="9">
        <f t="shared" ca="1" si="200"/>
        <v>0</v>
      </c>
      <c r="BX219" s="9">
        <f t="shared" ca="1" si="200"/>
        <v>0</v>
      </c>
      <c r="BY219" s="9">
        <f t="shared" ca="1" si="200"/>
        <v>0</v>
      </c>
      <c r="BZ219" s="9">
        <f t="shared" ca="1" si="200"/>
        <v>0</v>
      </c>
      <c r="CA219" s="9">
        <f t="shared" ca="1" si="200"/>
        <v>0</v>
      </c>
      <c r="CB219" s="9">
        <f t="shared" ca="1" si="200"/>
        <v>0</v>
      </c>
      <c r="CC219" s="9">
        <f t="shared" ca="1" si="200"/>
        <v>0</v>
      </c>
    </row>
    <row r="221" spans="2:81" x14ac:dyDescent="0.2">
      <c r="B221" s="7" t="s">
        <v>91</v>
      </c>
      <c r="E221" t="s">
        <v>92</v>
      </c>
      <c r="G221" s="72">
        <v>25</v>
      </c>
      <c r="AE221" s="38"/>
    </row>
    <row r="222" spans="2:81" x14ac:dyDescent="0.2">
      <c r="B222" s="6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</row>
    <row r="223" spans="2:81" x14ac:dyDescent="0.2">
      <c r="B223" t="s">
        <v>93</v>
      </c>
      <c r="G223" s="37">
        <f t="shared" ref="G223:AE223" ca="1" si="201">NPV(discount_rate,OFFSET(G186,,,1,$G$221))</f>
        <v>4552.936696811219</v>
      </c>
      <c r="H223" s="37">
        <f t="shared" ca="1" si="201"/>
        <v>4571.7221437072485</v>
      </c>
      <c r="I223" s="37">
        <f t="shared" ca="1" si="201"/>
        <v>4591.1036465237676</v>
      </c>
      <c r="J223" s="37">
        <f t="shared" ca="1" si="201"/>
        <v>4403.6568552637154</v>
      </c>
      <c r="K223" s="37">
        <f t="shared" ca="1" si="201"/>
        <v>4276.0972460107769</v>
      </c>
      <c r="L223" s="37">
        <f t="shared" ca="1" si="201"/>
        <v>4204.0161169407693</v>
      </c>
      <c r="M223" s="37">
        <f t="shared" ca="1" si="201"/>
        <v>4209.7785111492494</v>
      </c>
      <c r="N223" s="37">
        <f t="shared" ca="1" si="201"/>
        <v>4217.3359161322451</v>
      </c>
      <c r="O223" s="37">
        <f t="shared" ca="1" si="201"/>
        <v>4226.8240482707415</v>
      </c>
      <c r="P223" s="37">
        <f t="shared" ca="1" si="201"/>
        <v>4238.3911791366436</v>
      </c>
      <c r="Q223" s="37">
        <f t="shared" ca="1" si="201"/>
        <v>4261.7733168685736</v>
      </c>
      <c r="R223" s="37">
        <f t="shared" ca="1" si="201"/>
        <v>4406.949051514528</v>
      </c>
      <c r="S223" s="37">
        <f t="shared" ca="1" si="201"/>
        <v>4562.4044654386953</v>
      </c>
      <c r="T223" s="37">
        <f t="shared" ca="1" si="201"/>
        <v>4728.8308813991935</v>
      </c>
      <c r="U223" s="37">
        <f t="shared" ca="1" si="201"/>
        <v>4906.9662575235434</v>
      </c>
      <c r="V223" s="37">
        <f t="shared" ca="1" si="201"/>
        <v>5097.5983481872054</v>
      </c>
      <c r="W223" s="37">
        <f t="shared" ca="1" si="201"/>
        <v>5154.3282382937541</v>
      </c>
      <c r="X223" s="37">
        <f t="shared" ca="1" si="201"/>
        <v>5214.9850815507416</v>
      </c>
      <c r="Y223" s="37">
        <f t="shared" ca="1" si="201"/>
        <v>5279.8649002958546</v>
      </c>
      <c r="Z223" s="37">
        <f t="shared" ca="1" si="201"/>
        <v>5349.2861223470609</v>
      </c>
      <c r="AA223" s="37">
        <f t="shared" ca="1" si="201"/>
        <v>5423.4578773301264</v>
      </c>
      <c r="AB223" s="37">
        <f t="shared" ca="1" si="201"/>
        <v>5502.8369244482337</v>
      </c>
      <c r="AC223" s="37">
        <f t="shared" ca="1" si="201"/>
        <v>5587.7600825640038</v>
      </c>
      <c r="AD223" s="37">
        <f t="shared" ca="1" si="201"/>
        <v>5678.6926847062668</v>
      </c>
      <c r="AE223" s="37">
        <f t="shared" ca="1" si="201"/>
        <v>5776.0666066599206</v>
      </c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  <c r="BI223" s="37"/>
      <c r="BJ223" s="37"/>
      <c r="BK223" s="37"/>
      <c r="BL223" s="37"/>
      <c r="BM223" s="37"/>
      <c r="BN223" s="37"/>
      <c r="BO223" s="37"/>
      <c r="BP223" s="37"/>
      <c r="BQ223" s="37"/>
      <c r="BR223" s="37"/>
      <c r="BS223" s="37"/>
      <c r="BT223" s="37"/>
      <c r="BU223" s="37"/>
      <c r="BV223" s="37"/>
      <c r="BW223" s="37"/>
      <c r="BX223" s="37"/>
      <c r="BY223" s="37"/>
      <c r="BZ223" s="37"/>
      <c r="CA223" s="37"/>
      <c r="CB223" s="37"/>
      <c r="CC223" s="37"/>
    </row>
    <row r="224" spans="2:81" x14ac:dyDescent="0.2">
      <c r="B224" t="s">
        <v>81</v>
      </c>
      <c r="G224" s="37">
        <f t="shared" ref="G224:AE224" ca="1" si="202">NPV(discount_rate,OFFSET(G216,,,1,$G$221))</f>
        <v>1219.486505690488</v>
      </c>
      <c r="H224" s="37">
        <f t="shared" ca="1" si="202"/>
        <v>1183.318343481257</v>
      </c>
      <c r="I224" s="37">
        <f t="shared" ca="1" si="202"/>
        <v>1151.6535628866116</v>
      </c>
      <c r="J224" s="37">
        <f t="shared" ca="1" si="202"/>
        <v>1118.9069560714474</v>
      </c>
      <c r="K224" s="37">
        <f t="shared" ca="1" si="202"/>
        <v>1082.8160840383018</v>
      </c>
      <c r="L224" s="37">
        <f t="shared" ca="1" si="202"/>
        <v>1071.6610196486026</v>
      </c>
      <c r="M224" s="37">
        <f t="shared" ca="1" si="202"/>
        <v>1061.9353431700711</v>
      </c>
      <c r="N224" s="37">
        <f t="shared" ca="1" si="202"/>
        <v>1053.406797115417</v>
      </c>
      <c r="O224" s="37">
        <f t="shared" ca="1" si="202"/>
        <v>1045.9650515488383</v>
      </c>
      <c r="P224" s="37">
        <f t="shared" ca="1" si="202"/>
        <v>1033.7730152142317</v>
      </c>
      <c r="Q224" s="37">
        <f t="shared" ca="1" si="202"/>
        <v>1036.6616350551715</v>
      </c>
      <c r="R224" s="37">
        <f t="shared" ca="1" si="202"/>
        <v>1038.5032818311115</v>
      </c>
      <c r="S224" s="37">
        <f t="shared" ca="1" si="202"/>
        <v>1034.4559288809194</v>
      </c>
      <c r="T224" s="37">
        <f t="shared" ca="1" si="202"/>
        <v>1026.73412536521</v>
      </c>
      <c r="U224" s="37">
        <f t="shared" ca="1" si="202"/>
        <v>1014.0771993008153</v>
      </c>
      <c r="V224" s="37">
        <f t="shared" ca="1" si="202"/>
        <v>1006.3427531081761</v>
      </c>
      <c r="W224" s="37">
        <f t="shared" ca="1" si="202"/>
        <v>995.853827520903</v>
      </c>
      <c r="X224" s="37">
        <f t="shared" ca="1" si="202"/>
        <v>991.74180045532557</v>
      </c>
      <c r="Y224" s="37">
        <f t="shared" ca="1" si="202"/>
        <v>994.80874746808763</v>
      </c>
      <c r="Z224" s="37">
        <f t="shared" ca="1" si="202"/>
        <v>1005.9272038037228</v>
      </c>
      <c r="AA224" s="37">
        <f t="shared" ca="1" si="202"/>
        <v>1026.0457478797973</v>
      </c>
      <c r="AB224" s="37">
        <f t="shared" ca="1" si="202"/>
        <v>1046.5666628373929</v>
      </c>
      <c r="AC224" s="37">
        <f t="shared" ca="1" si="202"/>
        <v>1067.4979960941409</v>
      </c>
      <c r="AD224" s="37">
        <f t="shared" ca="1" si="202"/>
        <v>1088.847956016024</v>
      </c>
      <c r="AE224" s="37">
        <f t="shared" ca="1" si="202"/>
        <v>1110.6249151363438</v>
      </c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37"/>
      <c r="BW224" s="37"/>
      <c r="BX224" s="37"/>
      <c r="BY224" s="37"/>
      <c r="BZ224" s="37"/>
      <c r="CA224" s="37"/>
      <c r="CB224" s="37"/>
      <c r="CC224" s="37"/>
    </row>
    <row r="225" spans="2:81" x14ac:dyDescent="0.2">
      <c r="B225" t="s">
        <v>82</v>
      </c>
      <c r="G225" s="37">
        <f t="shared" ref="G225:AE225" ca="1" si="203">NPV(discount_rate,OFFSET(G217,,,1,$G$221))</f>
        <v>3121.0882030142088</v>
      </c>
      <c r="H225" s="37">
        <f t="shared" ca="1" si="203"/>
        <v>3262.4338877212367</v>
      </c>
      <c r="I225" s="37">
        <f t="shared" ca="1" si="203"/>
        <v>3281.3630189044197</v>
      </c>
      <c r="J225" s="37">
        <f t="shared" ca="1" si="203"/>
        <v>3171.8760458176062</v>
      </c>
      <c r="K225" s="37">
        <f t="shared" ca="1" si="203"/>
        <v>3029.3212610469513</v>
      </c>
      <c r="L225" s="37">
        <f t="shared" ca="1" si="203"/>
        <v>2942.4548278106904</v>
      </c>
      <c r="M225" s="37">
        <f t="shared" ca="1" si="203"/>
        <v>2837.0056480671701</v>
      </c>
      <c r="N225" s="37">
        <f t="shared" ca="1" si="203"/>
        <v>2763.4831992081895</v>
      </c>
      <c r="O225" s="37">
        <f t="shared" ca="1" si="203"/>
        <v>2719.7011977631591</v>
      </c>
      <c r="P225" s="37">
        <f t="shared" ca="1" si="203"/>
        <v>2687.4242254488281</v>
      </c>
      <c r="Q225" s="37">
        <f t="shared" ca="1" si="203"/>
        <v>2716.5780119046613</v>
      </c>
      <c r="R225" s="37">
        <f t="shared" ca="1" si="203"/>
        <v>2764.0865712413843</v>
      </c>
      <c r="S225" s="37">
        <f t="shared" ca="1" si="203"/>
        <v>2800.8565651240679</v>
      </c>
      <c r="T225" s="37">
        <f t="shared" ca="1" si="203"/>
        <v>2832.1201644097673</v>
      </c>
      <c r="U225" s="37">
        <f t="shared" ca="1" si="203"/>
        <v>2854.8873411785366</v>
      </c>
      <c r="V225" s="37">
        <f t="shared" ca="1" si="203"/>
        <v>2891.6845960239002</v>
      </c>
      <c r="W225" s="37">
        <f t="shared" ca="1" si="203"/>
        <v>2925.2771426821364</v>
      </c>
      <c r="X225" s="37">
        <f t="shared" ca="1" si="203"/>
        <v>2961.163690180806</v>
      </c>
      <c r="Y225" s="37">
        <f t="shared" ca="1" si="203"/>
        <v>3001.885647635846</v>
      </c>
      <c r="Z225" s="37">
        <f t="shared" ca="1" si="203"/>
        <v>3050.7033501205369</v>
      </c>
      <c r="AA225" s="37">
        <f t="shared" ca="1" si="203"/>
        <v>3111.7174171229481</v>
      </c>
      <c r="AB225" s="37">
        <f t="shared" ca="1" si="203"/>
        <v>3173.9517654654078</v>
      </c>
      <c r="AC225" s="37">
        <f t="shared" ca="1" si="203"/>
        <v>3237.4308007747154</v>
      </c>
      <c r="AD225" s="37">
        <f t="shared" ca="1" si="203"/>
        <v>3302.1794167902108</v>
      </c>
      <c r="AE225" s="37">
        <f t="shared" ca="1" si="203"/>
        <v>3368.2230051260144</v>
      </c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  <c r="BI225" s="37"/>
      <c r="BJ225" s="37"/>
      <c r="BK225" s="37"/>
      <c r="BL225" s="37"/>
      <c r="BM225" s="37"/>
      <c r="BN225" s="37"/>
      <c r="BO225" s="37"/>
      <c r="BP225" s="37"/>
      <c r="BQ225" s="37"/>
      <c r="BR225" s="37"/>
      <c r="BS225" s="37"/>
      <c r="BT225" s="37"/>
      <c r="BU225" s="37"/>
      <c r="BV225" s="37"/>
      <c r="BW225" s="37"/>
      <c r="BX225" s="37"/>
      <c r="BY225" s="37"/>
      <c r="BZ225" s="37"/>
      <c r="CA225" s="37"/>
      <c r="CB225" s="37"/>
      <c r="CC225" s="37"/>
    </row>
    <row r="226" spans="2:81" x14ac:dyDescent="0.2">
      <c r="B226" t="s">
        <v>89</v>
      </c>
      <c r="G226" s="37">
        <f t="shared" ref="G226:AE226" ca="1" si="204">NPV(discount_rate,OFFSET(G218,,,1,$G$221))</f>
        <v>522.19747335327497</v>
      </c>
      <c r="H226" s="37">
        <f t="shared" ca="1" si="204"/>
        <v>459.16699333911197</v>
      </c>
      <c r="I226" s="37">
        <f t="shared" ca="1" si="204"/>
        <v>492.07988406529398</v>
      </c>
      <c r="J226" s="37">
        <f t="shared" ca="1" si="204"/>
        <v>472.04973128489496</v>
      </c>
      <c r="K226" s="37">
        <f t="shared" ca="1" si="204"/>
        <v>509.21032161595451</v>
      </c>
      <c r="L226" s="37">
        <f t="shared" ca="1" si="204"/>
        <v>552.66443736303063</v>
      </c>
      <c r="M226" s="37">
        <f t="shared" ca="1" si="204"/>
        <v>603.02564780245655</v>
      </c>
      <c r="N226" s="37">
        <f t="shared" ca="1" si="204"/>
        <v>657.57560043857211</v>
      </c>
      <c r="O226" s="37">
        <f t="shared" ca="1" si="204"/>
        <v>716.6423105854451</v>
      </c>
      <c r="P226" s="37">
        <f t="shared" ca="1" si="204"/>
        <v>780.57885667514972</v>
      </c>
      <c r="Q226" s="37">
        <f t="shared" ca="1" si="204"/>
        <v>791.77781094270506</v>
      </c>
      <c r="R226" s="37">
        <f t="shared" ca="1" si="204"/>
        <v>862.25089554178317</v>
      </c>
      <c r="S226" s="37">
        <f t="shared" ca="1" si="204"/>
        <v>937.874931700959</v>
      </c>
      <c r="T226" s="37">
        <f t="shared" ca="1" si="204"/>
        <v>1019.0274831920552</v>
      </c>
      <c r="U226" s="37">
        <f t="shared" ca="1" si="204"/>
        <v>1106.1142144638652</v>
      </c>
      <c r="V226" s="37">
        <f t="shared" ca="1" si="204"/>
        <v>1199.5709990551302</v>
      </c>
      <c r="W226" s="37">
        <f t="shared" ca="1" si="204"/>
        <v>1233.1972680907149</v>
      </c>
      <c r="X226" s="37">
        <f t="shared" ca="1" si="204"/>
        <v>1262.0795909146111</v>
      </c>
      <c r="Y226" s="37">
        <f t="shared" ca="1" si="204"/>
        <v>1283.1705051919221</v>
      </c>
      <c r="Z226" s="37">
        <f t="shared" ca="1" si="204"/>
        <v>1292.6555684228022</v>
      </c>
      <c r="AA226" s="37">
        <f t="shared" ca="1" si="204"/>
        <v>1285.6947123273824</v>
      </c>
      <c r="AB226" s="37">
        <f t="shared" ca="1" si="204"/>
        <v>1282.3184961454351</v>
      </c>
      <c r="AC226" s="37">
        <f t="shared" ca="1" si="204"/>
        <v>1282.8312856951463</v>
      </c>
      <c r="AD226" s="37">
        <f t="shared" ca="1" si="204"/>
        <v>1287.6653119000334</v>
      </c>
      <c r="AE226" s="37">
        <f t="shared" ca="1" si="204"/>
        <v>1297.2186863975614</v>
      </c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  <c r="BL226" s="37"/>
      <c r="BM226" s="37"/>
      <c r="BN226" s="37"/>
      <c r="BO226" s="37"/>
      <c r="BP226" s="37"/>
      <c r="BQ226" s="37"/>
      <c r="BR226" s="37"/>
      <c r="BS226" s="37"/>
      <c r="BT226" s="37"/>
      <c r="BU226" s="37"/>
      <c r="BV226" s="37"/>
      <c r="BW226" s="37"/>
      <c r="BX226" s="37"/>
      <c r="BY226" s="37"/>
      <c r="BZ226" s="37"/>
      <c r="CA226" s="37"/>
      <c r="CB226" s="37"/>
      <c r="CC226" s="37"/>
    </row>
    <row r="227" spans="2:81" x14ac:dyDescent="0.2">
      <c r="B227" s="70" t="s">
        <v>90</v>
      </c>
      <c r="C227" s="70"/>
      <c r="D227" s="70"/>
      <c r="E227" s="70"/>
      <c r="F227" s="70"/>
      <c r="G227" s="71">
        <f t="shared" ref="G227:AE227" ca="1" si="205">G223-SUM(G224:G226)</f>
        <v>-309.8354852467528</v>
      </c>
      <c r="H227" s="71">
        <f t="shared" ca="1" si="205"/>
        <v>-333.19708083435762</v>
      </c>
      <c r="I227" s="71">
        <f t="shared" ca="1" si="205"/>
        <v>-333.9928193325577</v>
      </c>
      <c r="J227" s="71">
        <f t="shared" ca="1" si="205"/>
        <v>-359.17587791023288</v>
      </c>
      <c r="K227" s="71">
        <f t="shared" ca="1" si="205"/>
        <v>-345.25042069043138</v>
      </c>
      <c r="L227" s="71">
        <f t="shared" ca="1" si="205"/>
        <v>-362.76416788155439</v>
      </c>
      <c r="M227" s="71">
        <f t="shared" ca="1" si="205"/>
        <v>-292.18812789044841</v>
      </c>
      <c r="N227" s="71">
        <f t="shared" ca="1" si="205"/>
        <v>-257.12968062993332</v>
      </c>
      <c r="O227" s="71">
        <f t="shared" ca="1" si="205"/>
        <v>-255.48451162670153</v>
      </c>
      <c r="P227" s="71">
        <f t="shared" ca="1" si="205"/>
        <v>-263.3849182015656</v>
      </c>
      <c r="Q227" s="71">
        <f t="shared" ca="1" si="205"/>
        <v>-283.2441410339643</v>
      </c>
      <c r="R227" s="71">
        <f t="shared" ca="1" si="205"/>
        <v>-257.89169709975067</v>
      </c>
      <c r="S227" s="71">
        <f t="shared" ca="1" si="205"/>
        <v>-210.78296026725093</v>
      </c>
      <c r="T227" s="71">
        <f t="shared" ca="1" si="205"/>
        <v>-149.05089156783924</v>
      </c>
      <c r="U227" s="71">
        <f t="shared" ca="1" si="205"/>
        <v>-68.112497419673673</v>
      </c>
      <c r="V227" s="71">
        <f t="shared" ca="1" si="205"/>
        <v>0</v>
      </c>
      <c r="W227" s="71">
        <f t="shared" ca="1" si="205"/>
        <v>0</v>
      </c>
      <c r="X227" s="71">
        <f t="shared" ca="1" si="205"/>
        <v>0</v>
      </c>
      <c r="Y227" s="71">
        <f t="shared" ca="1" si="205"/>
        <v>0</v>
      </c>
      <c r="Z227" s="71">
        <f t="shared" ca="1" si="205"/>
        <v>0</v>
      </c>
      <c r="AA227" s="71">
        <f t="shared" ca="1" si="205"/>
        <v>0</v>
      </c>
      <c r="AB227" s="71">
        <f t="shared" ca="1" si="205"/>
        <v>0</v>
      </c>
      <c r="AC227" s="71">
        <f t="shared" ca="1" si="205"/>
        <v>0</v>
      </c>
      <c r="AD227" s="71">
        <f t="shared" ca="1" si="205"/>
        <v>0</v>
      </c>
      <c r="AE227" s="71">
        <f t="shared" ca="1" si="205"/>
        <v>0</v>
      </c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</row>
    <row r="230" spans="2:81" x14ac:dyDescent="0.2"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0"/>
      <c r="AG230" s="40"/>
      <c r="AH230" s="40"/>
      <c r="AI230" s="40"/>
    </row>
    <row r="231" spans="2:81" x14ac:dyDescent="0.2"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F231" s="40"/>
      <c r="AG231" s="40"/>
      <c r="AH231" s="40"/>
      <c r="AI231" s="40"/>
    </row>
    <row r="232" spans="2:81" x14ac:dyDescent="0.2"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</row>
    <row r="233" spans="2:81" x14ac:dyDescent="0.2">
      <c r="E233" s="38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</row>
  </sheetData>
  <pageMargins left="0.7" right="0.7" top="0.75" bottom="0.75" header="0.3" footer="0.3"/>
  <pageSetup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F808206-94EF-B14D-8148-B5879A501B06}">
          <x14:formula1>
            <xm:f>References!$B$13:$B$15</xm:f>
          </x14:formula1>
          <xm:sqref>E16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D6E96-0A33-C641-8198-DFB06859D55E}">
  <sheetPr>
    <tabColor theme="4" tint="0.79998168889431442"/>
  </sheetPr>
  <dimension ref="A1:CC233"/>
  <sheetViews>
    <sheetView showGridLines="0" zoomScale="90" zoomScaleNormal="100" workbookViewId="0">
      <selection activeCell="B23" sqref="B23"/>
    </sheetView>
  </sheetViews>
  <sheetFormatPr baseColWidth="10" defaultColWidth="8.83203125" defaultRowHeight="15" x14ac:dyDescent="0.2"/>
  <cols>
    <col min="1" max="1" width="9.5" bestFit="1" customWidth="1"/>
    <col min="2" max="2" width="32.5" bestFit="1" customWidth="1"/>
    <col min="3" max="3" width="1.5" customWidth="1"/>
    <col min="4" max="4" width="13.1640625" customWidth="1"/>
    <col min="5" max="5" width="20.1640625" bestFit="1" customWidth="1"/>
    <col min="6" max="6" width="1.5" customWidth="1"/>
    <col min="7" max="81" width="9.5" customWidth="1"/>
  </cols>
  <sheetData>
    <row r="1" spans="1:81" s="13" customFormat="1" ht="21" x14ac:dyDescent="0.25">
      <c r="A1" s="11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</row>
    <row r="7" spans="1:81" x14ac:dyDescent="0.2">
      <c r="B7" s="4" t="s">
        <v>23</v>
      </c>
      <c r="D7" s="36"/>
      <c r="E7" s="36"/>
    </row>
    <row r="8" spans="1:81" x14ac:dyDescent="0.2">
      <c r="B8" t="s">
        <v>24</v>
      </c>
      <c r="D8" s="75" t="s">
        <v>25</v>
      </c>
      <c r="E8" s="87">
        <f>'Calculations - 4hr'!discount_rate</f>
        <v>7.5399999999999995E-2</v>
      </c>
    </row>
    <row r="9" spans="1:81" x14ac:dyDescent="0.2">
      <c r="B9" t="s">
        <v>26</v>
      </c>
      <c r="D9" s="75" t="s">
        <v>27</v>
      </c>
      <c r="E9" s="88">
        <f>'Calculations - 4hr'!E9</f>
        <v>30</v>
      </c>
    </row>
    <row r="10" spans="1:81" x14ac:dyDescent="0.2">
      <c r="B10" t="s">
        <v>28</v>
      </c>
      <c r="D10" s="75" t="s">
        <v>27</v>
      </c>
      <c r="E10" s="88">
        <f>'Calculations - 4hr'!E10</f>
        <v>20</v>
      </c>
    </row>
    <row r="11" spans="1:81" x14ac:dyDescent="0.2">
      <c r="B11" t="s">
        <v>29</v>
      </c>
      <c r="D11" s="75" t="s">
        <v>30</v>
      </c>
      <c r="E11" s="89">
        <f>'Calculations - 4hr'!E11</f>
        <v>42.615927681095933</v>
      </c>
    </row>
    <row r="12" spans="1:81" x14ac:dyDescent="0.2">
      <c r="B12" t="s">
        <v>31</v>
      </c>
      <c r="D12" s="75" t="s">
        <v>25</v>
      </c>
      <c r="E12" s="90">
        <f>'Calculations - 4hr'!E12</f>
        <v>0.02</v>
      </c>
    </row>
    <row r="13" spans="1:81" x14ac:dyDescent="0.2">
      <c r="B13" t="s">
        <v>32</v>
      </c>
      <c r="D13" s="76" t="s">
        <v>27</v>
      </c>
      <c r="E13" s="88">
        <f>'Calculations - 4hr'!E13</f>
        <v>0</v>
      </c>
    </row>
    <row r="14" spans="1:81" x14ac:dyDescent="0.2">
      <c r="B14" t="s">
        <v>33</v>
      </c>
      <c r="D14" s="76" t="s">
        <v>27</v>
      </c>
      <c r="E14" s="88">
        <f>'Calculations - 4hr'!E14</f>
        <v>0</v>
      </c>
    </row>
    <row r="15" spans="1:81" x14ac:dyDescent="0.2">
      <c r="B15" t="s">
        <v>34</v>
      </c>
      <c r="D15" s="75" t="s">
        <v>35</v>
      </c>
      <c r="E15" s="88">
        <f>'Calculations - 4hr'!E15</f>
        <v>2045</v>
      </c>
    </row>
    <row r="16" spans="1:81" x14ac:dyDescent="0.2">
      <c r="B16" t="s">
        <v>114</v>
      </c>
      <c r="D16" s="75"/>
      <c r="E16" s="88" t="str">
        <f>'Calculations - 4hr'!E16</f>
        <v>TRC</v>
      </c>
    </row>
    <row r="18" spans="2:81" x14ac:dyDescent="0.2">
      <c r="B18" t="s">
        <v>36</v>
      </c>
      <c r="D18" s="75" t="s">
        <v>37</v>
      </c>
      <c r="E18" s="16">
        <v>1</v>
      </c>
    </row>
    <row r="19" spans="2:81" x14ac:dyDescent="0.2">
      <c r="B19" t="s">
        <v>38</v>
      </c>
      <c r="D19" s="75" t="s">
        <v>37</v>
      </c>
      <c r="E19" s="16">
        <v>1</v>
      </c>
    </row>
    <row r="28" spans="2:81" x14ac:dyDescent="0.2">
      <c r="B28" s="5"/>
      <c r="C28" s="5"/>
      <c r="D28" s="5"/>
      <c r="E28" s="5"/>
      <c r="F28" s="5"/>
      <c r="G28" s="4">
        <v>2026</v>
      </c>
      <c r="H28" s="4">
        <f t="shared" ref="H28:BS28" si="0">G28+1</f>
        <v>2027</v>
      </c>
      <c r="I28" s="4">
        <f t="shared" si="0"/>
        <v>2028</v>
      </c>
      <c r="J28" s="4">
        <f t="shared" si="0"/>
        <v>2029</v>
      </c>
      <c r="K28" s="4">
        <f t="shared" si="0"/>
        <v>2030</v>
      </c>
      <c r="L28" s="4">
        <f t="shared" si="0"/>
        <v>2031</v>
      </c>
      <c r="M28" s="4">
        <f t="shared" si="0"/>
        <v>2032</v>
      </c>
      <c r="N28" s="4">
        <f t="shared" si="0"/>
        <v>2033</v>
      </c>
      <c r="O28" s="4">
        <f t="shared" si="0"/>
        <v>2034</v>
      </c>
      <c r="P28" s="4">
        <f t="shared" si="0"/>
        <v>2035</v>
      </c>
      <c r="Q28" s="4">
        <f t="shared" si="0"/>
        <v>2036</v>
      </c>
      <c r="R28" s="4">
        <f t="shared" si="0"/>
        <v>2037</v>
      </c>
      <c r="S28" s="4">
        <f t="shared" si="0"/>
        <v>2038</v>
      </c>
      <c r="T28" s="4">
        <f t="shared" si="0"/>
        <v>2039</v>
      </c>
      <c r="U28" s="4">
        <f t="shared" si="0"/>
        <v>2040</v>
      </c>
      <c r="V28" s="4">
        <f t="shared" si="0"/>
        <v>2041</v>
      </c>
      <c r="W28" s="4">
        <f t="shared" si="0"/>
        <v>2042</v>
      </c>
      <c r="X28" s="4">
        <f t="shared" si="0"/>
        <v>2043</v>
      </c>
      <c r="Y28" s="4">
        <f t="shared" si="0"/>
        <v>2044</v>
      </c>
      <c r="Z28" s="4">
        <f t="shared" si="0"/>
        <v>2045</v>
      </c>
      <c r="AA28" s="4">
        <f t="shared" si="0"/>
        <v>2046</v>
      </c>
      <c r="AB28" s="4">
        <f t="shared" si="0"/>
        <v>2047</v>
      </c>
      <c r="AC28" s="4">
        <f t="shared" si="0"/>
        <v>2048</v>
      </c>
      <c r="AD28" s="4">
        <f t="shared" si="0"/>
        <v>2049</v>
      </c>
      <c r="AE28" s="4">
        <f t="shared" si="0"/>
        <v>2050</v>
      </c>
      <c r="AF28" s="4">
        <f t="shared" si="0"/>
        <v>2051</v>
      </c>
      <c r="AG28" s="4">
        <f t="shared" si="0"/>
        <v>2052</v>
      </c>
      <c r="AH28" s="4">
        <f t="shared" si="0"/>
        <v>2053</v>
      </c>
      <c r="AI28" s="4">
        <f t="shared" si="0"/>
        <v>2054</v>
      </c>
      <c r="AJ28" s="4">
        <f t="shared" si="0"/>
        <v>2055</v>
      </c>
      <c r="AK28" s="4">
        <f t="shared" si="0"/>
        <v>2056</v>
      </c>
      <c r="AL28" s="4">
        <f t="shared" si="0"/>
        <v>2057</v>
      </c>
      <c r="AM28" s="4">
        <f t="shared" si="0"/>
        <v>2058</v>
      </c>
      <c r="AN28" s="4">
        <f t="shared" si="0"/>
        <v>2059</v>
      </c>
      <c r="AO28" s="4">
        <f t="shared" si="0"/>
        <v>2060</v>
      </c>
      <c r="AP28" s="4">
        <f t="shared" si="0"/>
        <v>2061</v>
      </c>
      <c r="AQ28" s="4">
        <f t="shared" si="0"/>
        <v>2062</v>
      </c>
      <c r="AR28" s="4">
        <f t="shared" si="0"/>
        <v>2063</v>
      </c>
      <c r="AS28" s="4">
        <f t="shared" si="0"/>
        <v>2064</v>
      </c>
      <c r="AT28" s="4">
        <f t="shared" si="0"/>
        <v>2065</v>
      </c>
      <c r="AU28" s="4">
        <f t="shared" si="0"/>
        <v>2066</v>
      </c>
      <c r="AV28" s="4">
        <f t="shared" si="0"/>
        <v>2067</v>
      </c>
      <c r="AW28" s="4">
        <f t="shared" si="0"/>
        <v>2068</v>
      </c>
      <c r="AX28" s="4">
        <f t="shared" si="0"/>
        <v>2069</v>
      </c>
      <c r="AY28" s="4">
        <f t="shared" si="0"/>
        <v>2070</v>
      </c>
      <c r="AZ28" s="4">
        <f t="shared" si="0"/>
        <v>2071</v>
      </c>
      <c r="BA28" s="4">
        <f t="shared" si="0"/>
        <v>2072</v>
      </c>
      <c r="BB28" s="4">
        <f t="shared" si="0"/>
        <v>2073</v>
      </c>
      <c r="BC28" s="4">
        <f t="shared" si="0"/>
        <v>2074</v>
      </c>
      <c r="BD28" s="4">
        <f t="shared" si="0"/>
        <v>2075</v>
      </c>
      <c r="BE28" s="4">
        <f t="shared" si="0"/>
        <v>2076</v>
      </c>
      <c r="BF28" s="4">
        <f t="shared" si="0"/>
        <v>2077</v>
      </c>
      <c r="BG28" s="4">
        <f t="shared" si="0"/>
        <v>2078</v>
      </c>
      <c r="BH28" s="4">
        <f t="shared" si="0"/>
        <v>2079</v>
      </c>
      <c r="BI28" s="4">
        <f t="shared" si="0"/>
        <v>2080</v>
      </c>
      <c r="BJ28" s="4">
        <f t="shared" si="0"/>
        <v>2081</v>
      </c>
      <c r="BK28" s="4">
        <f t="shared" si="0"/>
        <v>2082</v>
      </c>
      <c r="BL28" s="4">
        <f t="shared" si="0"/>
        <v>2083</v>
      </c>
      <c r="BM28" s="4">
        <f t="shared" si="0"/>
        <v>2084</v>
      </c>
      <c r="BN28" s="4">
        <f t="shared" si="0"/>
        <v>2085</v>
      </c>
      <c r="BO28" s="4">
        <f t="shared" si="0"/>
        <v>2086</v>
      </c>
      <c r="BP28" s="4">
        <f t="shared" si="0"/>
        <v>2087</v>
      </c>
      <c r="BQ28" s="4">
        <f t="shared" si="0"/>
        <v>2088</v>
      </c>
      <c r="BR28" s="4">
        <f t="shared" si="0"/>
        <v>2089</v>
      </c>
      <c r="BS28" s="4">
        <f t="shared" si="0"/>
        <v>2090</v>
      </c>
      <c r="BT28" s="4">
        <f t="shared" ref="BT28:CC28" si="1">BS28+1</f>
        <v>2091</v>
      </c>
      <c r="BU28" s="4">
        <f t="shared" si="1"/>
        <v>2092</v>
      </c>
      <c r="BV28" s="4">
        <f t="shared" si="1"/>
        <v>2093</v>
      </c>
      <c r="BW28" s="4">
        <f t="shared" si="1"/>
        <v>2094</v>
      </c>
      <c r="BX28" s="4">
        <f t="shared" si="1"/>
        <v>2095</v>
      </c>
      <c r="BY28" s="4">
        <f t="shared" si="1"/>
        <v>2096</v>
      </c>
      <c r="BZ28" s="4">
        <f t="shared" si="1"/>
        <v>2097</v>
      </c>
      <c r="CA28" s="4">
        <f t="shared" si="1"/>
        <v>2098</v>
      </c>
      <c r="CB28" s="4">
        <f t="shared" si="1"/>
        <v>2099</v>
      </c>
      <c r="CC28" s="4">
        <f t="shared" si="1"/>
        <v>2100</v>
      </c>
    </row>
    <row r="30" spans="2:81" x14ac:dyDescent="0.2">
      <c r="B30" s="7" t="s">
        <v>39</v>
      </c>
      <c r="D30" s="10" t="s">
        <v>40</v>
      </c>
    </row>
    <row r="31" spans="2:81" x14ac:dyDescent="0.2">
      <c r="B31" s="6" t="s">
        <v>41</v>
      </c>
      <c r="C31" s="34"/>
      <c r="D31" s="34"/>
      <c r="E31" s="34"/>
      <c r="F31" s="34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5"/>
      <c r="AC31" s="65"/>
      <c r="AD31" s="65"/>
      <c r="AE31" s="65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</row>
    <row r="32" spans="2:81" x14ac:dyDescent="0.2">
      <c r="B32" t="s">
        <v>42</v>
      </c>
      <c r="D32" t="s">
        <v>43</v>
      </c>
      <c r="G32" s="1">
        <f>INDEX(Inputs!$E$11:$E$30,MATCH(MIN($E$15,G$28),Inputs!$D$11:$D$30,0))*(1+$E$12)^(G$28-Inputs!$E$6)</f>
        <v>122.44467600000002</v>
      </c>
      <c r="H32" s="1"/>
      <c r="I32" s="1">
        <f>INDEX(Inputs!$E$11:$E$30,MATCH(MIN($E$15,I$28),Inputs!$D$11:$D$30,0))*(1+$E$12)^(I$28-Inputs!$E$6)</f>
        <v>120.02007790079999</v>
      </c>
      <c r="J32" s="1"/>
      <c r="K32" s="1"/>
      <c r="L32" s="1">
        <f>INDEX(Inputs!$E$11:$E$30,MATCH(MIN($E$15,L$28),Inputs!$D$11:$D$30,0))*(1+$E$12)^(L$28-Inputs!$E$6)</f>
        <v>155.17594684274121</v>
      </c>
      <c r="M32" s="1"/>
      <c r="N32" s="1"/>
      <c r="O32" s="1"/>
      <c r="P32" s="1"/>
      <c r="Q32" s="1">
        <f>INDEX(Inputs!$E$11:$E$30,MATCH(MIN($E$15,Q$28),Inputs!$D$11:$D$30,0))*(1+$E$12)^(Q$28-Inputs!$E$6)</f>
        <v>149.13255262260969</v>
      </c>
      <c r="R32" s="1"/>
      <c r="S32" s="1"/>
      <c r="T32" s="1"/>
      <c r="U32" s="1"/>
      <c r="V32" s="1">
        <f>INDEX(Inputs!$E$11:$E$30,MATCH(MIN($E$15,V$28),Inputs!$D$11:$D$30,0))*(1+$E$12)^(V$28-Inputs!$E$6)</f>
        <v>147.123365914548</v>
      </c>
      <c r="W32" s="1"/>
      <c r="X32" s="1"/>
      <c r="Y32" s="1"/>
      <c r="Z32" s="1">
        <f>INDEX(Inputs!$E$11:$E$30,MATCH(MIN($E$15,Z$28),Inputs!$D$11:$D$30,0))*(1+$E$12)^(Z$28-Inputs!$E$6)</f>
        <v>145.98898224424775</v>
      </c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2:81" x14ac:dyDescent="0.2">
      <c r="B33" t="s">
        <v>44</v>
      </c>
      <c r="D33" t="s">
        <v>43</v>
      </c>
      <c r="G33" s="1"/>
      <c r="H33" s="1">
        <f>SUM(G32:G33)*($I32/$G32)^(1/($I$28-$G$28))</f>
        <v>121.22631542721331</v>
      </c>
      <c r="I33" s="1"/>
      <c r="J33" s="1">
        <f>SUM(I32:I33)*($L32/$I32)^(1/($L$28-$I$28))</f>
        <v>130.75071452770672</v>
      </c>
      <c r="K33" s="1">
        <f>SUM(J32:J33)*($L32/$I32)^(1/($L$28-$I$28))</f>
        <v>142.44074531959546</v>
      </c>
      <c r="L33" s="1"/>
      <c r="M33" s="1">
        <f>SUM(L32:L33)*($Q32/$L32)^(1/($Q$28-$L$28))</f>
        <v>153.94798664756263</v>
      </c>
      <c r="N33" s="1">
        <f>SUM(M32:M33)*($Q32/$L32)^(1/($Q$28-$L$28))</f>
        <v>152.72974372024433</v>
      </c>
      <c r="O33" s="1">
        <f>SUM(N32:N33)*($Q32/$L32)^(1/($Q$28-$L$28))</f>
        <v>151.52114116473135</v>
      </c>
      <c r="P33" s="1">
        <f>SUM(O32:O33)*($Q32/$L32)^(1/($Q$28-$L$28))</f>
        <v>150.3221026934734</v>
      </c>
      <c r="Q33" s="1"/>
      <c r="R33" s="1">
        <f>SUM(Q32:Q33)*($V32/$Q32)^(1/($V$28-$Q$28))</f>
        <v>148.72853210970072</v>
      </c>
      <c r="S33" s="1">
        <f>SUM(R32:R33)*($V32/$Q32)^(1/($V$28-$Q$28))</f>
        <v>148.32560614370308</v>
      </c>
      <c r="T33" s="1">
        <f>SUM(S32:S33)*($V32/$Q32)^(1/($V$28-$Q$28))</f>
        <v>147.92377175933927</v>
      </c>
      <c r="U33" s="1">
        <f>SUM(T32:T33)*($V32/$Q32)^(1/($V$28-$Q$28))</f>
        <v>147.5230259993651</v>
      </c>
      <c r="V33" s="1"/>
      <c r="W33" s="1">
        <f>SUM(V32:V33)*($Z32/$V32)^(1/($Z$28-$V$28))</f>
        <v>146.83894629730324</v>
      </c>
      <c r="X33" s="1">
        <f>SUM(W32:W33)*($Z32/$V32)^(1/($Z$28-$V$28))</f>
        <v>146.55507652146653</v>
      </c>
      <c r="Y33" s="1">
        <f>SUM(X32:X33)*($Z32/$V32)^(1/($Z$28-$V$28))</f>
        <v>146.27175552408178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2:81" x14ac:dyDescent="0.2">
      <c r="B34" t="s">
        <v>45</v>
      </c>
      <c r="G34" s="1">
        <f t="shared" ref="G34:Z34" si="2">SUM(G32:G33)</f>
        <v>122.44467600000002</v>
      </c>
      <c r="H34" s="1">
        <f t="shared" si="2"/>
        <v>121.22631542721331</v>
      </c>
      <c r="I34" s="1">
        <f t="shared" si="2"/>
        <v>120.02007790079999</v>
      </c>
      <c r="J34" s="1">
        <f t="shared" si="2"/>
        <v>130.75071452770672</v>
      </c>
      <c r="K34" s="1">
        <f t="shared" si="2"/>
        <v>142.44074531959546</v>
      </c>
      <c r="L34" s="1">
        <f t="shared" si="2"/>
        <v>155.17594684274121</v>
      </c>
      <c r="M34" s="1">
        <f t="shared" si="2"/>
        <v>153.94798664756263</v>
      </c>
      <c r="N34" s="1">
        <f t="shared" si="2"/>
        <v>152.72974372024433</v>
      </c>
      <c r="O34" s="1">
        <f t="shared" si="2"/>
        <v>151.52114116473135</v>
      </c>
      <c r="P34" s="1">
        <f t="shared" si="2"/>
        <v>150.3221026934734</v>
      </c>
      <c r="Q34" s="1">
        <f t="shared" si="2"/>
        <v>149.13255262260969</v>
      </c>
      <c r="R34" s="1">
        <f t="shared" si="2"/>
        <v>148.72853210970072</v>
      </c>
      <c r="S34" s="1">
        <f t="shared" si="2"/>
        <v>148.32560614370308</v>
      </c>
      <c r="T34" s="1">
        <f t="shared" si="2"/>
        <v>147.92377175933927</v>
      </c>
      <c r="U34" s="1">
        <f t="shared" si="2"/>
        <v>147.5230259993651</v>
      </c>
      <c r="V34" s="1">
        <f t="shared" si="2"/>
        <v>147.123365914548</v>
      </c>
      <c r="W34" s="1">
        <f t="shared" si="2"/>
        <v>146.83894629730324</v>
      </c>
      <c r="X34" s="1">
        <f t="shared" si="2"/>
        <v>146.55507652146653</v>
      </c>
      <c r="Y34" s="1">
        <f t="shared" si="2"/>
        <v>146.27175552408178</v>
      </c>
      <c r="Z34" s="1">
        <f t="shared" si="2"/>
        <v>145.98898224424775</v>
      </c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2:81" x14ac:dyDescent="0.2">
      <c r="B35" t="s">
        <v>46</v>
      </c>
      <c r="D35" t="s">
        <v>43</v>
      </c>
      <c r="G35" s="1">
        <f t="shared" ref="G35:Z35" ca="1" si="3">(SUM(OFFSET(G34,,-MIN(G$28-$G$28,$E$13),1,
    MIN(G$28-$G$28,$E$13)+MIN(COUNT($G$28:$XFD$28)-1-(G$28-$G$28),$E$13)+1))
 +(2*$E$13-MIN(G$28-$G$28,$E$13)-MIN(COUNT($G$28:$XFD$28)-1-(G$28-$G$28),$E$13))
 *G34)/(2*$E$13+1)</f>
        <v>122.44467600000002</v>
      </c>
      <c r="H35" s="1">
        <f t="shared" ca="1" si="3"/>
        <v>121.22631542721331</v>
      </c>
      <c r="I35" s="1">
        <f t="shared" ca="1" si="3"/>
        <v>120.02007790079999</v>
      </c>
      <c r="J35" s="1">
        <f t="shared" ca="1" si="3"/>
        <v>130.75071452770672</v>
      </c>
      <c r="K35" s="1">
        <f t="shared" ca="1" si="3"/>
        <v>142.44074531959546</v>
      </c>
      <c r="L35" s="1">
        <f t="shared" ca="1" si="3"/>
        <v>155.17594684274121</v>
      </c>
      <c r="M35" s="1">
        <f t="shared" ca="1" si="3"/>
        <v>153.94798664756263</v>
      </c>
      <c r="N35" s="1">
        <f t="shared" ca="1" si="3"/>
        <v>152.72974372024433</v>
      </c>
      <c r="O35" s="1">
        <f t="shared" ca="1" si="3"/>
        <v>151.52114116473135</v>
      </c>
      <c r="P35" s="1">
        <f t="shared" ca="1" si="3"/>
        <v>150.3221026934734</v>
      </c>
      <c r="Q35" s="1">
        <f t="shared" ca="1" si="3"/>
        <v>149.13255262260969</v>
      </c>
      <c r="R35" s="1">
        <f t="shared" ca="1" si="3"/>
        <v>148.72853210970072</v>
      </c>
      <c r="S35" s="1">
        <f t="shared" ca="1" si="3"/>
        <v>148.32560614370308</v>
      </c>
      <c r="T35" s="1">
        <f t="shared" ca="1" si="3"/>
        <v>147.92377175933927</v>
      </c>
      <c r="U35" s="1">
        <f t="shared" ca="1" si="3"/>
        <v>147.5230259993651</v>
      </c>
      <c r="V35" s="1">
        <f t="shared" ca="1" si="3"/>
        <v>147.123365914548</v>
      </c>
      <c r="W35" s="1">
        <f t="shared" ca="1" si="3"/>
        <v>146.83894629730324</v>
      </c>
      <c r="X35" s="1">
        <f t="shared" ca="1" si="3"/>
        <v>146.55507652146653</v>
      </c>
      <c r="Y35" s="1">
        <f t="shared" ca="1" si="3"/>
        <v>146.27175552408178</v>
      </c>
      <c r="Z35" s="1">
        <f t="shared" ca="1" si="3"/>
        <v>145.98898224424775</v>
      </c>
      <c r="AA35" s="84" cm="1">
        <f t="array" aca="1" ref="AA35" ca="1">TREND(X35:Z35,X$28:Z$28,AA$28)</f>
        <v>145.70584381937988</v>
      </c>
      <c r="AB35" s="84" cm="1">
        <f t="array" aca="1" ref="AB35" ca="1">TREND(Y35:AA35,Y$28:AA$28,AB$28)</f>
        <v>145.42294882453461</v>
      </c>
      <c r="AC35" s="84" cm="1">
        <f t="array" aca="1" ref="AC35" ca="1">TREND(Z35:AB35,Z$28:AB$28,AC$28)</f>
        <v>145.13989154300759</v>
      </c>
      <c r="AD35" s="84" cm="1">
        <f t="array" aca="1" ref="AD35" ca="1">TREND(AA35:AC35,AA$28:AC$28,AD$28)</f>
        <v>144.85694245260186</v>
      </c>
      <c r="AE35" s="84" cm="1">
        <f t="array" aca="1" ref="AE35" ca="1">TREND(AB35:AD35,AB$28:AD$28,AE$28)</f>
        <v>144.57392123478189</v>
      </c>
      <c r="AF35" s="84" cm="1">
        <f t="array" aca="1" ref="AF35" ca="1">TREND(AC35:AE35,AC$28:AE$28,AF$28)</f>
        <v>144.29094810190475</v>
      </c>
      <c r="AG35" s="84" cm="1">
        <f t="array" aca="1" ref="AG35" ca="1">TREND(AD35:AF35,AD$28:AF$28,AG$28)</f>
        <v>144.00794291239902</v>
      </c>
      <c r="AH35" s="84" cm="1">
        <f t="array" aca="1" ref="AH35" ca="1">TREND(AE35:AG35,AE$28:AG$28,AH$28)</f>
        <v>143.72495909397901</v>
      </c>
      <c r="AI35" s="84" cm="1">
        <f t="array" aca="1" ref="AI35" ca="1">TREND(AF35:AH35,AF$28:AH$28,AI$28)</f>
        <v>143.44196102816852</v>
      </c>
      <c r="AJ35" s="84" cm="1">
        <f t="array" aca="1" ref="AJ35" ca="1">TREND(AG35:AI35,AG$28:AI$28,AJ$28)</f>
        <v>143.15897246061832</v>
      </c>
      <c r="AK35" s="85">
        <f ca="1">AJ35*(1+$E$12)</f>
        <v>146.02215190983068</v>
      </c>
      <c r="AL35" s="1">
        <f t="shared" ref="AL35:CC35" ca="1" si="4">AK35*(1+$E$12)</f>
        <v>148.94259494802731</v>
      </c>
      <c r="AM35" s="1">
        <f t="shared" ca="1" si="4"/>
        <v>151.92144684698786</v>
      </c>
      <c r="AN35" s="1">
        <f t="shared" ca="1" si="4"/>
        <v>154.95987578392763</v>
      </c>
      <c r="AO35" s="1">
        <f t="shared" ca="1" si="4"/>
        <v>158.05907329960618</v>
      </c>
      <c r="AP35" s="1">
        <f t="shared" ca="1" si="4"/>
        <v>161.2202547655983</v>
      </c>
      <c r="AQ35" s="1">
        <f t="shared" ca="1" si="4"/>
        <v>164.44465986091026</v>
      </c>
      <c r="AR35" s="1">
        <f t="shared" ca="1" si="4"/>
        <v>167.73355305812848</v>
      </c>
      <c r="AS35" s="1">
        <f t="shared" ca="1" si="4"/>
        <v>171.08822411929106</v>
      </c>
      <c r="AT35" s="1">
        <f t="shared" ca="1" si="4"/>
        <v>174.50998860167687</v>
      </c>
      <c r="AU35" s="1">
        <f t="shared" ca="1" si="4"/>
        <v>178.00018837371042</v>
      </c>
      <c r="AV35" s="1">
        <f t="shared" ca="1" si="4"/>
        <v>181.56019214118461</v>
      </c>
      <c r="AW35" s="1">
        <f t="shared" ca="1" si="4"/>
        <v>185.19139598400832</v>
      </c>
      <c r="AX35" s="1">
        <f t="shared" ca="1" si="4"/>
        <v>188.8952239036885</v>
      </c>
      <c r="AY35" s="1">
        <f t="shared" ca="1" si="4"/>
        <v>192.67312838176227</v>
      </c>
      <c r="AZ35" s="1">
        <f t="shared" ca="1" si="4"/>
        <v>196.52659094939753</v>
      </c>
      <c r="BA35" s="1">
        <f t="shared" ca="1" si="4"/>
        <v>200.45712276838549</v>
      </c>
      <c r="BB35" s="1">
        <f t="shared" ca="1" si="4"/>
        <v>204.4662652237532</v>
      </c>
      <c r="BC35" s="1">
        <f t="shared" ca="1" si="4"/>
        <v>208.55559052822827</v>
      </c>
      <c r="BD35" s="1">
        <f t="shared" ca="1" si="4"/>
        <v>212.72670233879285</v>
      </c>
      <c r="BE35" s="1">
        <f t="shared" ca="1" si="4"/>
        <v>216.98123638556871</v>
      </c>
      <c r="BF35" s="1">
        <f t="shared" ca="1" si="4"/>
        <v>221.32086111328007</v>
      </c>
      <c r="BG35" s="1">
        <f t="shared" ca="1" si="4"/>
        <v>225.74727833554567</v>
      </c>
      <c r="BH35" s="1">
        <f t="shared" ca="1" si="4"/>
        <v>230.26222390225658</v>
      </c>
      <c r="BI35" s="1">
        <f t="shared" ca="1" si="4"/>
        <v>234.86746838030172</v>
      </c>
      <c r="BJ35" s="1">
        <f t="shared" ca="1" si="4"/>
        <v>239.56481774790777</v>
      </c>
      <c r="BK35" s="1">
        <f t="shared" ca="1" si="4"/>
        <v>244.35611410286592</v>
      </c>
      <c r="BL35" s="1">
        <f t="shared" ca="1" si="4"/>
        <v>249.24323638492325</v>
      </c>
      <c r="BM35" s="1">
        <f t="shared" ca="1" si="4"/>
        <v>254.22810111262172</v>
      </c>
      <c r="BN35" s="1">
        <f t="shared" ca="1" si="4"/>
        <v>259.31266313487413</v>
      </c>
      <c r="BO35" s="1">
        <f t="shared" ca="1" si="4"/>
        <v>264.49891639757163</v>
      </c>
      <c r="BP35" s="1">
        <f t="shared" ca="1" si="4"/>
        <v>269.78889472552305</v>
      </c>
      <c r="BQ35" s="1">
        <f t="shared" ca="1" si="4"/>
        <v>275.1846726200335</v>
      </c>
      <c r="BR35" s="1">
        <f t="shared" ca="1" si="4"/>
        <v>280.68836607243418</v>
      </c>
      <c r="BS35" s="1">
        <f t="shared" ca="1" si="4"/>
        <v>286.30213339388285</v>
      </c>
      <c r="BT35" s="1">
        <f t="shared" ca="1" si="4"/>
        <v>292.02817606176052</v>
      </c>
      <c r="BU35" s="1">
        <f t="shared" ca="1" si="4"/>
        <v>297.86873958299572</v>
      </c>
      <c r="BV35" s="1">
        <f t="shared" ca="1" si="4"/>
        <v>303.82611437465562</v>
      </c>
      <c r="BW35" s="1">
        <f t="shared" ca="1" si="4"/>
        <v>309.90263666214872</v>
      </c>
      <c r="BX35" s="1">
        <f t="shared" ca="1" si="4"/>
        <v>316.10068939539173</v>
      </c>
      <c r="BY35" s="1">
        <f t="shared" ca="1" si="4"/>
        <v>322.42270318329957</v>
      </c>
      <c r="BZ35" s="1">
        <f t="shared" ca="1" si="4"/>
        <v>328.87115724696559</v>
      </c>
      <c r="CA35" s="1">
        <f t="shared" ca="1" si="4"/>
        <v>335.4485803919049</v>
      </c>
      <c r="CB35" s="1">
        <f t="shared" ca="1" si="4"/>
        <v>342.15755199974302</v>
      </c>
      <c r="CC35" s="1">
        <f t="shared" ca="1" si="4"/>
        <v>349.00070303973791</v>
      </c>
    </row>
    <row r="36" spans="2:81" x14ac:dyDescent="0.2">
      <c r="B36" t="s">
        <v>47</v>
      </c>
      <c r="D36" t="s">
        <v>43</v>
      </c>
      <c r="G36" s="1">
        <f>INDEX(Inputs!$F$11:$F$30,MATCH(MIN($E$15,G$28),Inputs!$D$11:$D$30,0))*(1+$E$12)^(G$28-Inputs!$E$6)</f>
        <v>83.591178618151275</v>
      </c>
      <c r="H36" s="1">
        <f>INDEX(Inputs!$F$11:$F$30,MATCH(MIN($E$15,H$28),Inputs!$D$11:$D$30,0))*(1+$E$12)^(H$28-Inputs!$E$6)</f>
        <v>63.222118086869038</v>
      </c>
      <c r="I36" s="1">
        <f>INDEX(Inputs!$F$11:$F$30,MATCH(MIN($E$15,I$28),Inputs!$D$11:$D$30,0))*(1+$E$12)^(I$28-Inputs!$E$6)</f>
        <v>54.382610705659928</v>
      </c>
      <c r="J36" s="1">
        <f>INDEX(Inputs!$F$11:$F$30,MATCH(MIN($E$15,J$28),Inputs!$D$11:$D$30,0))*(1+$E$12)^(J$28-Inputs!$E$6)</f>
        <v>53.016066224103191</v>
      </c>
      <c r="K36" s="1">
        <f>INDEX(Inputs!$F$11:$F$30,MATCH(MIN($E$15,K$28),Inputs!$D$11:$D$30,0))*(1+$E$12)^(K$28-Inputs!$E$6)</f>
        <v>28.506067598389659</v>
      </c>
      <c r="L36" s="1">
        <f>INDEX(Inputs!$F$11:$F$30,MATCH(MIN($E$15,L$28),Inputs!$D$11:$D$30,0))*(1+$E$12)^(L$28-Inputs!$E$6)</f>
        <v>25.120382822850768</v>
      </c>
      <c r="M36" s="1">
        <f>INDEX(Inputs!$F$11:$F$30,MATCH(MIN($E$15,M$28),Inputs!$D$11:$D$30,0))*(1+$E$12)^(M$28-Inputs!$E$6)</f>
        <v>23.546344412713417</v>
      </c>
      <c r="N36" s="1">
        <f>INDEX(Inputs!$F$11:$F$30,MATCH(MIN($E$15,N$28),Inputs!$D$11:$D$30,0))*(1+$E$12)^(N$28-Inputs!$E$6)</f>
        <v>22.445337064995634</v>
      </c>
      <c r="O36" s="1">
        <f>INDEX(Inputs!$F$11:$F$30,MATCH(MIN($E$15,O$28),Inputs!$D$11:$D$30,0))*(1+$E$12)^(O$28-Inputs!$E$6)</f>
        <v>21.917817488915656</v>
      </c>
      <c r="P36" s="1">
        <f>INDEX(Inputs!$F$11:$F$30,MATCH(MIN($E$15,P$28),Inputs!$D$11:$D$30,0))*(1+$E$12)^(P$28-Inputs!$E$6)</f>
        <v>17.360152273789243</v>
      </c>
      <c r="Q36" s="1">
        <f>INDEX(Inputs!$F$11:$F$30,MATCH(MIN($E$15,Q$28),Inputs!$D$11:$D$30,0))*(1+$E$12)^(Q$28-Inputs!$E$6)</f>
        <v>18.119226168207149</v>
      </c>
      <c r="R36" s="1">
        <f>INDEX(Inputs!$F$11:$F$30,MATCH(MIN($E$15,R$28),Inputs!$D$11:$D$30,0))*(1+$E$12)^(R$28-Inputs!$E$6)</f>
        <v>19.592435892517596</v>
      </c>
      <c r="S36" s="1">
        <f>INDEX(Inputs!$F$11:$F$30,MATCH(MIN($E$15,S$28),Inputs!$D$11:$D$30,0))*(1+$E$12)^(S$28-Inputs!$E$6)</f>
        <v>20.489583801009069</v>
      </c>
      <c r="T36" s="1">
        <f>INDEX(Inputs!$F$11:$F$30,MATCH(MIN($E$15,T$28),Inputs!$D$11:$D$30,0))*(1+$E$12)^(T$28-Inputs!$E$6)</f>
        <v>20.834792823995944</v>
      </c>
      <c r="U36" s="1">
        <f>INDEX(Inputs!$F$11:$F$30,MATCH(MIN($E$15,U$28),Inputs!$D$11:$D$30,0))*(1+$E$12)^(U$28-Inputs!$E$6)</f>
        <v>18.345585782288836</v>
      </c>
      <c r="V36" s="1">
        <f>INDEX(Inputs!$F$11:$F$30,MATCH(MIN($E$15,V$28),Inputs!$D$11:$D$30,0))*(1+$E$12)^(V$28-Inputs!$E$6)</f>
        <v>17.578752215022714</v>
      </c>
      <c r="W36" s="1">
        <f>INDEX(Inputs!$F$11:$F$30,MATCH(MIN($E$15,W$28),Inputs!$D$11:$D$30,0))*(1+$E$12)^(W$28-Inputs!$E$6)</f>
        <v>15.018893528432361</v>
      </c>
      <c r="X36" s="1">
        <f>INDEX(Inputs!$F$11:$F$30,MATCH(MIN($E$15,X$28),Inputs!$D$11:$D$30,0))*(1+$E$12)^(X$28-Inputs!$E$6)</f>
        <v>12.349608993492385</v>
      </c>
      <c r="Y36" s="1">
        <f>INDEX(Inputs!$F$11:$F$30,MATCH(MIN($E$15,Y$28),Inputs!$D$11:$D$30,0))*(1+$E$12)^(Y$28-Inputs!$E$6)</f>
        <v>9.5675455197434403</v>
      </c>
      <c r="Z36" s="1">
        <f>INDEX(Inputs!$F$11:$F$30,MATCH(MIN($E$15,Z$28),Inputs!$D$11:$D$30,0))*(1+$E$12)^(Z$28-Inputs!$E$6)</f>
        <v>6.6692596634471384</v>
      </c>
      <c r="AA36" s="85">
        <f>INDEX(Inputs!$F$11:$F$30,MATCH(MIN($E$15,AA$28),Inputs!$D$11:$D$30,0))*(1+$E$12)^(AA$28-Inputs!$E$6)</f>
        <v>6.8026448567160811</v>
      </c>
      <c r="AB36" s="85">
        <f>INDEX(Inputs!$F$11:$F$30,MATCH(MIN($E$15,AB$28),Inputs!$D$11:$D$30,0))*(1+$E$12)^(AB$28-Inputs!$E$6)</f>
        <v>6.938697753850402</v>
      </c>
      <c r="AC36" s="85">
        <f>INDEX(Inputs!$F$11:$F$30,MATCH(MIN($E$15,AC$28),Inputs!$D$11:$D$30,0))*(1+$E$12)^(AC$28-Inputs!$E$6)</f>
        <v>7.0774717089274102</v>
      </c>
      <c r="AD36" s="85">
        <f>INDEX(Inputs!$F$11:$F$30,MATCH(MIN($E$15,AD$28),Inputs!$D$11:$D$30,0))*(1+$E$12)^(AD$28-Inputs!$E$6)</f>
        <v>7.2190211431059579</v>
      </c>
      <c r="AE36" s="85">
        <f>INDEX(Inputs!$F$11:$F$30,MATCH(MIN($E$15,AE$28),Inputs!$D$11:$D$30,0))*(1+$E$12)^(AE$28-Inputs!$E$6)</f>
        <v>7.3634015659680783</v>
      </c>
      <c r="AF36" s="85">
        <f>INDEX(Inputs!$F$11:$F$30,MATCH(MIN($E$15,AF$28),Inputs!$D$11:$D$30,0))*(1+$E$12)^(AF$28-Inputs!$E$6)</f>
        <v>7.5106695972874382</v>
      </c>
      <c r="AG36" s="85">
        <f>INDEX(Inputs!$F$11:$F$30,MATCH(MIN($E$15,AG$28),Inputs!$D$11:$D$30,0))*(1+$E$12)^(AG$28-Inputs!$E$6)</f>
        <v>7.6608829892331887</v>
      </c>
      <c r="AH36" s="85">
        <f>INDEX(Inputs!$F$11:$F$30,MATCH(MIN($E$15,AH$28),Inputs!$D$11:$D$30,0))*(1+$E$12)^(AH$28-Inputs!$E$6)</f>
        <v>7.8141006490178517</v>
      </c>
      <c r="AI36" s="85">
        <f>INDEX(Inputs!$F$11:$F$30,MATCH(MIN($E$15,AI$28),Inputs!$D$11:$D$30,0))*(1+$E$12)^(AI$28-Inputs!$E$6)</f>
        <v>7.970382661998209</v>
      </c>
      <c r="AJ36" s="85">
        <f>INDEX(Inputs!$F$11:$F$30,MATCH(MIN($E$15,AJ$28),Inputs!$D$11:$D$30,0))*(1+$E$12)^(AJ$28-Inputs!$E$6)</f>
        <v>8.1297903152381714</v>
      </c>
      <c r="AK36" s="85">
        <f>INDEX(Inputs!$F$11:$F$30,MATCH(MIN($E$15,AK$28),Inputs!$D$11:$D$30,0))*(1+$E$12)^(AK$28-Inputs!$E$6)</f>
        <v>8.2923861215429362</v>
      </c>
      <c r="AL36" s="1">
        <f>INDEX(Inputs!$F$11:$F$30,MATCH(MIN($E$15,AL$28),Inputs!$D$11:$D$30,0))*(1+$E$12)^(AL$28-Inputs!$E$6)</f>
        <v>8.4582338439737956</v>
      </c>
      <c r="AM36" s="1">
        <f>INDEX(Inputs!$F$11:$F$30,MATCH(MIN($E$15,AM$28),Inputs!$D$11:$D$30,0))*(1+$E$12)^(AM$28-Inputs!$E$6)</f>
        <v>8.6273985208532711</v>
      </c>
      <c r="AN36" s="1">
        <f>INDEX(Inputs!$F$11:$F$30,MATCH(MIN($E$15,AN$28),Inputs!$D$11:$D$30,0))*(1+$E$12)^(AN$28-Inputs!$E$6)</f>
        <v>8.7999464912703367</v>
      </c>
      <c r="AO36" s="1">
        <f>INDEX(Inputs!$F$11:$F$30,MATCH(MIN($E$15,AO$28),Inputs!$D$11:$D$30,0))*(1+$E$12)^(AO$28-Inputs!$E$6)</f>
        <v>8.9759454210957426</v>
      </c>
      <c r="AP36" s="1">
        <f>INDEX(Inputs!$F$11:$F$30,MATCH(MIN($E$15,AP$28),Inputs!$D$11:$D$30,0))*(1+$E$12)^(AP$28-Inputs!$E$6)</f>
        <v>9.1554643295176579</v>
      </c>
      <c r="AQ36" s="1">
        <f>INDEX(Inputs!$F$11:$F$30,MATCH(MIN($E$15,AQ$28),Inputs!$D$11:$D$30,0))*(1+$E$12)^(AQ$28-Inputs!$E$6)</f>
        <v>9.3385736161080128</v>
      </c>
      <c r="AR36" s="1">
        <f>INDEX(Inputs!$F$11:$F$30,MATCH(MIN($E$15,AR$28),Inputs!$D$11:$D$30,0))*(1+$E$12)^(AR$28-Inputs!$E$6)</f>
        <v>9.5253450884301696</v>
      </c>
      <c r="AS36" s="1">
        <f>INDEX(Inputs!$F$11:$F$30,MATCH(MIN($E$15,AS$28),Inputs!$D$11:$D$30,0))*(1+$E$12)^(AS$28-Inputs!$E$6)</f>
        <v>9.7158519901987752</v>
      </c>
      <c r="AT36" s="1">
        <f>INDEX(Inputs!$F$11:$F$30,MATCH(MIN($E$15,AT$28),Inputs!$D$11:$D$30,0))*(1+$E$12)^(AT$28-Inputs!$E$6)</f>
        <v>9.9101690300027503</v>
      </c>
      <c r="AU36" s="1">
        <f>INDEX(Inputs!$F$11:$F$30,MATCH(MIN($E$15,AU$28),Inputs!$D$11:$D$30,0))*(1+$E$12)^(AU$28-Inputs!$E$6)</f>
        <v>10.108372410602804</v>
      </c>
      <c r="AV36" s="1">
        <f>INDEX(Inputs!$F$11:$F$30,MATCH(MIN($E$15,AV$28),Inputs!$D$11:$D$30,0))*(1+$E$12)^(AV$28-Inputs!$E$6)</f>
        <v>10.31053985881486</v>
      </c>
      <c r="AW36" s="1">
        <f>INDEX(Inputs!$F$11:$F$30,MATCH(MIN($E$15,AW$28),Inputs!$D$11:$D$30,0))*(1+$E$12)^(AW$28-Inputs!$E$6)</f>
        <v>10.516750655991158</v>
      </c>
      <c r="AX36" s="1">
        <f>INDEX(Inputs!$F$11:$F$30,MATCH(MIN($E$15,AX$28),Inputs!$D$11:$D$30,0))*(1+$E$12)^(AX$28-Inputs!$E$6)</f>
        <v>10.727085669110981</v>
      </c>
      <c r="AY36" s="1">
        <f>INDEX(Inputs!$F$11:$F$30,MATCH(MIN($E$15,AY$28),Inputs!$D$11:$D$30,0))*(1+$E$12)^(AY$28-Inputs!$E$6)</f>
        <v>10.941627382493202</v>
      </c>
      <c r="AZ36" s="1">
        <f>INDEX(Inputs!$F$11:$F$30,MATCH(MIN($E$15,AZ$28),Inputs!$D$11:$D$30,0))*(1+$E$12)^(AZ$28-Inputs!$E$6)</f>
        <v>11.160459930143062</v>
      </c>
      <c r="BA36" s="1">
        <f>INDEX(Inputs!$F$11:$F$30,MATCH(MIN($E$15,BA$28),Inputs!$D$11:$D$30,0))*(1+$E$12)^(BA$28-Inputs!$E$6)</f>
        <v>11.383669128745925</v>
      </c>
      <c r="BB36" s="1">
        <f>INDEX(Inputs!$F$11:$F$30,MATCH(MIN($E$15,BB$28),Inputs!$D$11:$D$30,0))*(1+$E$12)^(BB$28-Inputs!$E$6)</f>
        <v>11.611342511320844</v>
      </c>
      <c r="BC36" s="1">
        <f>INDEX(Inputs!$F$11:$F$30,MATCH(MIN($E$15,BC$28),Inputs!$D$11:$D$30,0))*(1+$E$12)^(BC$28-Inputs!$E$6)</f>
        <v>11.843569361547262</v>
      </c>
      <c r="BD36" s="1">
        <f>INDEX(Inputs!$F$11:$F$30,MATCH(MIN($E$15,BD$28),Inputs!$D$11:$D$30,0))*(1+$E$12)^(BD$28-Inputs!$E$6)</f>
        <v>12.080440748778205</v>
      </c>
      <c r="BE36" s="1">
        <f>INDEX(Inputs!$F$11:$F$30,MATCH(MIN($E$15,BE$28),Inputs!$D$11:$D$30,0))*(1+$E$12)^(BE$28-Inputs!$E$6)</f>
        <v>12.322049563753772</v>
      </c>
      <c r="BF36" s="1">
        <f>INDEX(Inputs!$F$11:$F$30,MATCH(MIN($E$15,BF$28),Inputs!$D$11:$D$30,0))*(1+$E$12)^(BF$28-Inputs!$E$6)</f>
        <v>12.568490555028845</v>
      </c>
      <c r="BG36" s="1">
        <f>INDEX(Inputs!$F$11:$F$30,MATCH(MIN($E$15,BG$28),Inputs!$D$11:$D$30,0))*(1+$E$12)^(BG$28-Inputs!$E$6)</f>
        <v>12.819860366129424</v>
      </c>
      <c r="BH36" s="1">
        <f>INDEX(Inputs!$F$11:$F$30,MATCH(MIN($E$15,BH$28),Inputs!$D$11:$D$30,0))*(1+$E$12)^(BH$28-Inputs!$E$6)</f>
        <v>13.076257573452008</v>
      </c>
      <c r="BI36" s="1">
        <f>INDEX(Inputs!$F$11:$F$30,MATCH(MIN($E$15,BI$28),Inputs!$D$11:$D$30,0))*(1+$E$12)^(BI$28-Inputs!$E$6)</f>
        <v>13.33778272492105</v>
      </c>
      <c r="BJ36" s="1">
        <f>INDEX(Inputs!$F$11:$F$30,MATCH(MIN($E$15,BJ$28),Inputs!$D$11:$D$30,0))*(1+$E$12)^(BJ$28-Inputs!$E$6)</f>
        <v>13.60453837941947</v>
      </c>
      <c r="BK36" s="1">
        <f>INDEX(Inputs!$F$11:$F$30,MATCH(MIN($E$15,BK$28),Inputs!$D$11:$D$30,0))*(1+$E$12)^(BK$28-Inputs!$E$6)</f>
        <v>13.876629147007861</v>
      </c>
      <c r="BL36" s="1">
        <f>INDEX(Inputs!$F$11:$F$30,MATCH(MIN($E$15,BL$28),Inputs!$D$11:$D$30,0))*(1+$E$12)^(BL$28-Inputs!$E$6)</f>
        <v>14.154161729948017</v>
      </c>
      <c r="BM36" s="1">
        <f>INDEX(Inputs!$F$11:$F$30,MATCH(MIN($E$15,BM$28),Inputs!$D$11:$D$30,0))*(1+$E$12)^(BM$28-Inputs!$E$6)</f>
        <v>14.437244964546981</v>
      </c>
      <c r="BN36" s="1">
        <f>INDEX(Inputs!$F$11:$F$30,MATCH(MIN($E$15,BN$28),Inputs!$D$11:$D$30,0))*(1+$E$12)^(BN$28-Inputs!$E$6)</f>
        <v>14.725989863837917</v>
      </c>
      <c r="BO36" s="1">
        <f>INDEX(Inputs!$F$11:$F$30,MATCH(MIN($E$15,BO$28),Inputs!$D$11:$D$30,0))*(1+$E$12)^(BO$28-Inputs!$E$6)</f>
        <v>15.020509661114676</v>
      </c>
      <c r="BP36" s="1">
        <f>INDEX(Inputs!$F$11:$F$30,MATCH(MIN($E$15,BP$28),Inputs!$D$11:$D$30,0))*(1+$E$12)^(BP$28-Inputs!$E$6)</f>
        <v>15.320919854336967</v>
      </c>
      <c r="BQ36" s="1">
        <f>INDEX(Inputs!$F$11:$F$30,MATCH(MIN($E$15,BQ$28),Inputs!$D$11:$D$30,0))*(1+$E$12)^(BQ$28-Inputs!$E$6)</f>
        <v>15.62733825142371</v>
      </c>
      <c r="BR36" s="1">
        <f>INDEX(Inputs!$F$11:$F$30,MATCH(MIN($E$15,BR$28),Inputs!$D$11:$D$30,0))*(1+$E$12)^(BR$28-Inputs!$E$6)</f>
        <v>15.939885016452184</v>
      </c>
      <c r="BS36" s="1">
        <f>INDEX(Inputs!$F$11:$F$30,MATCH(MIN($E$15,BS$28),Inputs!$D$11:$D$30,0))*(1+$E$12)^(BS$28-Inputs!$E$6)</f>
        <v>16.258682716781227</v>
      </c>
      <c r="BT36" s="1">
        <f>INDEX(Inputs!$F$11:$F$30,MATCH(MIN($E$15,BT$28),Inputs!$D$11:$D$30,0))*(1+$E$12)^(BT$28-Inputs!$E$6)</f>
        <v>16.583856371116852</v>
      </c>
      <c r="BU36" s="1">
        <f>INDEX(Inputs!$F$11:$F$30,MATCH(MIN($E$15,BU$28),Inputs!$D$11:$D$30,0))*(1+$E$12)^(BU$28-Inputs!$E$6)</f>
        <v>16.915533498539187</v>
      </c>
      <c r="BV36" s="1">
        <f>INDEX(Inputs!$F$11:$F$30,MATCH(MIN($E$15,BV$28),Inputs!$D$11:$D$30,0))*(1+$E$12)^(BV$28-Inputs!$E$6)</f>
        <v>17.253844168509971</v>
      </c>
      <c r="BW36" s="1">
        <f>INDEX(Inputs!$F$11:$F$30,MATCH(MIN($E$15,BW$28),Inputs!$D$11:$D$30,0))*(1+$E$12)^(BW$28-Inputs!$E$6)</f>
        <v>17.598921051880172</v>
      </c>
      <c r="BX36" s="1">
        <f>INDEX(Inputs!$F$11:$F$30,MATCH(MIN($E$15,BX$28),Inputs!$D$11:$D$30,0))*(1+$E$12)^(BX$28-Inputs!$E$6)</f>
        <v>17.950899472917776</v>
      </c>
      <c r="BY36" s="1">
        <f>INDEX(Inputs!$F$11:$F$30,MATCH(MIN($E$15,BY$28),Inputs!$D$11:$D$30,0))*(1+$E$12)^(BY$28-Inputs!$E$6)</f>
        <v>18.309917462376131</v>
      </c>
      <c r="BZ36" s="1">
        <f>INDEX(Inputs!$F$11:$F$30,MATCH(MIN($E$15,BZ$28),Inputs!$D$11:$D$30,0))*(1+$E$12)^(BZ$28-Inputs!$E$6)</f>
        <v>18.676115811623653</v>
      </c>
      <c r="CA36" s="1">
        <f>INDEX(Inputs!$F$11:$F$30,MATCH(MIN($E$15,CA$28),Inputs!$D$11:$D$30,0))*(1+$E$12)^(CA$28-Inputs!$E$6)</f>
        <v>19.049638127856127</v>
      </c>
      <c r="CB36" s="1">
        <f>INDEX(Inputs!$F$11:$F$30,MATCH(MIN($E$15,CB$28),Inputs!$D$11:$D$30,0))*(1+$E$12)^(CB$28-Inputs!$E$6)</f>
        <v>19.430630890413244</v>
      </c>
      <c r="CC36" s="1">
        <f>INDEX(Inputs!$F$11:$F$30,MATCH(MIN($E$15,CC$28),Inputs!$D$11:$D$30,0))*(1+$E$12)^(CC$28-Inputs!$E$6)</f>
        <v>19.819243508221515</v>
      </c>
    </row>
    <row r="37" spans="2:81" x14ac:dyDescent="0.2">
      <c r="B37" t="s">
        <v>48</v>
      </c>
      <c r="D37" t="s">
        <v>49</v>
      </c>
      <c r="G37" s="2">
        <f>INDEX(Inputs!$G$11:$G$30,MATCH(MIN(G$28,$E$15),Inputs!$D$11:$D$30,0))</f>
        <v>591.56450678333101</v>
      </c>
      <c r="H37" s="2">
        <f>INDEX(Inputs!$G$11:$G$30,MATCH(MIN(H$28,$E$15),Inputs!$D$11:$D$30,0))</f>
        <v>435.42201061327262</v>
      </c>
      <c r="I37" s="2">
        <f>INDEX(Inputs!$G$11:$G$30,MATCH(MIN(I$28,$E$15),Inputs!$D$11:$D$30,0))</f>
        <v>363.52008533955154</v>
      </c>
      <c r="J37" s="2">
        <f>INDEX(Inputs!$G$11:$G$30,MATCH(MIN(J$28,$E$15),Inputs!$D$11:$D$30,0))</f>
        <v>344.00894994833874</v>
      </c>
      <c r="K37" s="2">
        <f>INDEX(Inputs!$G$11:$G$30,MATCH(MIN(K$28,$E$15),Inputs!$D$11:$D$30,0))</f>
        <v>179.66987012519692</v>
      </c>
      <c r="L37" s="2">
        <f>INDEX(Inputs!$G$11:$G$30,MATCH(MIN(L$28,$E$15),Inputs!$D$11:$D$30,0))</f>
        <v>153.59363604497219</v>
      </c>
      <c r="M37" s="2">
        <f>INDEX(Inputs!$G$11:$G$30,MATCH(MIN(M$28,$E$15),Inputs!$D$11:$D$30,0))</f>
        <v>139.90854454560289</v>
      </c>
      <c r="N37" s="2">
        <f>INDEX(Inputs!$G$11:$G$30,MATCH(MIN(N$28,$E$15),Inputs!$D$11:$D$30,0))</f>
        <v>129.37906309034088</v>
      </c>
      <c r="O37" s="2">
        <f>INDEX(Inputs!$G$11:$G$30,MATCH(MIN(O$28,$E$15),Inputs!$D$11:$D$30,0))</f>
        <v>122.61447240877682</v>
      </c>
      <c r="P37" s="2">
        <f>INDEX(Inputs!$G$11:$G$30,MATCH(MIN(P$28,$E$15),Inputs!$D$11:$D$30,0))</f>
        <v>94.24185957878403</v>
      </c>
      <c r="Q37" s="2">
        <f>INDEX(Inputs!$G$11:$G$30,MATCH(MIN(Q$28,$E$15),Inputs!$D$11:$D$30,0))</f>
        <v>95.464664560205762</v>
      </c>
      <c r="R37" s="2">
        <f>INDEX(Inputs!$G$11:$G$30,MATCH(MIN(R$28,$E$15),Inputs!$D$11:$D$30,0))</f>
        <v>100.1749856625221</v>
      </c>
      <c r="S37" s="2">
        <f>INDEX(Inputs!$G$11:$G$30,MATCH(MIN(S$28,$E$15),Inputs!$D$11:$D$30,0))</f>
        <v>101.61391482280359</v>
      </c>
      <c r="T37" s="2">
        <f>INDEX(Inputs!$G$11:$G$30,MATCH(MIN(T$28,$E$15),Inputs!$D$11:$D$30,0))</f>
        <v>100.22150327774885</v>
      </c>
      <c r="U37" s="2">
        <f>INDEX(Inputs!$G$11:$G$30,MATCH(MIN(U$28,$E$15),Inputs!$D$11:$D$30,0))</f>
        <v>85.648716506585586</v>
      </c>
      <c r="V37" s="2">
        <f>INDEX(Inputs!$G$11:$G$30,MATCH(MIN(V$28,$E$15),Inputs!$D$11:$D$30,0))</f>
        <v>79.493228488740485</v>
      </c>
      <c r="W37" s="2">
        <f>INDEX(Inputs!$G$11:$G$30,MATCH(MIN(W$28,$E$15),Inputs!$D$11:$D$30,0))</f>
        <v>66.250873597768731</v>
      </c>
      <c r="X37" s="2">
        <f>INDEX(Inputs!$G$11:$G$30,MATCH(MIN(X$28,$E$15),Inputs!$D$11:$D$30,0))</f>
        <v>53.008518706796977</v>
      </c>
      <c r="Y37" s="2">
        <f>INDEX(Inputs!$G$11:$G$30,MATCH(MIN(Y$28,$E$15),Inputs!$D$11:$D$30,0))</f>
        <v>39.766163815825223</v>
      </c>
      <c r="Z37" s="2">
        <f>INDEX(Inputs!$G$11:$G$30,MATCH(MIN(Z$28,$E$15),Inputs!$D$11:$D$30,0))</f>
        <v>26.523808924853487</v>
      </c>
      <c r="AA37" s="2">
        <f>INDEX(Inputs!$G$11:$G$30,MATCH(MIN(AA$28,$E$15),Inputs!$D$11:$D$30,0))</f>
        <v>26.523808924853487</v>
      </c>
      <c r="AB37" s="2">
        <f>INDEX(Inputs!$G$11:$G$30,MATCH(MIN(AB$28,$E$15),Inputs!$D$11:$D$30,0))</f>
        <v>26.523808924853487</v>
      </c>
      <c r="AC37" s="2">
        <f>INDEX(Inputs!$G$11:$G$30,MATCH(MIN(AC$28,$E$15),Inputs!$D$11:$D$30,0))</f>
        <v>26.523808924853487</v>
      </c>
      <c r="AD37" s="2">
        <f>INDEX(Inputs!$G$11:$G$30,MATCH(MIN(AD$28,$E$15),Inputs!$D$11:$D$30,0))</f>
        <v>26.523808924853487</v>
      </c>
      <c r="AE37" s="2">
        <f>INDEX(Inputs!$G$11:$G$30,MATCH(MIN(AE$28,$E$15),Inputs!$D$11:$D$30,0))</f>
        <v>26.523808924853487</v>
      </c>
      <c r="AF37" s="2">
        <f>INDEX(Inputs!$G$11:$G$30,MATCH(MIN(AF$28,$E$15),Inputs!$D$11:$D$30,0))</f>
        <v>26.523808924853487</v>
      </c>
      <c r="AG37" s="2">
        <f>INDEX(Inputs!$G$11:$G$30,MATCH(MIN(AG$28,$E$15),Inputs!$D$11:$D$30,0))</f>
        <v>26.523808924853487</v>
      </c>
      <c r="AH37" s="2">
        <f>INDEX(Inputs!$G$11:$G$30,MATCH(MIN(AH$28,$E$15),Inputs!$D$11:$D$30,0))</f>
        <v>26.523808924853487</v>
      </c>
      <c r="AI37" s="2">
        <f>INDEX(Inputs!$G$11:$G$30,MATCH(MIN(AI$28,$E$15),Inputs!$D$11:$D$30,0))</f>
        <v>26.523808924853487</v>
      </c>
      <c r="AJ37" s="2">
        <f>INDEX(Inputs!$G$11:$G$30,MATCH(MIN(AJ$28,$E$15),Inputs!$D$11:$D$30,0))</f>
        <v>26.523808924853487</v>
      </c>
      <c r="AK37" s="2">
        <f>INDEX(Inputs!$G$11:$G$30,MATCH(MIN(AK$28,$E$15),Inputs!$D$11:$D$30,0))</f>
        <v>26.523808924853487</v>
      </c>
      <c r="AL37" s="2">
        <f>INDEX(Inputs!$G$11:$G$30,MATCH(MIN(AL$28,$E$15),Inputs!$D$11:$D$30,0))</f>
        <v>26.523808924853487</v>
      </c>
      <c r="AM37" s="2">
        <f>INDEX(Inputs!$G$11:$G$30,MATCH(MIN(AM$28,$E$15),Inputs!$D$11:$D$30,0))</f>
        <v>26.523808924853487</v>
      </c>
      <c r="AN37" s="2">
        <f>INDEX(Inputs!$G$11:$G$30,MATCH(MIN(AN$28,$E$15),Inputs!$D$11:$D$30,0))</f>
        <v>26.523808924853487</v>
      </c>
      <c r="AO37" s="2">
        <f>INDEX(Inputs!$G$11:$G$30,MATCH(MIN(AO$28,$E$15),Inputs!$D$11:$D$30,0))</f>
        <v>26.523808924853487</v>
      </c>
      <c r="AP37" s="2">
        <f>INDEX(Inputs!$G$11:$G$30,MATCH(MIN(AP$28,$E$15),Inputs!$D$11:$D$30,0))</f>
        <v>26.523808924853487</v>
      </c>
      <c r="AQ37" s="2">
        <f>INDEX(Inputs!$G$11:$G$30,MATCH(MIN(AQ$28,$E$15),Inputs!$D$11:$D$30,0))</f>
        <v>26.523808924853487</v>
      </c>
      <c r="AR37" s="2">
        <f>INDEX(Inputs!$G$11:$G$30,MATCH(MIN(AR$28,$E$15),Inputs!$D$11:$D$30,0))</f>
        <v>26.523808924853487</v>
      </c>
      <c r="AS37" s="2">
        <f>INDEX(Inputs!$G$11:$G$30,MATCH(MIN(AS$28,$E$15),Inputs!$D$11:$D$30,0))</f>
        <v>26.523808924853487</v>
      </c>
      <c r="AT37" s="2">
        <f>INDEX(Inputs!$G$11:$G$30,MATCH(MIN(AT$28,$E$15),Inputs!$D$11:$D$30,0))</f>
        <v>26.523808924853487</v>
      </c>
      <c r="AU37" s="2">
        <f>INDEX(Inputs!$G$11:$G$30,MATCH(MIN(AU$28,$E$15),Inputs!$D$11:$D$30,0))</f>
        <v>26.523808924853487</v>
      </c>
      <c r="AV37" s="2">
        <f>INDEX(Inputs!$G$11:$G$30,MATCH(MIN(AV$28,$E$15),Inputs!$D$11:$D$30,0))</f>
        <v>26.523808924853487</v>
      </c>
      <c r="AW37" s="2">
        <f>INDEX(Inputs!$G$11:$G$30,MATCH(MIN(AW$28,$E$15),Inputs!$D$11:$D$30,0))</f>
        <v>26.523808924853487</v>
      </c>
      <c r="AX37" s="2">
        <f>INDEX(Inputs!$G$11:$G$30,MATCH(MIN(AX$28,$E$15),Inputs!$D$11:$D$30,0))</f>
        <v>26.523808924853487</v>
      </c>
      <c r="AY37" s="2">
        <f>INDEX(Inputs!$G$11:$G$30,MATCH(MIN(AY$28,$E$15),Inputs!$D$11:$D$30,0))</f>
        <v>26.523808924853487</v>
      </c>
      <c r="AZ37" s="2">
        <f>INDEX(Inputs!$G$11:$G$30,MATCH(MIN(AZ$28,$E$15),Inputs!$D$11:$D$30,0))</f>
        <v>26.523808924853487</v>
      </c>
      <c r="BA37" s="2">
        <f>INDEX(Inputs!$G$11:$G$30,MATCH(MIN(BA$28,$E$15),Inputs!$D$11:$D$30,0))</f>
        <v>26.523808924853487</v>
      </c>
      <c r="BB37" s="2">
        <f>INDEX(Inputs!$G$11:$G$30,MATCH(MIN(BB$28,$E$15),Inputs!$D$11:$D$30,0))</f>
        <v>26.523808924853487</v>
      </c>
      <c r="BC37" s="2">
        <f>INDEX(Inputs!$G$11:$G$30,MATCH(MIN(BC$28,$E$15),Inputs!$D$11:$D$30,0))</f>
        <v>26.523808924853487</v>
      </c>
      <c r="BD37" s="2">
        <f>INDEX(Inputs!$G$11:$G$30,MATCH(MIN(BD$28,$E$15),Inputs!$D$11:$D$30,0))</f>
        <v>26.523808924853487</v>
      </c>
      <c r="BE37" s="2">
        <f>INDEX(Inputs!$G$11:$G$30,MATCH(MIN(BE$28,$E$15),Inputs!$D$11:$D$30,0))</f>
        <v>26.523808924853487</v>
      </c>
      <c r="BF37" s="2">
        <f>INDEX(Inputs!$G$11:$G$30,MATCH(MIN(BF$28,$E$15),Inputs!$D$11:$D$30,0))</f>
        <v>26.523808924853487</v>
      </c>
      <c r="BG37" s="2">
        <f>INDEX(Inputs!$G$11:$G$30,MATCH(MIN(BG$28,$E$15),Inputs!$D$11:$D$30,0))</f>
        <v>26.523808924853487</v>
      </c>
      <c r="BH37" s="2">
        <f>INDEX(Inputs!$G$11:$G$30,MATCH(MIN(BH$28,$E$15),Inputs!$D$11:$D$30,0))</f>
        <v>26.523808924853487</v>
      </c>
      <c r="BI37" s="2">
        <f>INDEX(Inputs!$G$11:$G$30,MATCH(MIN(BI$28,$E$15),Inputs!$D$11:$D$30,0))</f>
        <v>26.523808924853487</v>
      </c>
      <c r="BJ37" s="2">
        <f>INDEX(Inputs!$G$11:$G$30,MATCH(MIN(BJ$28,$E$15),Inputs!$D$11:$D$30,0))</f>
        <v>26.523808924853487</v>
      </c>
      <c r="BK37" s="2">
        <f>INDEX(Inputs!$G$11:$G$30,MATCH(MIN(BK$28,$E$15),Inputs!$D$11:$D$30,0))</f>
        <v>26.523808924853487</v>
      </c>
      <c r="BL37" s="2">
        <f>INDEX(Inputs!$G$11:$G$30,MATCH(MIN(BL$28,$E$15),Inputs!$D$11:$D$30,0))</f>
        <v>26.523808924853487</v>
      </c>
      <c r="BM37" s="2">
        <f>INDEX(Inputs!$G$11:$G$30,MATCH(MIN(BM$28,$E$15),Inputs!$D$11:$D$30,0))</f>
        <v>26.523808924853487</v>
      </c>
      <c r="BN37" s="2">
        <f>INDEX(Inputs!$G$11:$G$30,MATCH(MIN(BN$28,$E$15),Inputs!$D$11:$D$30,0))</f>
        <v>26.523808924853487</v>
      </c>
      <c r="BO37" s="2">
        <f>INDEX(Inputs!$G$11:$G$30,MATCH(MIN(BO$28,$E$15),Inputs!$D$11:$D$30,0))</f>
        <v>26.523808924853487</v>
      </c>
      <c r="BP37" s="2">
        <f>INDEX(Inputs!$G$11:$G$30,MATCH(MIN(BP$28,$E$15),Inputs!$D$11:$D$30,0))</f>
        <v>26.523808924853487</v>
      </c>
      <c r="BQ37" s="2">
        <f>INDEX(Inputs!$G$11:$G$30,MATCH(MIN(BQ$28,$E$15),Inputs!$D$11:$D$30,0))</f>
        <v>26.523808924853487</v>
      </c>
      <c r="BR37" s="2">
        <f>INDEX(Inputs!$G$11:$G$30,MATCH(MIN(BR$28,$E$15),Inputs!$D$11:$D$30,0))</f>
        <v>26.523808924853487</v>
      </c>
      <c r="BS37" s="2">
        <f>INDEX(Inputs!$G$11:$G$30,MATCH(MIN(BS$28,$E$15),Inputs!$D$11:$D$30,0))</f>
        <v>26.523808924853487</v>
      </c>
      <c r="BT37" s="2">
        <f>INDEX(Inputs!$G$11:$G$30,MATCH(MIN(BT$28,$E$15),Inputs!$D$11:$D$30,0))</f>
        <v>26.523808924853487</v>
      </c>
      <c r="BU37" s="2">
        <f>INDEX(Inputs!$G$11:$G$30,MATCH(MIN(BU$28,$E$15),Inputs!$D$11:$D$30,0))</f>
        <v>26.523808924853487</v>
      </c>
      <c r="BV37" s="2">
        <f>INDEX(Inputs!$G$11:$G$30,MATCH(MIN(BV$28,$E$15),Inputs!$D$11:$D$30,0))</f>
        <v>26.523808924853487</v>
      </c>
      <c r="BW37" s="2">
        <f>INDEX(Inputs!$G$11:$G$30,MATCH(MIN(BW$28,$E$15),Inputs!$D$11:$D$30,0))</f>
        <v>26.523808924853487</v>
      </c>
      <c r="BX37" s="2">
        <f>INDEX(Inputs!$G$11:$G$30,MATCH(MIN(BX$28,$E$15),Inputs!$D$11:$D$30,0))</f>
        <v>26.523808924853487</v>
      </c>
      <c r="BY37" s="2">
        <f>INDEX(Inputs!$G$11:$G$30,MATCH(MIN(BY$28,$E$15),Inputs!$D$11:$D$30,0))</f>
        <v>26.523808924853487</v>
      </c>
      <c r="BZ37" s="2">
        <f>INDEX(Inputs!$G$11:$G$30,MATCH(MIN(BZ$28,$E$15),Inputs!$D$11:$D$30,0))</f>
        <v>26.523808924853487</v>
      </c>
      <c r="CA37" s="2">
        <f>INDEX(Inputs!$G$11:$G$30,MATCH(MIN(CA$28,$E$15),Inputs!$D$11:$D$30,0))</f>
        <v>26.523808924853487</v>
      </c>
      <c r="CB37" s="2">
        <f>INDEX(Inputs!$G$11:$G$30,MATCH(MIN(CB$28,$E$15),Inputs!$D$11:$D$30,0))</f>
        <v>26.523808924853487</v>
      </c>
      <c r="CC37" s="2">
        <f>INDEX(Inputs!$G$11:$G$30,MATCH(MIN(CC$28,$E$15),Inputs!$D$11:$D$30,0))</f>
        <v>26.523808924853487</v>
      </c>
    </row>
    <row r="38" spans="2:81" x14ac:dyDescent="0.2">
      <c r="B38" t="s">
        <v>50</v>
      </c>
      <c r="D38" t="s">
        <v>25</v>
      </c>
      <c r="G38" s="3">
        <f>INDEX(Inputs!$H$11:$H$30,MATCH(MIN(G$28,$E$15),Inputs!$D$11:$D$30,0))</f>
        <v>4.53E-2</v>
      </c>
      <c r="H38" s="3">
        <f>INDEX(Inputs!$H$11:$H$30,MATCH(MIN(H$28,$E$15),Inputs!$D$11:$D$30,0))</f>
        <v>4.4299999999999999E-2</v>
      </c>
      <c r="I38" s="3">
        <f>INDEX(Inputs!$H$11:$H$30,MATCH(MIN(I$28,$E$15),Inputs!$D$11:$D$30,0))</f>
        <v>4.3299999999999998E-2</v>
      </c>
      <c r="J38" s="3">
        <f>INDEX(Inputs!$H$11:$H$30,MATCH(MIN(J$28,$E$15),Inputs!$D$11:$D$30,0))</f>
        <v>5.1200000000000002E-2</v>
      </c>
      <c r="K38" s="3">
        <f>INDEX(Inputs!$H$11:$H$30,MATCH(MIN(K$28,$E$15),Inputs!$D$11:$D$30,0))</f>
        <v>5.9100000000000007E-2</v>
      </c>
      <c r="L38" s="3">
        <f>INDEX(Inputs!$H$11:$H$30,MATCH(MIN(L$28,$E$15),Inputs!$D$11:$D$30,0))</f>
        <v>6.7000000000000004E-2</v>
      </c>
      <c r="M38" s="3">
        <f>INDEX(Inputs!$H$11:$H$30,MATCH(MIN(M$28,$E$15),Inputs!$D$11:$D$30,0))</f>
        <v>6.8440000000000001E-2</v>
      </c>
      <c r="N38" s="3">
        <f>INDEX(Inputs!$H$11:$H$30,MATCH(MIN(N$28,$E$15),Inputs!$D$11:$D$30,0))</f>
        <v>6.9879999999999998E-2</v>
      </c>
      <c r="O38" s="3">
        <f>INDEX(Inputs!$H$11:$H$30,MATCH(MIN(O$28,$E$15),Inputs!$D$11:$D$30,0))</f>
        <v>7.1319999999999995E-2</v>
      </c>
      <c r="P38" s="3">
        <f>INDEX(Inputs!$H$11:$H$30,MATCH(MIN(P$28,$E$15),Inputs!$D$11:$D$30,0))</f>
        <v>7.2759999999999991E-2</v>
      </c>
      <c r="Q38" s="3">
        <f>INDEX(Inputs!$H$11:$H$30,MATCH(MIN(Q$28,$E$15),Inputs!$D$11:$D$30,0))</f>
        <v>7.4200000000000002E-2</v>
      </c>
      <c r="R38" s="3">
        <f>INDEX(Inputs!$H$11:$H$30,MATCH(MIN(R$28,$E$15),Inputs!$D$11:$D$30,0))</f>
        <v>7.6260000000000008E-2</v>
      </c>
      <c r="S38" s="3">
        <f>INDEX(Inputs!$H$11:$H$30,MATCH(MIN(S$28,$E$15),Inputs!$D$11:$D$30,0))</f>
        <v>7.8320000000000015E-2</v>
      </c>
      <c r="T38" s="3">
        <f>INDEX(Inputs!$H$11:$H$30,MATCH(MIN(T$28,$E$15),Inputs!$D$11:$D$30,0))</f>
        <v>8.0380000000000021E-2</v>
      </c>
      <c r="U38" s="3">
        <f>INDEX(Inputs!$H$11:$H$30,MATCH(MIN(U$28,$E$15),Inputs!$D$11:$D$30,0))</f>
        <v>8.2440000000000027E-2</v>
      </c>
      <c r="V38" s="3">
        <f>INDEX(Inputs!$H$11:$H$30,MATCH(MIN(V$28,$E$15),Inputs!$D$11:$D$30,0))</f>
        <v>8.4500000000000006E-2</v>
      </c>
      <c r="W38" s="3">
        <f>INDEX(Inputs!$H$11:$H$30,MATCH(MIN(W$28,$E$15),Inputs!$D$11:$D$30,0))</f>
        <v>7.9475000000000004E-2</v>
      </c>
      <c r="X38" s="3">
        <f>INDEX(Inputs!$H$11:$H$30,MATCH(MIN(X$28,$E$15),Inputs!$D$11:$D$30,0))</f>
        <v>7.4450000000000002E-2</v>
      </c>
      <c r="Y38" s="3">
        <f>INDEX(Inputs!$H$11:$H$30,MATCH(MIN(Y$28,$E$15),Inputs!$D$11:$D$30,0))</f>
        <v>6.9425000000000001E-2</v>
      </c>
      <c r="Z38" s="3">
        <f>INDEX(Inputs!$H$11:$H$30,MATCH(MIN(Z$28,$E$15),Inputs!$D$11:$D$30,0))</f>
        <v>6.4399999999999999E-2</v>
      </c>
      <c r="AA38" s="3">
        <f>INDEX(Inputs!$H$11:$H$30,MATCH(MIN(AA$28,$E$15),Inputs!$D$11:$D$30,0))</f>
        <v>6.4399999999999999E-2</v>
      </c>
      <c r="AB38" s="3">
        <f>INDEX(Inputs!$H$11:$H$30,MATCH(MIN(AB$28,$E$15),Inputs!$D$11:$D$30,0))</f>
        <v>6.4399999999999999E-2</v>
      </c>
      <c r="AC38" s="3">
        <f>INDEX(Inputs!$H$11:$H$30,MATCH(MIN(AC$28,$E$15),Inputs!$D$11:$D$30,0))</f>
        <v>6.4399999999999999E-2</v>
      </c>
      <c r="AD38" s="3">
        <f>INDEX(Inputs!$H$11:$H$30,MATCH(MIN(AD$28,$E$15),Inputs!$D$11:$D$30,0))</f>
        <v>6.4399999999999999E-2</v>
      </c>
      <c r="AE38" s="3">
        <f>INDEX(Inputs!$H$11:$H$30,MATCH(MIN(AE$28,$E$15),Inputs!$D$11:$D$30,0))</f>
        <v>6.4399999999999999E-2</v>
      </c>
      <c r="AF38" s="3">
        <f>INDEX(Inputs!$H$11:$H$30,MATCH(MIN(AF$28,$E$15),Inputs!$D$11:$D$30,0))</f>
        <v>6.4399999999999999E-2</v>
      </c>
      <c r="AG38" s="3">
        <f>INDEX(Inputs!$H$11:$H$30,MATCH(MIN(AG$28,$E$15),Inputs!$D$11:$D$30,0))</f>
        <v>6.4399999999999999E-2</v>
      </c>
      <c r="AH38" s="3">
        <f>INDEX(Inputs!$H$11:$H$30,MATCH(MIN(AH$28,$E$15),Inputs!$D$11:$D$30,0))</f>
        <v>6.4399999999999999E-2</v>
      </c>
      <c r="AI38" s="3">
        <f>INDEX(Inputs!$H$11:$H$30,MATCH(MIN(AI$28,$E$15),Inputs!$D$11:$D$30,0))</f>
        <v>6.4399999999999999E-2</v>
      </c>
      <c r="AJ38" s="3">
        <f>INDEX(Inputs!$H$11:$H$30,MATCH(MIN(AJ$28,$E$15),Inputs!$D$11:$D$30,0))</f>
        <v>6.4399999999999999E-2</v>
      </c>
      <c r="AK38" s="3">
        <f>INDEX(Inputs!$H$11:$H$30,MATCH(MIN(AK$28,$E$15),Inputs!$D$11:$D$30,0))</f>
        <v>6.4399999999999999E-2</v>
      </c>
      <c r="AL38" s="3">
        <f>INDEX(Inputs!$H$11:$H$30,MATCH(MIN(AL$28,$E$15),Inputs!$D$11:$D$30,0))</f>
        <v>6.4399999999999999E-2</v>
      </c>
      <c r="AM38" s="3">
        <f>INDEX(Inputs!$H$11:$H$30,MATCH(MIN(AM$28,$E$15),Inputs!$D$11:$D$30,0))</f>
        <v>6.4399999999999999E-2</v>
      </c>
      <c r="AN38" s="3">
        <f>INDEX(Inputs!$H$11:$H$30,MATCH(MIN(AN$28,$E$15),Inputs!$D$11:$D$30,0))</f>
        <v>6.4399999999999999E-2</v>
      </c>
      <c r="AO38" s="3">
        <f>INDEX(Inputs!$H$11:$H$30,MATCH(MIN(AO$28,$E$15),Inputs!$D$11:$D$30,0))</f>
        <v>6.4399999999999999E-2</v>
      </c>
      <c r="AP38" s="3">
        <f>INDEX(Inputs!$H$11:$H$30,MATCH(MIN(AP$28,$E$15),Inputs!$D$11:$D$30,0))</f>
        <v>6.4399999999999999E-2</v>
      </c>
      <c r="AQ38" s="3">
        <f>INDEX(Inputs!$H$11:$H$30,MATCH(MIN(AQ$28,$E$15),Inputs!$D$11:$D$30,0))</f>
        <v>6.4399999999999999E-2</v>
      </c>
      <c r="AR38" s="3">
        <f>INDEX(Inputs!$H$11:$H$30,MATCH(MIN(AR$28,$E$15),Inputs!$D$11:$D$30,0))</f>
        <v>6.4399999999999999E-2</v>
      </c>
      <c r="AS38" s="3">
        <f>INDEX(Inputs!$H$11:$H$30,MATCH(MIN(AS$28,$E$15),Inputs!$D$11:$D$30,0))</f>
        <v>6.4399999999999999E-2</v>
      </c>
      <c r="AT38" s="3">
        <f>INDEX(Inputs!$H$11:$H$30,MATCH(MIN(AT$28,$E$15),Inputs!$D$11:$D$30,0))</f>
        <v>6.4399999999999999E-2</v>
      </c>
      <c r="AU38" s="3">
        <f>INDEX(Inputs!$H$11:$H$30,MATCH(MIN(AU$28,$E$15),Inputs!$D$11:$D$30,0))</f>
        <v>6.4399999999999999E-2</v>
      </c>
      <c r="AV38" s="3">
        <f>INDEX(Inputs!$H$11:$H$30,MATCH(MIN(AV$28,$E$15),Inputs!$D$11:$D$30,0))</f>
        <v>6.4399999999999999E-2</v>
      </c>
      <c r="AW38" s="3">
        <f>INDEX(Inputs!$H$11:$H$30,MATCH(MIN(AW$28,$E$15),Inputs!$D$11:$D$30,0))</f>
        <v>6.4399999999999999E-2</v>
      </c>
      <c r="AX38" s="3">
        <f>INDEX(Inputs!$H$11:$H$30,MATCH(MIN(AX$28,$E$15),Inputs!$D$11:$D$30,0))</f>
        <v>6.4399999999999999E-2</v>
      </c>
      <c r="AY38" s="3">
        <f>INDEX(Inputs!$H$11:$H$30,MATCH(MIN(AY$28,$E$15),Inputs!$D$11:$D$30,0))</f>
        <v>6.4399999999999999E-2</v>
      </c>
      <c r="AZ38" s="3">
        <f>INDEX(Inputs!$H$11:$H$30,MATCH(MIN(AZ$28,$E$15),Inputs!$D$11:$D$30,0))</f>
        <v>6.4399999999999999E-2</v>
      </c>
      <c r="BA38" s="3">
        <f>INDEX(Inputs!$H$11:$H$30,MATCH(MIN(BA$28,$E$15),Inputs!$D$11:$D$30,0))</f>
        <v>6.4399999999999999E-2</v>
      </c>
      <c r="BB38" s="3">
        <f>INDEX(Inputs!$H$11:$H$30,MATCH(MIN(BB$28,$E$15),Inputs!$D$11:$D$30,0))</f>
        <v>6.4399999999999999E-2</v>
      </c>
      <c r="BC38" s="3">
        <f>INDEX(Inputs!$H$11:$H$30,MATCH(MIN(BC$28,$E$15),Inputs!$D$11:$D$30,0))</f>
        <v>6.4399999999999999E-2</v>
      </c>
      <c r="BD38" s="3">
        <f>INDEX(Inputs!$H$11:$H$30,MATCH(MIN(BD$28,$E$15),Inputs!$D$11:$D$30,0))</f>
        <v>6.4399999999999999E-2</v>
      </c>
      <c r="BE38" s="3">
        <f>INDEX(Inputs!$H$11:$H$30,MATCH(MIN(BE$28,$E$15),Inputs!$D$11:$D$30,0))</f>
        <v>6.4399999999999999E-2</v>
      </c>
      <c r="BF38" s="3">
        <f>INDEX(Inputs!$H$11:$H$30,MATCH(MIN(BF$28,$E$15),Inputs!$D$11:$D$30,0))</f>
        <v>6.4399999999999999E-2</v>
      </c>
      <c r="BG38" s="3">
        <f>INDEX(Inputs!$H$11:$H$30,MATCH(MIN(BG$28,$E$15),Inputs!$D$11:$D$30,0))</f>
        <v>6.4399999999999999E-2</v>
      </c>
      <c r="BH38" s="3">
        <f>INDEX(Inputs!$H$11:$H$30,MATCH(MIN(BH$28,$E$15),Inputs!$D$11:$D$30,0))</f>
        <v>6.4399999999999999E-2</v>
      </c>
      <c r="BI38" s="3">
        <f>INDEX(Inputs!$H$11:$H$30,MATCH(MIN(BI$28,$E$15),Inputs!$D$11:$D$30,0))</f>
        <v>6.4399999999999999E-2</v>
      </c>
      <c r="BJ38" s="3">
        <f>INDEX(Inputs!$H$11:$H$30,MATCH(MIN(BJ$28,$E$15),Inputs!$D$11:$D$30,0))</f>
        <v>6.4399999999999999E-2</v>
      </c>
      <c r="BK38" s="3">
        <f>INDEX(Inputs!$H$11:$H$30,MATCH(MIN(BK$28,$E$15),Inputs!$D$11:$D$30,0))</f>
        <v>6.4399999999999999E-2</v>
      </c>
      <c r="BL38" s="3">
        <f>INDEX(Inputs!$H$11:$H$30,MATCH(MIN(BL$28,$E$15),Inputs!$D$11:$D$30,0))</f>
        <v>6.4399999999999999E-2</v>
      </c>
      <c r="BM38" s="3">
        <f>INDEX(Inputs!$H$11:$H$30,MATCH(MIN(BM$28,$E$15),Inputs!$D$11:$D$30,0))</f>
        <v>6.4399999999999999E-2</v>
      </c>
      <c r="BN38" s="3">
        <f>INDEX(Inputs!$H$11:$H$30,MATCH(MIN(BN$28,$E$15),Inputs!$D$11:$D$30,0))</f>
        <v>6.4399999999999999E-2</v>
      </c>
      <c r="BO38" s="3">
        <f>INDEX(Inputs!$H$11:$H$30,MATCH(MIN(BO$28,$E$15),Inputs!$D$11:$D$30,0))</f>
        <v>6.4399999999999999E-2</v>
      </c>
      <c r="BP38" s="3">
        <f>INDEX(Inputs!$H$11:$H$30,MATCH(MIN(BP$28,$E$15),Inputs!$D$11:$D$30,0))</f>
        <v>6.4399999999999999E-2</v>
      </c>
      <c r="BQ38" s="3">
        <f>INDEX(Inputs!$H$11:$H$30,MATCH(MIN(BQ$28,$E$15),Inputs!$D$11:$D$30,0))</f>
        <v>6.4399999999999999E-2</v>
      </c>
      <c r="BR38" s="3">
        <f>INDEX(Inputs!$H$11:$H$30,MATCH(MIN(BR$28,$E$15),Inputs!$D$11:$D$30,0))</f>
        <v>6.4399999999999999E-2</v>
      </c>
      <c r="BS38" s="3">
        <f>INDEX(Inputs!$H$11:$H$30,MATCH(MIN(BS$28,$E$15),Inputs!$D$11:$D$30,0))</f>
        <v>6.4399999999999999E-2</v>
      </c>
      <c r="BT38" s="3">
        <f>INDEX(Inputs!$H$11:$H$30,MATCH(MIN(BT$28,$E$15),Inputs!$D$11:$D$30,0))</f>
        <v>6.4399999999999999E-2</v>
      </c>
      <c r="BU38" s="3">
        <f>INDEX(Inputs!$H$11:$H$30,MATCH(MIN(BU$28,$E$15),Inputs!$D$11:$D$30,0))</f>
        <v>6.4399999999999999E-2</v>
      </c>
      <c r="BV38" s="3">
        <f>INDEX(Inputs!$H$11:$H$30,MATCH(MIN(BV$28,$E$15),Inputs!$D$11:$D$30,0))</f>
        <v>6.4399999999999999E-2</v>
      </c>
      <c r="BW38" s="3">
        <f>INDEX(Inputs!$H$11:$H$30,MATCH(MIN(BW$28,$E$15),Inputs!$D$11:$D$30,0))</f>
        <v>6.4399999999999999E-2</v>
      </c>
      <c r="BX38" s="3">
        <f>INDEX(Inputs!$H$11:$H$30,MATCH(MIN(BX$28,$E$15),Inputs!$D$11:$D$30,0))</f>
        <v>6.4399999999999999E-2</v>
      </c>
      <c r="BY38" s="3">
        <f>INDEX(Inputs!$H$11:$H$30,MATCH(MIN(BY$28,$E$15),Inputs!$D$11:$D$30,0))</f>
        <v>6.4399999999999999E-2</v>
      </c>
      <c r="BZ38" s="3">
        <f>INDEX(Inputs!$H$11:$H$30,MATCH(MIN(BZ$28,$E$15),Inputs!$D$11:$D$30,0))</f>
        <v>6.4399999999999999E-2</v>
      </c>
      <c r="CA38" s="3">
        <f>INDEX(Inputs!$H$11:$H$30,MATCH(MIN(CA$28,$E$15),Inputs!$D$11:$D$30,0))</f>
        <v>6.4399999999999999E-2</v>
      </c>
      <c r="CB38" s="3">
        <f>INDEX(Inputs!$H$11:$H$30,MATCH(MIN(CB$28,$E$15),Inputs!$D$11:$D$30,0))</f>
        <v>6.4399999999999999E-2</v>
      </c>
      <c r="CC38" s="3">
        <f>INDEX(Inputs!$H$11:$H$30,MATCH(MIN(CC$28,$E$15),Inputs!$D$11:$D$30,0))</f>
        <v>6.4399999999999999E-2</v>
      </c>
    </row>
    <row r="39" spans="2:81" x14ac:dyDescent="0.2">
      <c r="B39" t="s">
        <v>51</v>
      </c>
      <c r="D39" t="s">
        <v>43</v>
      </c>
      <c r="G39" s="14">
        <f t="shared" ref="G39:BR39" ca="1" si="5">(G35-G36)</f>
        <v>38.85349738184874</v>
      </c>
      <c r="H39" s="14">
        <f t="shared" ca="1" si="5"/>
        <v>58.00419734034427</v>
      </c>
      <c r="I39" s="14">
        <f t="shared" ca="1" si="5"/>
        <v>65.637467195140061</v>
      </c>
      <c r="J39" s="14">
        <f t="shared" ca="1" si="5"/>
        <v>77.734648303603535</v>
      </c>
      <c r="K39" s="14">
        <f t="shared" ca="1" si="5"/>
        <v>113.9346777212058</v>
      </c>
      <c r="L39" s="14">
        <f t="shared" ca="1" si="5"/>
        <v>130.05556401989045</v>
      </c>
      <c r="M39" s="14">
        <f t="shared" ca="1" si="5"/>
        <v>130.40164223484922</v>
      </c>
      <c r="N39" s="14">
        <f t="shared" ca="1" si="5"/>
        <v>130.28440665524869</v>
      </c>
      <c r="O39" s="14">
        <f t="shared" ca="1" si="5"/>
        <v>129.60332367581569</v>
      </c>
      <c r="P39" s="14">
        <f t="shared" ca="1" si="5"/>
        <v>132.96195041968414</v>
      </c>
      <c r="Q39" s="14">
        <f t="shared" ca="1" si="5"/>
        <v>131.01332645440255</v>
      </c>
      <c r="R39" s="14">
        <f t="shared" ca="1" si="5"/>
        <v>129.13609621718314</v>
      </c>
      <c r="S39" s="14">
        <f t="shared" ca="1" si="5"/>
        <v>127.83602234269401</v>
      </c>
      <c r="T39" s="14">
        <f t="shared" ca="1" si="5"/>
        <v>127.08897893534333</v>
      </c>
      <c r="U39" s="14">
        <f t="shared" ca="1" si="5"/>
        <v>129.17744021707625</v>
      </c>
      <c r="V39" s="14">
        <f t="shared" ca="1" si="5"/>
        <v>129.54461369952529</v>
      </c>
      <c r="W39" s="14">
        <f t="shared" ca="1" si="5"/>
        <v>131.82005276887088</v>
      </c>
      <c r="X39" s="14">
        <f t="shared" ca="1" si="5"/>
        <v>134.20546752797415</v>
      </c>
      <c r="Y39" s="14">
        <f t="shared" ca="1" si="5"/>
        <v>136.70421000433834</v>
      </c>
      <c r="Z39" s="14">
        <f t="shared" ca="1" si="5"/>
        <v>139.3197225808006</v>
      </c>
      <c r="AA39" s="14">
        <f t="shared" ca="1" si="5"/>
        <v>138.90319896266379</v>
      </c>
      <c r="AB39" s="14">
        <f t="shared" ca="1" si="5"/>
        <v>138.48425107068422</v>
      </c>
      <c r="AC39" s="14">
        <f t="shared" ca="1" si="5"/>
        <v>138.06241983408017</v>
      </c>
      <c r="AD39" s="14">
        <f t="shared" ca="1" si="5"/>
        <v>137.63792130949591</v>
      </c>
      <c r="AE39" s="14">
        <f t="shared" ca="1" si="5"/>
        <v>137.21051966881382</v>
      </c>
      <c r="AF39" s="14">
        <f t="shared" ca="1" si="5"/>
        <v>136.78027850461731</v>
      </c>
      <c r="AG39" s="14">
        <f t="shared" ca="1" si="5"/>
        <v>136.34705992316583</v>
      </c>
      <c r="AH39" s="14">
        <f t="shared" ca="1" si="5"/>
        <v>135.91085844496115</v>
      </c>
      <c r="AI39" s="14">
        <f t="shared" ca="1" si="5"/>
        <v>135.47157836617032</v>
      </c>
      <c r="AJ39" s="14">
        <f t="shared" ca="1" si="5"/>
        <v>135.02918214538013</v>
      </c>
      <c r="AK39" s="14">
        <f t="shared" ca="1" si="5"/>
        <v>137.72976578828775</v>
      </c>
      <c r="AL39" s="14">
        <f t="shared" ca="1" si="5"/>
        <v>140.48436110405351</v>
      </c>
      <c r="AM39" s="14">
        <f t="shared" ca="1" si="5"/>
        <v>143.2940483261346</v>
      </c>
      <c r="AN39" s="14">
        <f t="shared" ca="1" si="5"/>
        <v>146.1599292926573</v>
      </c>
      <c r="AO39" s="14">
        <f t="shared" ca="1" si="5"/>
        <v>149.08312787851045</v>
      </c>
      <c r="AP39" s="14">
        <f t="shared" ca="1" si="5"/>
        <v>152.06479043608064</v>
      </c>
      <c r="AQ39" s="14">
        <f t="shared" ca="1" si="5"/>
        <v>155.10608624480224</v>
      </c>
      <c r="AR39" s="14">
        <f t="shared" ca="1" si="5"/>
        <v>158.20820796969832</v>
      </c>
      <c r="AS39" s="14">
        <f t="shared" ca="1" si="5"/>
        <v>161.37237212909227</v>
      </c>
      <c r="AT39" s="14">
        <f t="shared" ca="1" si="5"/>
        <v>164.59981957167412</v>
      </c>
      <c r="AU39" s="14">
        <f t="shared" ca="1" si="5"/>
        <v>167.8918159631076</v>
      </c>
      <c r="AV39" s="14">
        <f t="shared" ca="1" si="5"/>
        <v>171.24965228236977</v>
      </c>
      <c r="AW39" s="14">
        <f t="shared" ca="1" si="5"/>
        <v>174.67464532801716</v>
      </c>
      <c r="AX39" s="14">
        <f t="shared" ca="1" si="5"/>
        <v>178.16813823457753</v>
      </c>
      <c r="AY39" s="14">
        <f t="shared" ca="1" si="5"/>
        <v>181.73150099926906</v>
      </c>
      <c r="AZ39" s="14">
        <f t="shared" ca="1" si="5"/>
        <v>185.36613101925445</v>
      </c>
      <c r="BA39" s="14">
        <f t="shared" ca="1" si="5"/>
        <v>189.07345363963955</v>
      </c>
      <c r="BB39" s="14">
        <f t="shared" ca="1" si="5"/>
        <v>192.85492271243234</v>
      </c>
      <c r="BC39" s="14">
        <f t="shared" ca="1" si="5"/>
        <v>196.71202116668101</v>
      </c>
      <c r="BD39" s="14">
        <f t="shared" ca="1" si="5"/>
        <v>200.64626159001463</v>
      </c>
      <c r="BE39" s="14">
        <f t="shared" ca="1" si="5"/>
        <v>204.65918682181493</v>
      </c>
      <c r="BF39" s="14">
        <f t="shared" ca="1" si="5"/>
        <v>208.75237055825124</v>
      </c>
      <c r="BG39" s="14">
        <f t="shared" ca="1" si="5"/>
        <v>212.92741796941624</v>
      </c>
      <c r="BH39" s="14">
        <f t="shared" ca="1" si="5"/>
        <v>217.18596632880457</v>
      </c>
      <c r="BI39" s="14">
        <f t="shared" ca="1" si="5"/>
        <v>221.52968565538066</v>
      </c>
      <c r="BJ39" s="14">
        <f t="shared" ca="1" si="5"/>
        <v>225.9602793684883</v>
      </c>
      <c r="BK39" s="14">
        <f t="shared" ca="1" si="5"/>
        <v>230.47948495585806</v>
      </c>
      <c r="BL39" s="14">
        <f t="shared" ca="1" si="5"/>
        <v>235.08907465497524</v>
      </c>
      <c r="BM39" s="14">
        <f t="shared" ca="1" si="5"/>
        <v>239.79085614807474</v>
      </c>
      <c r="BN39" s="14">
        <f t="shared" ca="1" si="5"/>
        <v>244.5866732710362</v>
      </c>
      <c r="BO39" s="14">
        <f t="shared" ca="1" si="5"/>
        <v>249.47840673645695</v>
      </c>
      <c r="BP39" s="14">
        <f t="shared" ca="1" si="5"/>
        <v>254.46797487118607</v>
      </c>
      <c r="BQ39" s="14">
        <f t="shared" ca="1" si="5"/>
        <v>259.55733436860976</v>
      </c>
      <c r="BR39" s="14">
        <f t="shared" ca="1" si="5"/>
        <v>264.74848105598198</v>
      </c>
      <c r="BS39" s="14">
        <f t="shared" ref="BS39:CC39" ca="1" si="6">(BS35-BS36)</f>
        <v>270.04345067710165</v>
      </c>
      <c r="BT39" s="14">
        <f t="shared" ca="1" si="6"/>
        <v>275.44431969064368</v>
      </c>
      <c r="BU39" s="14">
        <f t="shared" ca="1" si="6"/>
        <v>280.95320608445655</v>
      </c>
      <c r="BV39" s="14">
        <f t="shared" ca="1" si="6"/>
        <v>286.57227020614562</v>
      </c>
      <c r="BW39" s="14">
        <f t="shared" ca="1" si="6"/>
        <v>292.30371561026857</v>
      </c>
      <c r="BX39" s="14">
        <f t="shared" ca="1" si="6"/>
        <v>298.14978992247393</v>
      </c>
      <c r="BY39" s="14">
        <f t="shared" ca="1" si="6"/>
        <v>304.11278572092345</v>
      </c>
      <c r="BZ39" s="14">
        <f t="shared" ca="1" si="6"/>
        <v>310.19504143534192</v>
      </c>
      <c r="CA39" s="14">
        <f t="shared" ca="1" si="6"/>
        <v>316.39894226404874</v>
      </c>
      <c r="CB39" s="14">
        <f t="shared" ca="1" si="6"/>
        <v>322.72692110932979</v>
      </c>
      <c r="CC39" s="14">
        <f t="shared" ca="1" si="6"/>
        <v>329.1814595315164</v>
      </c>
    </row>
    <row r="40" spans="2:81" x14ac:dyDescent="0.2">
      <c r="B40" t="s">
        <v>52</v>
      </c>
      <c r="D40" t="s">
        <v>43</v>
      </c>
      <c r="G40" s="14">
        <f t="shared" ref="G40:BR40" ca="1" si="7">G39/G38</f>
        <v>857.69309893705827</v>
      </c>
      <c r="H40" s="14">
        <f t="shared" ca="1" si="7"/>
        <v>1309.3498270958075</v>
      </c>
      <c r="I40" s="14">
        <f t="shared" ca="1" si="7"/>
        <v>1515.8768405344126</v>
      </c>
      <c r="J40" s="14">
        <f t="shared" ca="1" si="7"/>
        <v>1518.2548496797565</v>
      </c>
      <c r="K40" s="14">
        <f t="shared" ca="1" si="7"/>
        <v>1927.828726247137</v>
      </c>
      <c r="L40" s="14">
        <f t="shared" ca="1" si="7"/>
        <v>1941.1278211923948</v>
      </c>
      <c r="M40" s="14">
        <f t="shared" ca="1" si="7"/>
        <v>1905.3425224262014</v>
      </c>
      <c r="N40" s="14">
        <f t="shared" ca="1" si="7"/>
        <v>1864.4019269497524</v>
      </c>
      <c r="O40" s="14">
        <f t="shared" ca="1" si="7"/>
        <v>1817.2086886681955</v>
      </c>
      <c r="P40" s="14">
        <f t="shared" ca="1" si="7"/>
        <v>1827.4044862518438</v>
      </c>
      <c r="Q40" s="14">
        <f t="shared" ca="1" si="7"/>
        <v>1765.6782541024602</v>
      </c>
      <c r="R40" s="14">
        <f t="shared" ca="1" si="7"/>
        <v>1693.366066315016</v>
      </c>
      <c r="S40" s="14">
        <f t="shared" ca="1" si="7"/>
        <v>1632.2270472764808</v>
      </c>
      <c r="T40" s="14">
        <f t="shared" ca="1" si="7"/>
        <v>1581.1020021814295</v>
      </c>
      <c r="U40" s="14">
        <f t="shared" ca="1" si="7"/>
        <v>1566.9267372279987</v>
      </c>
      <c r="V40" s="14">
        <f t="shared" ca="1" si="7"/>
        <v>1533.0723514736719</v>
      </c>
      <c r="W40" s="14">
        <f t="shared" ca="1" si="7"/>
        <v>1658.6354547828987</v>
      </c>
      <c r="X40" s="14">
        <f t="shared" ca="1" si="7"/>
        <v>1802.6254872797065</v>
      </c>
      <c r="Y40" s="14">
        <f t="shared" ca="1" si="7"/>
        <v>1969.0919698140199</v>
      </c>
      <c r="Z40" s="14">
        <f t="shared" ca="1" si="7"/>
        <v>2163.3497295155371</v>
      </c>
      <c r="AA40" s="14">
        <f t="shared" ca="1" si="7"/>
        <v>2156.8819714699348</v>
      </c>
      <c r="AB40" s="14">
        <f t="shared" ca="1" si="7"/>
        <v>2150.3765694205626</v>
      </c>
      <c r="AC40" s="14">
        <f t="shared" ca="1" si="7"/>
        <v>2143.826394939133</v>
      </c>
      <c r="AD40" s="14">
        <f t="shared" ca="1" si="7"/>
        <v>2137.2348029424829</v>
      </c>
      <c r="AE40" s="14">
        <f t="shared" ca="1" si="7"/>
        <v>2130.59813150332</v>
      </c>
      <c r="AF40" s="14">
        <f t="shared" ca="1" si="7"/>
        <v>2123.91736808412</v>
      </c>
      <c r="AG40" s="14">
        <f t="shared" ca="1" si="7"/>
        <v>2117.1903714777304</v>
      </c>
      <c r="AH40" s="14">
        <f t="shared" ca="1" si="7"/>
        <v>2110.4170565987756</v>
      </c>
      <c r="AI40" s="14">
        <f t="shared" ca="1" si="7"/>
        <v>2103.595937362893</v>
      </c>
      <c r="AJ40" s="14">
        <f t="shared" ca="1" si="7"/>
        <v>2096.7264308288841</v>
      </c>
      <c r="AK40" s="14">
        <f t="shared" ca="1" si="7"/>
        <v>2138.6609594454621</v>
      </c>
      <c r="AL40" s="14">
        <f t="shared" ca="1" si="7"/>
        <v>2181.4341786343712</v>
      </c>
      <c r="AM40" s="14">
        <f t="shared" ca="1" si="7"/>
        <v>2225.062862207059</v>
      </c>
      <c r="AN40" s="14">
        <f t="shared" ca="1" si="7"/>
        <v>2269.5641194512004</v>
      </c>
      <c r="AO40" s="14">
        <f t="shared" ca="1" si="7"/>
        <v>2314.9554018402246</v>
      </c>
      <c r="AP40" s="14">
        <f t="shared" ca="1" si="7"/>
        <v>2361.2545098770288</v>
      </c>
      <c r="AQ40" s="14">
        <f t="shared" ca="1" si="7"/>
        <v>2408.4796000745691</v>
      </c>
      <c r="AR40" s="14">
        <f t="shared" ca="1" si="7"/>
        <v>2456.6491920760609</v>
      </c>
      <c r="AS40" s="14">
        <f t="shared" ca="1" si="7"/>
        <v>2505.7821759175818</v>
      </c>
      <c r="AT40" s="14">
        <f t="shared" ca="1" si="7"/>
        <v>2555.8978194359333</v>
      </c>
      <c r="AU40" s="14">
        <f t="shared" ca="1" si="7"/>
        <v>2607.0157758246523</v>
      </c>
      <c r="AV40" s="14">
        <f t="shared" ca="1" si="7"/>
        <v>2659.1560913411454</v>
      </c>
      <c r="AW40" s="14">
        <f t="shared" ca="1" si="7"/>
        <v>2712.3392131679684</v>
      </c>
      <c r="AX40" s="14">
        <f t="shared" ca="1" si="7"/>
        <v>2766.585997431328</v>
      </c>
      <c r="AY40" s="14">
        <f t="shared" ca="1" si="7"/>
        <v>2821.9177173799544</v>
      </c>
      <c r="AZ40" s="14">
        <f t="shared" ca="1" si="7"/>
        <v>2878.3560717275536</v>
      </c>
      <c r="BA40" s="14">
        <f t="shared" ca="1" si="7"/>
        <v>2935.9231931621048</v>
      </c>
      <c r="BB40" s="14">
        <f t="shared" ca="1" si="7"/>
        <v>2994.6416570253468</v>
      </c>
      <c r="BC40" s="14">
        <f t="shared" ca="1" si="7"/>
        <v>3054.5344901658541</v>
      </c>
      <c r="BD40" s="14">
        <f t="shared" ca="1" si="7"/>
        <v>3115.6251799691713</v>
      </c>
      <c r="BE40" s="14">
        <f t="shared" ca="1" si="7"/>
        <v>3177.9376835685548</v>
      </c>
      <c r="BF40" s="14">
        <f t="shared" ca="1" si="7"/>
        <v>3241.4964372399263</v>
      </c>
      <c r="BG40" s="14">
        <f t="shared" ca="1" si="7"/>
        <v>3306.3263659847244</v>
      </c>
      <c r="BH40" s="14">
        <f t="shared" ca="1" si="7"/>
        <v>3372.4528933044189</v>
      </c>
      <c r="BI40" s="14">
        <f t="shared" ca="1" si="7"/>
        <v>3439.9019511705073</v>
      </c>
      <c r="BJ40" s="14">
        <f t="shared" ca="1" si="7"/>
        <v>3508.699990193918</v>
      </c>
      <c r="BK40" s="14">
        <f t="shared" ca="1" si="7"/>
        <v>3578.8739899977959</v>
      </c>
      <c r="BL40" s="14">
        <f t="shared" ca="1" si="7"/>
        <v>3650.451469797752</v>
      </c>
      <c r="BM40" s="14">
        <f t="shared" ca="1" si="7"/>
        <v>3723.4604991937072</v>
      </c>
      <c r="BN40" s="14">
        <f t="shared" ca="1" si="7"/>
        <v>3797.9297091775807</v>
      </c>
      <c r="BO40" s="14">
        <f t="shared" ca="1" si="7"/>
        <v>3873.8883033611328</v>
      </c>
      <c r="BP40" s="14">
        <f t="shared" ca="1" si="7"/>
        <v>3951.3660694283553</v>
      </c>
      <c r="BQ40" s="14">
        <f t="shared" ca="1" si="7"/>
        <v>4030.393390816922</v>
      </c>
      <c r="BR40" s="14">
        <f t="shared" ca="1" si="7"/>
        <v>4111.0012586332605</v>
      </c>
      <c r="BS40" s="14">
        <f t="shared" ref="BS40:CC40" ca="1" si="8">BS39/BS38</f>
        <v>4193.2212838059259</v>
      </c>
      <c r="BT40" s="14">
        <f t="shared" ca="1" si="8"/>
        <v>4277.0857094820449</v>
      </c>
      <c r="BU40" s="14">
        <f t="shared" ca="1" si="8"/>
        <v>4362.6274236716854</v>
      </c>
      <c r="BV40" s="14">
        <f t="shared" ca="1" si="8"/>
        <v>4449.8799721451187</v>
      </c>
      <c r="BW40" s="14">
        <f t="shared" ca="1" si="8"/>
        <v>4538.8775715880211</v>
      </c>
      <c r="BX40" s="14">
        <f t="shared" ca="1" si="8"/>
        <v>4629.655123019782</v>
      </c>
      <c r="BY40" s="14">
        <f t="shared" ca="1" si="8"/>
        <v>4722.248225480178</v>
      </c>
      <c r="BZ40" s="14">
        <f t="shared" ca="1" si="8"/>
        <v>4816.6931899897818</v>
      </c>
      <c r="CA40" s="14">
        <f t="shared" ca="1" si="8"/>
        <v>4913.0270537895767</v>
      </c>
      <c r="CB40" s="14">
        <f t="shared" ca="1" si="8"/>
        <v>5011.28759486537</v>
      </c>
      <c r="CC40" s="14">
        <f t="shared" ca="1" si="8"/>
        <v>5111.5133467626774</v>
      </c>
    </row>
    <row r="41" spans="2:81" x14ac:dyDescent="0.2">
      <c r="B41" s="6" t="s">
        <v>122</v>
      </c>
      <c r="C41" s="34"/>
      <c r="D41" s="34"/>
      <c r="E41" s="34"/>
      <c r="F41" s="34"/>
      <c r="G41" s="34"/>
      <c r="H41" s="34"/>
      <c r="I41" s="34"/>
      <c r="J41" s="66"/>
      <c r="K41" s="66"/>
      <c r="L41" s="35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</row>
    <row r="42" spans="2:81" x14ac:dyDescent="0.2">
      <c r="B42" t="s">
        <v>42</v>
      </c>
      <c r="D42" t="s">
        <v>43</v>
      </c>
      <c r="G42" s="1">
        <f>INDEX(Inputs!$O$11:$O$30,MATCH(MIN($E$15,G$28),Inputs!$D$11:$D$30,0))*(1+$E$12)^(G$28-Inputs!$E$6)</f>
        <v>391.98110399999996</v>
      </c>
      <c r="H42" s="1"/>
      <c r="I42" s="1">
        <f>INDEX(Inputs!$O$11:$O$30,MATCH(MIN($E$15,I$28),Inputs!$D$11:$D$30,0))*(1+$E$12)^(I$28-Inputs!$E$6)</f>
        <v>399.15768332159996</v>
      </c>
      <c r="J42" s="1"/>
      <c r="K42" s="1"/>
      <c r="L42" s="1">
        <f>INDEX(Inputs!$O$11:$O$30,MATCH(MIN($E$15,L$28),Inputs!$D$11:$D$30,0))*(1+$E$12)^(L$28-Inputs!$E$6)</f>
        <v>256.45556215937819</v>
      </c>
      <c r="M42" s="1"/>
      <c r="N42" s="1"/>
      <c r="O42" s="1"/>
      <c r="P42" s="1"/>
      <c r="Q42" s="1">
        <f>INDEX(Inputs!$O$11:$O$30,MATCH(MIN($E$15,Q$28),Inputs!$D$11:$D$30,0))*(1+$E$12)^(Q$28-Inputs!$E$6)</f>
        <v>262.39922729499062</v>
      </c>
      <c r="R42" s="1"/>
      <c r="S42" s="1"/>
      <c r="T42" s="1"/>
      <c r="U42" s="1"/>
      <c r="V42" s="1">
        <f>INDEX(Inputs!$O$11:$O$30,MATCH(MIN($E$15,V$28),Inputs!$D$11:$D$30,0))*(1+$E$12)^(V$28-Inputs!$E$6)</f>
        <v>363.26463138109068</v>
      </c>
      <c r="W42" s="1"/>
      <c r="X42" s="1"/>
      <c r="Y42" s="1"/>
      <c r="Z42" s="1">
        <f>INDEX(Inputs!$O$11:$O$30,MATCH(MIN($E$15,Z$28),Inputs!$D$11:$D$30,0))*(1+$E$12)^(Z$28-Inputs!$E$6)</f>
        <v>369.21632137353362</v>
      </c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2:81" x14ac:dyDescent="0.2">
      <c r="B43" t="s">
        <v>44</v>
      </c>
      <c r="D43" t="s">
        <v>43</v>
      </c>
      <c r="G43" s="1"/>
      <c r="H43" s="1">
        <f>SUM(G42:G43)*($I42/$G42)^(1/($I$28-$G$28))</f>
        <v>395.55311827677843</v>
      </c>
      <c r="I43" s="1"/>
      <c r="J43" s="1">
        <f>SUM(I42:I43)*($L42/$I42)^(1/($L$28-$I$28))</f>
        <v>344.42952268562919</v>
      </c>
      <c r="K43" s="1">
        <f>SUM(J42:J43)*($L42/$I42)^(1/($L$28-$I$28))</f>
        <v>297.20509225891362</v>
      </c>
      <c r="L43" s="1"/>
      <c r="M43" s="1">
        <f>SUM(L42:L43)*($Q42/$L42)^(1/($Q$28-$L$28))</f>
        <v>257.63342586089061</v>
      </c>
      <c r="N43" s="1">
        <f>SUM(M42:M43)*($Q42/$L42)^(1/($Q$28-$L$28))</f>
        <v>258.81669932184695</v>
      </c>
      <c r="O43" s="1">
        <f>SUM(N42:N43)*($Q42/$L42)^(1/($Q$28-$L$28))</f>
        <v>260.00540738849833</v>
      </c>
      <c r="P43" s="1">
        <f>SUM(O42:O43)*($Q42/$L42)^(1/($Q$28-$L$28))</f>
        <v>261.19957502121099</v>
      </c>
      <c r="Q43" s="1"/>
      <c r="R43" s="1">
        <f>SUM(Q42:Q43)*($V42/$Q42)^(1/($V$28-$Q$28))</f>
        <v>280.0365151709554</v>
      </c>
      <c r="S43" s="1">
        <f>SUM(R42:R43)*($V42/$Q42)^(1/($V$28-$Q$28))</f>
        <v>298.85930167367468</v>
      </c>
      <c r="T43" s="1">
        <f>SUM(S42:S43)*($V42/$Q42)^(1/($V$28-$Q$28))</f>
        <v>318.94727065272446</v>
      </c>
      <c r="U43" s="1">
        <f>SUM(T42:T43)*($V42/$Q42)^(1/($V$28-$Q$28))</f>
        <v>340.38546194522888</v>
      </c>
      <c r="V43" s="1"/>
      <c r="W43" s="1">
        <f>SUM(V42:V43)*($Z42/$V42)^(1/($Z$28-$V$28))</f>
        <v>364.74349853921308</v>
      </c>
      <c r="X43" s="1">
        <f>SUM(W42:W43)*($Z42/$V42)^(1/($Z$28-$V$28))</f>
        <v>366.22838623410797</v>
      </c>
      <c r="Y43" s="1">
        <f>SUM(X42:X43)*($Z42/$V42)^(1/($Z$28-$V$28))</f>
        <v>367.71931897565969</v>
      </c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2:81" x14ac:dyDescent="0.2">
      <c r="B44" t="s">
        <v>45</v>
      </c>
      <c r="G44" s="1">
        <f t="shared" ref="G44:Z44" si="9">SUM(G42:G43)</f>
        <v>391.98110399999996</v>
      </c>
      <c r="H44" s="1">
        <f t="shared" si="9"/>
        <v>395.55311827677843</v>
      </c>
      <c r="I44" s="1">
        <f t="shared" si="9"/>
        <v>399.15768332159996</v>
      </c>
      <c r="J44" s="1">
        <f t="shared" si="9"/>
        <v>344.42952268562919</v>
      </c>
      <c r="K44" s="1">
        <f t="shared" si="9"/>
        <v>297.20509225891362</v>
      </c>
      <c r="L44" s="1">
        <f t="shared" si="9"/>
        <v>256.45556215937819</v>
      </c>
      <c r="M44" s="1">
        <f t="shared" si="9"/>
        <v>257.63342586089061</v>
      </c>
      <c r="N44" s="1">
        <f t="shared" si="9"/>
        <v>258.81669932184695</v>
      </c>
      <c r="O44" s="1">
        <f t="shared" si="9"/>
        <v>260.00540738849833</v>
      </c>
      <c r="P44" s="1">
        <f t="shared" si="9"/>
        <v>261.19957502121099</v>
      </c>
      <c r="Q44" s="1">
        <f t="shared" si="9"/>
        <v>262.39922729499062</v>
      </c>
      <c r="R44" s="1">
        <f t="shared" si="9"/>
        <v>280.0365151709554</v>
      </c>
      <c r="S44" s="1">
        <f t="shared" si="9"/>
        <v>298.85930167367468</v>
      </c>
      <c r="T44" s="1">
        <f t="shared" si="9"/>
        <v>318.94727065272446</v>
      </c>
      <c r="U44" s="1">
        <f t="shared" si="9"/>
        <v>340.38546194522888</v>
      </c>
      <c r="V44" s="1">
        <f t="shared" si="9"/>
        <v>363.26463138109068</v>
      </c>
      <c r="W44" s="1">
        <f t="shared" si="9"/>
        <v>364.74349853921308</v>
      </c>
      <c r="X44" s="1">
        <f t="shared" si="9"/>
        <v>366.22838623410797</v>
      </c>
      <c r="Y44" s="1">
        <f t="shared" si="9"/>
        <v>367.71931897565969</v>
      </c>
      <c r="Z44" s="1">
        <f t="shared" si="9"/>
        <v>369.21632137353362</v>
      </c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2:81" x14ac:dyDescent="0.2">
      <c r="B45" t="s">
        <v>46</v>
      </c>
      <c r="D45" t="s">
        <v>43</v>
      </c>
      <c r="G45" s="1">
        <f t="shared" ref="G45:Z45" ca="1" si="10">(SUM(OFFSET(G44,,-MIN(G$28-$G$28,$E$13),1,
    MIN(G$28-$G$28,$E$13)+MIN(COUNT($G$28:$XFD$28)-1-(G$28-$G$28),$E$13)+1))
 +(2*$E$13-MIN(G$28-$G$28,$E$13)-MIN(COUNT($G$28:$XFD$28)-1-(G$28-$G$28),$E$13))
 *G44)/(2*$E$13+1)</f>
        <v>391.98110399999996</v>
      </c>
      <c r="H45" s="1">
        <f t="shared" ca="1" si="10"/>
        <v>395.55311827677843</v>
      </c>
      <c r="I45" s="1">
        <f t="shared" ca="1" si="10"/>
        <v>399.15768332159996</v>
      </c>
      <c r="J45" s="1">
        <f t="shared" ca="1" si="10"/>
        <v>344.42952268562919</v>
      </c>
      <c r="K45" s="1">
        <f t="shared" ca="1" si="10"/>
        <v>297.20509225891362</v>
      </c>
      <c r="L45" s="1">
        <f t="shared" ca="1" si="10"/>
        <v>256.45556215937819</v>
      </c>
      <c r="M45" s="1">
        <f t="shared" ca="1" si="10"/>
        <v>257.63342586089061</v>
      </c>
      <c r="N45" s="1">
        <f t="shared" ca="1" si="10"/>
        <v>258.81669932184695</v>
      </c>
      <c r="O45" s="1">
        <f t="shared" ca="1" si="10"/>
        <v>260.00540738849833</v>
      </c>
      <c r="P45" s="1">
        <f t="shared" ca="1" si="10"/>
        <v>261.19957502121099</v>
      </c>
      <c r="Q45" s="1">
        <f t="shared" ca="1" si="10"/>
        <v>262.39922729499062</v>
      </c>
      <c r="R45" s="1">
        <f t="shared" ca="1" si="10"/>
        <v>280.0365151709554</v>
      </c>
      <c r="S45" s="1">
        <f t="shared" ca="1" si="10"/>
        <v>298.85930167367468</v>
      </c>
      <c r="T45" s="1">
        <f t="shared" ca="1" si="10"/>
        <v>318.94727065272446</v>
      </c>
      <c r="U45" s="1">
        <f t="shared" ca="1" si="10"/>
        <v>340.38546194522888</v>
      </c>
      <c r="V45" s="1">
        <f t="shared" ca="1" si="10"/>
        <v>363.26463138109068</v>
      </c>
      <c r="W45" s="1">
        <f t="shared" ca="1" si="10"/>
        <v>364.74349853921308</v>
      </c>
      <c r="X45" s="1">
        <f t="shared" ca="1" si="10"/>
        <v>366.22838623410797</v>
      </c>
      <c r="Y45" s="1">
        <f t="shared" ca="1" si="10"/>
        <v>367.71931897565969</v>
      </c>
      <c r="Z45" s="85">
        <f t="shared" ca="1" si="10"/>
        <v>369.21632137353362</v>
      </c>
      <c r="AA45" s="84" cm="1">
        <f t="array" aca="1" ref="AA45" ca="1">TREND(X45:Z45,X$28:Z$28,AA$28)</f>
        <v>370.70927733385952</v>
      </c>
      <c r="AB45" s="84" cm="1">
        <f t="array" aca="1" ref="AB45" ca="1">TREND(Y45:AA45,Y$28:AA$28,AB$28)</f>
        <v>372.20493091921708</v>
      </c>
      <c r="AC45" s="84" cm="1">
        <f t="array" aca="1" ref="AC45" ca="1">TREND(Z45:AB45,Z$28:AB$28,AC$28)</f>
        <v>373.69878608788713</v>
      </c>
      <c r="AD45" s="84" cm="1">
        <f t="array" aca="1" ref="AD45" ca="1">TREND(AA45:AC45,AA$28:AC$28,AD$28)</f>
        <v>375.19384020101597</v>
      </c>
      <c r="AE45" s="84" cm="1">
        <f t="array" aca="1" ref="AE45" ca="1">TREND(AB45:AD45,AB$28:AD$28,AE$28)</f>
        <v>376.6880950178388</v>
      </c>
      <c r="AF45" s="84" cm="1">
        <f t="array" aca="1" ref="AF45" ca="1">TREND(AC45:AE45,AC$28:AE$28,AF$28)</f>
        <v>378.18288269886625</v>
      </c>
      <c r="AG45" s="84" cm="1">
        <f t="array" aca="1" ref="AG45" ca="1">TREND(AD45:AF45,AD$28:AF$28,AG$28)</f>
        <v>379.67731513709077</v>
      </c>
      <c r="AH45" s="84" cm="1">
        <f t="array" aca="1" ref="AH45" ca="1">TREND(AE45:AG45,AE$28:AG$28,AH$28)</f>
        <v>381.17198440385073</v>
      </c>
      <c r="AI45" s="84" cm="1">
        <f t="array" aca="1" ref="AI45" ca="1">TREND(AF45:AH45,AF$28:AH$28,AI$28)</f>
        <v>382.66649578492024</v>
      </c>
      <c r="AJ45" s="84" cm="1">
        <f t="array" aca="1" ref="AJ45" ca="1">TREND(AG45:AI45,AG$28:AI$28,AJ$28)</f>
        <v>384.16111242311626</v>
      </c>
      <c r="AK45" s="85">
        <f ca="1">AJ45*(1+$E$12)</f>
        <v>391.84433467157862</v>
      </c>
      <c r="AL45" s="85">
        <f t="shared" ref="AL45:CC45" ca="1" si="11">AK45*(1+$E$12)</f>
        <v>399.68122136501017</v>
      </c>
      <c r="AM45" s="85">
        <f t="shared" ca="1" si="11"/>
        <v>407.67484579231041</v>
      </c>
      <c r="AN45" s="1">
        <f t="shared" ca="1" si="11"/>
        <v>415.82834270815664</v>
      </c>
      <c r="AO45" s="1">
        <f t="shared" ca="1" si="11"/>
        <v>424.14490956231975</v>
      </c>
      <c r="AP45" s="1">
        <f t="shared" ca="1" si="11"/>
        <v>432.62780775356617</v>
      </c>
      <c r="AQ45" s="1">
        <f t="shared" ca="1" si="11"/>
        <v>441.28036390863753</v>
      </c>
      <c r="AR45" s="1">
        <f t="shared" ca="1" si="11"/>
        <v>450.10597118681028</v>
      </c>
      <c r="AS45" s="1">
        <f t="shared" ca="1" si="11"/>
        <v>459.10809061054647</v>
      </c>
      <c r="AT45" s="1">
        <f t="shared" ca="1" si="11"/>
        <v>468.29025242275742</v>
      </c>
      <c r="AU45" s="1">
        <f t="shared" ca="1" si="11"/>
        <v>477.65605747121259</v>
      </c>
      <c r="AV45" s="1">
        <f t="shared" ca="1" si="11"/>
        <v>487.20917862063686</v>
      </c>
      <c r="AW45" s="1">
        <f t="shared" ca="1" si="11"/>
        <v>496.9533621930496</v>
      </c>
      <c r="AX45" s="1">
        <f t="shared" ca="1" si="11"/>
        <v>506.89242943691062</v>
      </c>
      <c r="AY45" s="1">
        <f t="shared" ca="1" si="11"/>
        <v>517.03027802564884</v>
      </c>
      <c r="AZ45" s="1">
        <f t="shared" ca="1" si="11"/>
        <v>527.37088358616188</v>
      </c>
      <c r="BA45" s="1">
        <f t="shared" ca="1" si="11"/>
        <v>537.9183012578851</v>
      </c>
      <c r="BB45" s="1">
        <f t="shared" ca="1" si="11"/>
        <v>548.67666728304278</v>
      </c>
      <c r="BC45" s="1">
        <f t="shared" ca="1" si="11"/>
        <v>559.6502006287036</v>
      </c>
      <c r="BD45" s="1">
        <f t="shared" ca="1" si="11"/>
        <v>570.84320464127768</v>
      </c>
      <c r="BE45" s="1">
        <f t="shared" ca="1" si="11"/>
        <v>582.26006873410324</v>
      </c>
      <c r="BF45" s="1">
        <f t="shared" ca="1" si="11"/>
        <v>593.90527010878532</v>
      </c>
      <c r="BG45" s="1">
        <f t="shared" ca="1" si="11"/>
        <v>605.78337551096104</v>
      </c>
      <c r="BH45" s="1">
        <f t="shared" ca="1" si="11"/>
        <v>617.89904302118032</v>
      </c>
      <c r="BI45" s="1">
        <f t="shared" ca="1" si="11"/>
        <v>630.25702388160391</v>
      </c>
      <c r="BJ45" s="1">
        <f t="shared" ca="1" si="11"/>
        <v>642.86216435923598</v>
      </c>
      <c r="BK45" s="1">
        <f t="shared" ca="1" si="11"/>
        <v>655.71940764642068</v>
      </c>
      <c r="BL45" s="1">
        <f t="shared" ca="1" si="11"/>
        <v>668.8337957993491</v>
      </c>
      <c r="BM45" s="1">
        <f t="shared" ca="1" si="11"/>
        <v>682.2104717153361</v>
      </c>
      <c r="BN45" s="1">
        <f t="shared" ca="1" si="11"/>
        <v>695.85468114964283</v>
      </c>
      <c r="BO45" s="1">
        <f t="shared" ca="1" si="11"/>
        <v>709.77177477263569</v>
      </c>
      <c r="BP45" s="1">
        <f t="shared" ca="1" si="11"/>
        <v>723.96721026808837</v>
      </c>
      <c r="BQ45" s="1">
        <f t="shared" ca="1" si="11"/>
        <v>738.44655447345019</v>
      </c>
      <c r="BR45" s="1">
        <f t="shared" ca="1" si="11"/>
        <v>753.21548556291918</v>
      </c>
      <c r="BS45" s="1">
        <f t="shared" ca="1" si="11"/>
        <v>768.27979527417756</v>
      </c>
      <c r="BT45" s="1">
        <f t="shared" ca="1" si="11"/>
        <v>783.64539117966115</v>
      </c>
      <c r="BU45" s="1">
        <f t="shared" ca="1" si="11"/>
        <v>799.31829900325442</v>
      </c>
      <c r="BV45" s="1">
        <f t="shared" ca="1" si="11"/>
        <v>815.30466498331953</v>
      </c>
      <c r="BW45" s="1">
        <f t="shared" ca="1" si="11"/>
        <v>831.6107582829859</v>
      </c>
      <c r="BX45" s="1">
        <f t="shared" ca="1" si="11"/>
        <v>848.24297344864567</v>
      </c>
      <c r="BY45" s="1">
        <f t="shared" ca="1" si="11"/>
        <v>865.20783291761859</v>
      </c>
      <c r="BZ45" s="1">
        <f t="shared" ca="1" si="11"/>
        <v>882.51198957597103</v>
      </c>
      <c r="CA45" s="1">
        <f t="shared" ca="1" si="11"/>
        <v>900.16222936749045</v>
      </c>
      <c r="CB45" s="1">
        <f t="shared" ca="1" si="11"/>
        <v>918.16547395484031</v>
      </c>
      <c r="CC45" s="1">
        <f t="shared" ca="1" si="11"/>
        <v>936.52878343393718</v>
      </c>
    </row>
    <row r="46" spans="2:81" x14ac:dyDescent="0.2">
      <c r="B46" t="s">
        <v>47</v>
      </c>
      <c r="D46" t="s">
        <v>43</v>
      </c>
      <c r="G46" s="1">
        <f>INDEX(Inputs!$P$11:$P$30,MATCH(MIN($E$15,G$28),Inputs!$D$11:$D$30,0))*(1+$E$12)^(G$28-Inputs!$E$6)</f>
        <v>92.396029274238643</v>
      </c>
      <c r="H46" s="1">
        <f>INDEX(Inputs!$P$11:$P$30,MATCH(MIN($E$15,H$28),Inputs!$D$11:$D$30,0))*(1+$E$12)^(H$28-Inputs!$E$6)</f>
        <v>118.67338871668287</v>
      </c>
      <c r="I46" s="1">
        <f>INDEX(Inputs!$P$11:$P$30,MATCH(MIN($E$15,I$28),Inputs!$D$11:$D$30,0))*(1+$E$12)^(I$28-Inputs!$E$6)</f>
        <v>135.28979426244445</v>
      </c>
      <c r="J46" s="1">
        <f>INDEX(Inputs!$P$11:$P$30,MATCH(MIN($E$15,J$28),Inputs!$D$11:$D$30,0))*(1+$E$12)^(J$28-Inputs!$E$6)</f>
        <v>138.27862929706956</v>
      </c>
      <c r="K46" s="1">
        <f>INDEX(Inputs!$P$11:$P$30,MATCH(MIN($E$15,K$28),Inputs!$D$11:$D$30,0))*(1+$E$12)^(K$28-Inputs!$E$6)</f>
        <v>138.73785151333246</v>
      </c>
      <c r="L46" s="1">
        <f>INDEX(Inputs!$P$11:$P$30,MATCH(MIN($E$15,L$28),Inputs!$D$11:$D$30,0))*(1+$E$12)^(L$28-Inputs!$E$6)</f>
        <v>140.83614255914142</v>
      </c>
      <c r="M46" s="1">
        <f>INDEX(Inputs!$P$11:$P$30,MATCH(MIN($E$15,M$28),Inputs!$D$11:$D$30,0))*(1+$E$12)^(M$28-Inputs!$E$6)</f>
        <v>139.68058986138143</v>
      </c>
      <c r="N46" s="1">
        <f>INDEX(Inputs!$P$11:$P$30,MATCH(MIN($E$15,N$28),Inputs!$D$11:$D$30,0))*(1+$E$12)^(N$28-Inputs!$E$6)</f>
        <v>138.38638747878687</v>
      </c>
      <c r="O46" s="1">
        <f>INDEX(Inputs!$P$11:$P$30,MATCH(MIN($E$15,O$28),Inputs!$D$11:$D$30,0))*(1+$E$12)^(O$28-Inputs!$E$6)</f>
        <v>146.88733933676534</v>
      </c>
      <c r="P46" s="1">
        <f>INDEX(Inputs!$P$11:$P$30,MATCH(MIN($E$15,P$28),Inputs!$D$11:$D$30,0))*(1+$E$12)^(P$28-Inputs!$E$6)</f>
        <v>127.82220706969814</v>
      </c>
      <c r="Q46" s="1">
        <f>INDEX(Inputs!$P$11:$P$30,MATCH(MIN($E$15,Q$28),Inputs!$D$11:$D$30,0))*(1+$E$12)^(Q$28-Inputs!$E$6)</f>
        <v>128.23210427744098</v>
      </c>
      <c r="R46" s="1">
        <f>INDEX(Inputs!$P$11:$P$30,MATCH(MIN($E$15,R$28),Inputs!$D$11:$D$30,0))*(1+$E$12)^(R$28-Inputs!$E$6)</f>
        <v>136.86158442585528</v>
      </c>
      <c r="S46" s="1">
        <f>INDEX(Inputs!$P$11:$P$30,MATCH(MIN($E$15,S$28),Inputs!$D$11:$D$30,0))*(1+$E$12)^(S$28-Inputs!$E$6)</f>
        <v>141.89037512326701</v>
      </c>
      <c r="T46" s="1">
        <f>INDEX(Inputs!$P$11:$P$30,MATCH(MIN($E$15,T$28),Inputs!$D$11:$D$30,0))*(1+$E$12)^(T$28-Inputs!$E$6)</f>
        <v>148.93823716423262</v>
      </c>
      <c r="U46" s="1">
        <f>INDEX(Inputs!$P$11:$P$30,MATCH(MIN($E$15,U$28),Inputs!$D$11:$D$30,0))*(1+$E$12)^(U$28-Inputs!$E$6)</f>
        <v>145.23505745432169</v>
      </c>
      <c r="V46" s="1">
        <f>INDEX(Inputs!$P$11:$P$30,MATCH(MIN($E$15,V$28),Inputs!$D$11:$D$30,0))*(1+$E$12)^(V$28-Inputs!$E$6)</f>
        <v>151.42382369732189</v>
      </c>
      <c r="W46" s="1">
        <f>INDEX(Inputs!$P$11:$P$30,MATCH(MIN($E$15,W$28),Inputs!$D$11:$D$30,0))*(1+$E$12)^(W$28-Inputs!$E$6)</f>
        <v>143.57725826974547</v>
      </c>
      <c r="X46" s="1">
        <f>INDEX(Inputs!$P$11:$P$30,MATCH(MIN($E$15,X$28),Inputs!$D$11:$D$30,0))*(1+$E$12)^(X$28-Inputs!$E$6)</f>
        <v>135.35626069558708</v>
      </c>
      <c r="Y46" s="1">
        <f>INDEX(Inputs!$P$11:$P$30,MATCH(MIN($E$15,Y$28),Inputs!$D$11:$D$30,0))*(1+$E$12)^(Y$28-Inputs!$E$6)</f>
        <v>126.7489923151545</v>
      </c>
      <c r="Z46" s="1">
        <f>INDEX(Inputs!$P$11:$P$30,MATCH(MIN($E$15,Z$28),Inputs!$D$11:$D$30,0))*(1+$E$12)^(Z$28-Inputs!$E$6)</f>
        <v>117.74329069522632</v>
      </c>
      <c r="AA46" s="1">
        <f>INDEX(Inputs!$P$11:$P$30,MATCH(MIN($E$15,AA$28),Inputs!$D$11:$D$30,0))*(1+$E$12)^(AA$28-Inputs!$E$6)</f>
        <v>120.09815650913086</v>
      </c>
      <c r="AB46" s="1">
        <f>INDEX(Inputs!$P$11:$P$30,MATCH(MIN($E$15,AB$28),Inputs!$D$11:$D$30,0))*(1+$E$12)^(AB$28-Inputs!$E$6)</f>
        <v>122.50011963931345</v>
      </c>
      <c r="AC46" s="1">
        <f>INDEX(Inputs!$P$11:$P$30,MATCH(MIN($E$15,AC$28),Inputs!$D$11:$D$30,0))*(1+$E$12)^(AC$28-Inputs!$E$6)</f>
        <v>124.95012203209973</v>
      </c>
      <c r="AD46" s="1">
        <f>INDEX(Inputs!$P$11:$P$30,MATCH(MIN($E$15,AD$28),Inputs!$D$11:$D$30,0))*(1+$E$12)^(AD$28-Inputs!$E$6)</f>
        <v>127.44912447274173</v>
      </c>
      <c r="AE46" s="1">
        <f>INDEX(Inputs!$P$11:$P$30,MATCH(MIN($E$15,AE$28),Inputs!$D$11:$D$30,0))*(1+$E$12)^(AE$28-Inputs!$E$6)</f>
        <v>129.99810696219657</v>
      </c>
      <c r="AF46" s="1">
        <f>INDEX(Inputs!$P$11:$P$30,MATCH(MIN($E$15,AF$28),Inputs!$D$11:$D$30,0))*(1+$E$12)^(AF$28-Inputs!$E$6)</f>
        <v>132.59806910144047</v>
      </c>
      <c r="AG46" s="1">
        <f>INDEX(Inputs!$P$11:$P$30,MATCH(MIN($E$15,AG$28),Inputs!$D$11:$D$30,0))*(1+$E$12)^(AG$28-Inputs!$E$6)</f>
        <v>135.25003048346932</v>
      </c>
      <c r="AH46" s="1">
        <f>INDEX(Inputs!$P$11:$P$30,MATCH(MIN($E$15,AH$28),Inputs!$D$11:$D$30,0))*(1+$E$12)^(AH$28-Inputs!$E$6)</f>
        <v>137.95503109313867</v>
      </c>
      <c r="AI46" s="1">
        <f>INDEX(Inputs!$P$11:$P$30,MATCH(MIN($E$15,AI$28),Inputs!$D$11:$D$30,0))*(1+$E$12)^(AI$28-Inputs!$E$6)</f>
        <v>140.71413171500146</v>
      </c>
      <c r="AJ46" s="1">
        <f>INDEX(Inputs!$P$11:$P$30,MATCH(MIN($E$15,AJ$28),Inputs!$D$11:$D$30,0))*(1+$E$12)^(AJ$28-Inputs!$E$6)</f>
        <v>143.52841434930147</v>
      </c>
      <c r="AK46" s="1">
        <f>INDEX(Inputs!$P$11:$P$30,MATCH(MIN($E$15,AK$28),Inputs!$D$11:$D$30,0))*(1+$E$12)^(AK$28-Inputs!$E$6)</f>
        <v>146.39898263628751</v>
      </c>
      <c r="AL46" s="1">
        <f>INDEX(Inputs!$P$11:$P$30,MATCH(MIN($E$15,AL$28),Inputs!$D$11:$D$30,0))*(1+$E$12)^(AL$28-Inputs!$E$6)</f>
        <v>149.3269622890133</v>
      </c>
      <c r="AM46" s="1">
        <f>INDEX(Inputs!$P$11:$P$30,MATCH(MIN($E$15,AM$28),Inputs!$D$11:$D$30,0))*(1+$E$12)^(AM$28-Inputs!$E$6)</f>
        <v>152.31350153479355</v>
      </c>
      <c r="AN46" s="1">
        <f>INDEX(Inputs!$P$11:$P$30,MATCH(MIN($E$15,AN$28),Inputs!$D$11:$D$30,0))*(1+$E$12)^(AN$28-Inputs!$E$6)</f>
        <v>155.35977156548941</v>
      </c>
      <c r="AO46" s="1">
        <f>INDEX(Inputs!$P$11:$P$30,MATCH(MIN($E$15,AO$28),Inputs!$D$11:$D$30,0))*(1+$E$12)^(AO$28-Inputs!$E$6)</f>
        <v>158.46696699679919</v>
      </c>
      <c r="AP46" s="1">
        <f>INDEX(Inputs!$P$11:$P$30,MATCH(MIN($E$15,AP$28),Inputs!$D$11:$D$30,0))*(1+$E$12)^(AP$28-Inputs!$E$6)</f>
        <v>161.6363063367352</v>
      </c>
      <c r="AQ46" s="1">
        <f>INDEX(Inputs!$P$11:$P$30,MATCH(MIN($E$15,AQ$28),Inputs!$D$11:$D$30,0))*(1+$E$12)^(AQ$28-Inputs!$E$6)</f>
        <v>164.86903246346992</v>
      </c>
      <c r="AR46" s="1">
        <f>INDEX(Inputs!$P$11:$P$30,MATCH(MIN($E$15,AR$28),Inputs!$D$11:$D$30,0))*(1+$E$12)^(AR$28-Inputs!$E$6)</f>
        <v>168.16641311273924</v>
      </c>
      <c r="AS46" s="1">
        <f>INDEX(Inputs!$P$11:$P$30,MATCH(MIN($E$15,AS$28),Inputs!$D$11:$D$30,0))*(1+$E$12)^(AS$28-Inputs!$E$6)</f>
        <v>171.52974137499407</v>
      </c>
      <c r="AT46" s="1">
        <f>INDEX(Inputs!$P$11:$P$30,MATCH(MIN($E$15,AT$28),Inputs!$D$11:$D$30,0))*(1+$E$12)^(AT$28-Inputs!$E$6)</f>
        <v>174.96033620249395</v>
      </c>
      <c r="AU46" s="1">
        <f>INDEX(Inputs!$P$11:$P$30,MATCH(MIN($E$15,AU$28),Inputs!$D$11:$D$30,0))*(1+$E$12)^(AU$28-Inputs!$E$6)</f>
        <v>178.45954292654383</v>
      </c>
      <c r="AV46" s="1">
        <f>INDEX(Inputs!$P$11:$P$30,MATCH(MIN($E$15,AV$28),Inputs!$D$11:$D$30,0))*(1+$E$12)^(AV$28-Inputs!$E$6)</f>
        <v>182.02873378507468</v>
      </c>
      <c r="AW46" s="1">
        <f>INDEX(Inputs!$P$11:$P$30,MATCH(MIN($E$15,AW$28),Inputs!$D$11:$D$30,0))*(1+$E$12)^(AW$28-Inputs!$E$6)</f>
        <v>185.66930846077622</v>
      </c>
      <c r="AX46" s="1">
        <f>INDEX(Inputs!$P$11:$P$30,MATCH(MIN($E$15,AX$28),Inputs!$D$11:$D$30,0))*(1+$E$12)^(AX$28-Inputs!$E$6)</f>
        <v>189.3826946299917</v>
      </c>
      <c r="AY46" s="1">
        <f>INDEX(Inputs!$P$11:$P$30,MATCH(MIN($E$15,AY$28),Inputs!$D$11:$D$30,0))*(1+$E$12)^(AY$28-Inputs!$E$6)</f>
        <v>193.17034852259158</v>
      </c>
      <c r="AZ46" s="1">
        <f>INDEX(Inputs!$P$11:$P$30,MATCH(MIN($E$15,AZ$28),Inputs!$D$11:$D$30,0))*(1+$E$12)^(AZ$28-Inputs!$E$6)</f>
        <v>197.03375549304334</v>
      </c>
      <c r="BA46" s="1">
        <f>INDEX(Inputs!$P$11:$P$30,MATCH(MIN($E$15,BA$28),Inputs!$D$11:$D$30,0))*(1+$E$12)^(BA$28-Inputs!$E$6)</f>
        <v>200.97443060290425</v>
      </c>
      <c r="BB46" s="1">
        <f>INDEX(Inputs!$P$11:$P$30,MATCH(MIN($E$15,BB$28),Inputs!$D$11:$D$30,0))*(1+$E$12)^(BB$28-Inputs!$E$6)</f>
        <v>204.99391921496235</v>
      </c>
      <c r="BC46" s="1">
        <f>INDEX(Inputs!$P$11:$P$30,MATCH(MIN($E$15,BC$28),Inputs!$D$11:$D$30,0))*(1+$E$12)^(BC$28-Inputs!$E$6)</f>
        <v>209.09379759926159</v>
      </c>
      <c r="BD46" s="1">
        <f>INDEX(Inputs!$P$11:$P$30,MATCH(MIN($E$15,BD$28),Inputs!$D$11:$D$30,0))*(1+$E$12)^(BD$28-Inputs!$E$6)</f>
        <v>213.2756735512468</v>
      </c>
      <c r="BE46" s="1">
        <f>INDEX(Inputs!$P$11:$P$30,MATCH(MIN($E$15,BE$28),Inputs!$D$11:$D$30,0))*(1+$E$12)^(BE$28-Inputs!$E$6)</f>
        <v>217.54118702227177</v>
      </c>
      <c r="BF46" s="1">
        <f>INDEX(Inputs!$P$11:$P$30,MATCH(MIN($E$15,BF$28),Inputs!$D$11:$D$30,0))*(1+$E$12)^(BF$28-Inputs!$E$6)</f>
        <v>221.89201076271715</v>
      </c>
      <c r="BG46" s="1">
        <f>INDEX(Inputs!$P$11:$P$30,MATCH(MIN($E$15,BG$28),Inputs!$D$11:$D$30,0))*(1+$E$12)^(BG$28-Inputs!$E$6)</f>
        <v>226.32985097797155</v>
      </c>
      <c r="BH46" s="1">
        <f>INDEX(Inputs!$P$11:$P$30,MATCH(MIN($E$15,BH$28),Inputs!$D$11:$D$30,0))*(1+$E$12)^(BH$28-Inputs!$E$6)</f>
        <v>230.85644799753089</v>
      </c>
      <c r="BI46" s="1">
        <f>INDEX(Inputs!$P$11:$P$30,MATCH(MIN($E$15,BI$28),Inputs!$D$11:$D$30,0))*(1+$E$12)^(BI$28-Inputs!$E$6)</f>
        <v>235.47357695748153</v>
      </c>
      <c r="BJ46" s="1">
        <f>INDEX(Inputs!$P$11:$P$30,MATCH(MIN($E$15,BJ$28),Inputs!$D$11:$D$30,0))*(1+$E$12)^(BJ$28-Inputs!$E$6)</f>
        <v>240.18304849663116</v>
      </c>
      <c r="BK46" s="1">
        <f>INDEX(Inputs!$P$11:$P$30,MATCH(MIN($E$15,BK$28),Inputs!$D$11:$D$30,0))*(1+$E$12)^(BK$28-Inputs!$E$6)</f>
        <v>244.98670946656381</v>
      </c>
      <c r="BL46" s="1">
        <f>INDEX(Inputs!$P$11:$P$30,MATCH(MIN($E$15,BL$28),Inputs!$D$11:$D$30,0))*(1+$E$12)^(BL$28-Inputs!$E$6)</f>
        <v>249.88644365589505</v>
      </c>
      <c r="BM46" s="1">
        <f>INDEX(Inputs!$P$11:$P$30,MATCH(MIN($E$15,BM$28),Inputs!$D$11:$D$30,0))*(1+$E$12)^(BM$28-Inputs!$E$6)</f>
        <v>254.884172529013</v>
      </c>
      <c r="BN46" s="1">
        <f>INDEX(Inputs!$P$11:$P$30,MATCH(MIN($E$15,BN$28),Inputs!$D$11:$D$30,0))*(1+$E$12)^(BN$28-Inputs!$E$6)</f>
        <v>259.98185597959321</v>
      </c>
      <c r="BO46" s="1">
        <f>INDEX(Inputs!$P$11:$P$30,MATCH(MIN($E$15,BO$28),Inputs!$D$11:$D$30,0))*(1+$E$12)^(BO$28-Inputs!$E$6)</f>
        <v>265.1814930991851</v>
      </c>
      <c r="BP46" s="1">
        <f>INDEX(Inputs!$P$11:$P$30,MATCH(MIN($E$15,BP$28),Inputs!$D$11:$D$30,0))*(1+$E$12)^(BP$28-Inputs!$E$6)</f>
        <v>270.48512296116877</v>
      </c>
      <c r="BQ46" s="1">
        <f>INDEX(Inputs!$P$11:$P$30,MATCH(MIN($E$15,BQ$28),Inputs!$D$11:$D$30,0))*(1+$E$12)^(BQ$28-Inputs!$E$6)</f>
        <v>275.89482542039218</v>
      </c>
      <c r="BR46" s="1">
        <f>INDEX(Inputs!$P$11:$P$30,MATCH(MIN($E$15,BR$28),Inputs!$D$11:$D$30,0))*(1+$E$12)^(BR$28-Inputs!$E$6)</f>
        <v>281.41272192880007</v>
      </c>
      <c r="BS46" s="1">
        <f>INDEX(Inputs!$P$11:$P$30,MATCH(MIN($E$15,BS$28),Inputs!$D$11:$D$30,0))*(1+$E$12)^(BS$28-Inputs!$E$6)</f>
        <v>287.040976367376</v>
      </c>
      <c r="BT46" s="1">
        <f>INDEX(Inputs!$P$11:$P$30,MATCH(MIN($E$15,BT$28),Inputs!$D$11:$D$30,0))*(1+$E$12)^(BT$28-Inputs!$E$6)</f>
        <v>292.78179589472353</v>
      </c>
      <c r="BU46" s="1">
        <f>INDEX(Inputs!$P$11:$P$30,MATCH(MIN($E$15,BU$28),Inputs!$D$11:$D$30,0))*(1+$E$12)^(BU$28-Inputs!$E$6)</f>
        <v>298.63743181261799</v>
      </c>
      <c r="BV46" s="1">
        <f>INDEX(Inputs!$P$11:$P$30,MATCH(MIN($E$15,BV$28),Inputs!$D$11:$D$30,0))*(1+$E$12)^(BV$28-Inputs!$E$6)</f>
        <v>304.61018044887038</v>
      </c>
      <c r="BW46" s="1">
        <f>INDEX(Inputs!$P$11:$P$30,MATCH(MIN($E$15,BW$28),Inputs!$D$11:$D$30,0))*(1+$E$12)^(BW$28-Inputs!$E$6)</f>
        <v>310.70238405784784</v>
      </c>
      <c r="BX46" s="1">
        <f>INDEX(Inputs!$P$11:$P$30,MATCH(MIN($E$15,BX$28),Inputs!$D$11:$D$30,0))*(1+$E$12)^(BX$28-Inputs!$E$6)</f>
        <v>316.91643173900474</v>
      </c>
      <c r="BY46" s="1">
        <f>INDEX(Inputs!$P$11:$P$30,MATCH(MIN($E$15,BY$28),Inputs!$D$11:$D$30,0))*(1+$E$12)^(BY$28-Inputs!$E$6)</f>
        <v>323.25476037378485</v>
      </c>
      <c r="BZ46" s="1">
        <f>INDEX(Inputs!$P$11:$P$30,MATCH(MIN($E$15,BZ$28),Inputs!$D$11:$D$30,0))*(1+$E$12)^(BZ$28-Inputs!$E$6)</f>
        <v>329.7198555812605</v>
      </c>
      <c r="CA46" s="1">
        <f>INDEX(Inputs!$P$11:$P$30,MATCH(MIN($E$15,CA$28),Inputs!$D$11:$D$30,0))*(1+$E$12)^(CA$28-Inputs!$E$6)</f>
        <v>336.31425269288576</v>
      </c>
      <c r="CB46" s="1">
        <f>INDEX(Inputs!$P$11:$P$30,MATCH(MIN($E$15,CB$28),Inputs!$D$11:$D$30,0))*(1+$E$12)^(CB$28-Inputs!$E$6)</f>
        <v>343.04053774674338</v>
      </c>
      <c r="CC46" s="1">
        <f>INDEX(Inputs!$P$11:$P$30,MATCH(MIN($E$15,CC$28),Inputs!$D$11:$D$30,0))*(1+$E$12)^(CC$28-Inputs!$E$6)</f>
        <v>349.90134850167834</v>
      </c>
    </row>
    <row r="47" spans="2:81" x14ac:dyDescent="0.2">
      <c r="B47" t="s">
        <v>48</v>
      </c>
      <c r="D47" t="s">
        <v>49</v>
      </c>
      <c r="G47" s="2">
        <f>INDEX(Inputs!$Q$11:$Q$30,MATCH(MIN(G$28,$E$15),Inputs!$D$11:$D$30,0))</f>
        <v>693.06378557652999</v>
      </c>
      <c r="H47" s="2">
        <f>INDEX(Inputs!$Q$11:$Q$30,MATCH(MIN(H$28,$E$15),Inputs!$D$11:$D$30,0))</f>
        <v>867.02288918347085</v>
      </c>
      <c r="I47" s="2">
        <f>INDEX(Inputs!$Q$11:$Q$30,MATCH(MIN(I$28,$E$15),Inputs!$D$11:$D$30,0))</f>
        <v>964.16588436155018</v>
      </c>
      <c r="J47" s="2">
        <f>INDEX(Inputs!$Q$11:$Q$30,MATCH(MIN(J$28,$E$15),Inputs!$D$11:$D$30,0))</f>
        <v>959.60598850858787</v>
      </c>
      <c r="K47" s="2">
        <f>INDEX(Inputs!$Q$11:$Q$30,MATCH(MIN(K$28,$E$15),Inputs!$D$11:$D$30,0))</f>
        <v>934.07077036222699</v>
      </c>
      <c r="L47" s="2">
        <f>INDEX(Inputs!$Q$11:$Q$30,MATCH(MIN(L$28,$E$15),Inputs!$D$11:$D$30,0))</f>
        <v>921.57256537736032</v>
      </c>
      <c r="M47" s="2">
        <f>INDEX(Inputs!$Q$11:$Q$30,MATCH(MIN(M$28,$E$15),Inputs!$D$11:$D$30,0))</f>
        <v>887.55464549071303</v>
      </c>
      <c r="N47" s="2">
        <f>INDEX(Inputs!$Q$11:$Q$30,MATCH(MIN(N$28,$E$15),Inputs!$D$11:$D$30,0))</f>
        <v>853.25295696448802</v>
      </c>
      <c r="O47" s="2">
        <f>INDEX(Inputs!$Q$11:$Q$30,MATCH(MIN(O$28,$E$15),Inputs!$D$11:$D$30,0))</f>
        <v>881.09347350556254</v>
      </c>
      <c r="P47" s="2">
        <f>INDEX(Inputs!$Q$11:$Q$30,MATCH(MIN(P$28,$E$15),Inputs!$D$11:$D$30,0))</f>
        <v>744.06942608428426</v>
      </c>
      <c r="Q47" s="2">
        <f>INDEX(Inputs!$Q$11:$Q$30,MATCH(MIN(Q$28,$E$15),Inputs!$D$11:$D$30,0))</f>
        <v>725.70765843840866</v>
      </c>
      <c r="R47" s="2">
        <f>INDEX(Inputs!$Q$11:$Q$30,MATCH(MIN(R$28,$E$15),Inputs!$D$11:$D$30,0))</f>
        <v>752.73973442522049</v>
      </c>
      <c r="S47" s="2">
        <f>INDEX(Inputs!$Q$11:$Q$30,MATCH(MIN(S$28,$E$15),Inputs!$D$11:$D$30,0))</f>
        <v>757.68985834816954</v>
      </c>
      <c r="T47" s="2">
        <f>INDEX(Inputs!$Q$11:$Q$30,MATCH(MIN(T$28,$E$15),Inputs!$D$11:$D$30,0))</f>
        <v>772.33688189855695</v>
      </c>
      <c r="U47" s="2">
        <f>INDEX(Inputs!$Q$11:$Q$30,MATCH(MIN(U$28,$E$15),Inputs!$D$11:$D$30,0))</f>
        <v>730.49036089444041</v>
      </c>
      <c r="V47" s="2">
        <f>INDEX(Inputs!$Q$11:$Q$30,MATCH(MIN(V$28,$E$15),Inputs!$D$11:$D$30,0))</f>
        <v>739.34916008081814</v>
      </c>
      <c r="W47" s="2">
        <f>INDEX(Inputs!$Q$11:$Q$30,MATCH(MIN(W$28,$E$15),Inputs!$D$11:$D$30,0))</f>
        <v>680.79716185926043</v>
      </c>
      <c r="X47" s="2">
        <f>INDEX(Inputs!$Q$11:$Q$30,MATCH(MIN(X$28,$E$15),Inputs!$D$11:$D$30,0))</f>
        <v>622.24516363770272</v>
      </c>
      <c r="Y47" s="2">
        <f>INDEX(Inputs!$Q$11:$Q$30,MATCH(MIN(Y$28,$E$15),Inputs!$D$11:$D$30,0))</f>
        <v>563.69316541614501</v>
      </c>
      <c r="Z47" s="2">
        <f>INDEX(Inputs!$Q$11:$Q$30,MATCH(MIN(Z$28,$E$15),Inputs!$D$11:$D$30,0))</f>
        <v>505.14116719458747</v>
      </c>
      <c r="AA47" s="2">
        <f>INDEX(Inputs!$Q$11:$Q$30,MATCH(MIN(AA$28,$E$15),Inputs!$D$11:$D$30,0))</f>
        <v>505.14116719458747</v>
      </c>
      <c r="AB47" s="2">
        <f>INDEX(Inputs!$Q$11:$Q$30,MATCH(MIN(AB$28,$E$15),Inputs!$D$11:$D$30,0))</f>
        <v>505.14116719458747</v>
      </c>
      <c r="AC47" s="2">
        <f>INDEX(Inputs!$Q$11:$Q$30,MATCH(MIN(AC$28,$E$15),Inputs!$D$11:$D$30,0))</f>
        <v>505.14116719458747</v>
      </c>
      <c r="AD47" s="2">
        <f>INDEX(Inputs!$Q$11:$Q$30,MATCH(MIN(AD$28,$E$15),Inputs!$D$11:$D$30,0))</f>
        <v>505.14116719458747</v>
      </c>
      <c r="AE47" s="2">
        <f>INDEX(Inputs!$Q$11:$Q$30,MATCH(MIN(AE$28,$E$15),Inputs!$D$11:$D$30,0))</f>
        <v>505.14116719458747</v>
      </c>
      <c r="AF47" s="2">
        <f>INDEX(Inputs!$Q$11:$Q$30,MATCH(MIN(AF$28,$E$15),Inputs!$D$11:$D$30,0))</f>
        <v>505.14116719458747</v>
      </c>
      <c r="AG47" s="2">
        <f>INDEX(Inputs!$Q$11:$Q$30,MATCH(MIN(AG$28,$E$15),Inputs!$D$11:$D$30,0))</f>
        <v>505.14116719458747</v>
      </c>
      <c r="AH47" s="2">
        <f>INDEX(Inputs!$Q$11:$Q$30,MATCH(MIN(AH$28,$E$15),Inputs!$D$11:$D$30,0))</f>
        <v>505.14116719458747</v>
      </c>
      <c r="AI47" s="2">
        <f>INDEX(Inputs!$Q$11:$Q$30,MATCH(MIN(AI$28,$E$15),Inputs!$D$11:$D$30,0))</f>
        <v>505.14116719458747</v>
      </c>
      <c r="AJ47" s="2">
        <f>INDEX(Inputs!$Q$11:$Q$30,MATCH(MIN(AJ$28,$E$15),Inputs!$D$11:$D$30,0))</f>
        <v>505.14116719458747</v>
      </c>
      <c r="AK47" s="2">
        <f>INDEX(Inputs!$Q$11:$Q$30,MATCH(MIN(AK$28,$E$15),Inputs!$D$11:$D$30,0))</f>
        <v>505.14116719458747</v>
      </c>
      <c r="AL47" s="2">
        <f>INDEX(Inputs!$Q$11:$Q$30,MATCH(MIN(AL$28,$E$15),Inputs!$D$11:$D$30,0))</f>
        <v>505.14116719458747</v>
      </c>
      <c r="AM47" s="2">
        <f>INDEX(Inputs!$Q$11:$Q$30,MATCH(MIN(AM$28,$E$15),Inputs!$D$11:$D$30,0))</f>
        <v>505.14116719458747</v>
      </c>
      <c r="AN47" s="2">
        <f>INDEX(Inputs!$Q$11:$Q$30,MATCH(MIN(AN$28,$E$15),Inputs!$D$11:$D$30,0))</f>
        <v>505.14116719458747</v>
      </c>
      <c r="AO47" s="2">
        <f>INDEX(Inputs!$Q$11:$Q$30,MATCH(MIN(AO$28,$E$15),Inputs!$D$11:$D$30,0))</f>
        <v>505.14116719458747</v>
      </c>
      <c r="AP47" s="2">
        <f>INDEX(Inputs!$Q$11:$Q$30,MATCH(MIN(AP$28,$E$15),Inputs!$D$11:$D$30,0))</f>
        <v>505.14116719458747</v>
      </c>
      <c r="AQ47" s="2">
        <f>INDEX(Inputs!$Q$11:$Q$30,MATCH(MIN(AQ$28,$E$15),Inputs!$D$11:$D$30,0))</f>
        <v>505.14116719458747</v>
      </c>
      <c r="AR47" s="2">
        <f>INDEX(Inputs!$Q$11:$Q$30,MATCH(MIN(AR$28,$E$15),Inputs!$D$11:$D$30,0))</f>
        <v>505.14116719458747</v>
      </c>
      <c r="AS47" s="2">
        <f>INDEX(Inputs!$Q$11:$Q$30,MATCH(MIN(AS$28,$E$15),Inputs!$D$11:$D$30,0))</f>
        <v>505.14116719458747</v>
      </c>
      <c r="AT47" s="2">
        <f>INDEX(Inputs!$Q$11:$Q$30,MATCH(MIN(AT$28,$E$15),Inputs!$D$11:$D$30,0))</f>
        <v>505.14116719458747</v>
      </c>
      <c r="AU47" s="2">
        <f>INDEX(Inputs!$Q$11:$Q$30,MATCH(MIN(AU$28,$E$15),Inputs!$D$11:$D$30,0))</f>
        <v>505.14116719458747</v>
      </c>
      <c r="AV47" s="2">
        <f>INDEX(Inputs!$Q$11:$Q$30,MATCH(MIN(AV$28,$E$15),Inputs!$D$11:$D$30,0))</f>
        <v>505.14116719458747</v>
      </c>
      <c r="AW47" s="2">
        <f>INDEX(Inputs!$Q$11:$Q$30,MATCH(MIN(AW$28,$E$15),Inputs!$D$11:$D$30,0))</f>
        <v>505.14116719458747</v>
      </c>
      <c r="AX47" s="2">
        <f>INDEX(Inputs!$Q$11:$Q$30,MATCH(MIN(AX$28,$E$15),Inputs!$D$11:$D$30,0))</f>
        <v>505.14116719458747</v>
      </c>
      <c r="AY47" s="2">
        <f>INDEX(Inputs!$Q$11:$Q$30,MATCH(MIN(AY$28,$E$15),Inputs!$D$11:$D$30,0))</f>
        <v>505.14116719458747</v>
      </c>
      <c r="AZ47" s="2">
        <f>INDEX(Inputs!$Q$11:$Q$30,MATCH(MIN(AZ$28,$E$15),Inputs!$D$11:$D$30,0))</f>
        <v>505.14116719458747</v>
      </c>
      <c r="BA47" s="2">
        <f>INDEX(Inputs!$Q$11:$Q$30,MATCH(MIN(BA$28,$E$15),Inputs!$D$11:$D$30,0))</f>
        <v>505.14116719458747</v>
      </c>
      <c r="BB47" s="2">
        <f>INDEX(Inputs!$Q$11:$Q$30,MATCH(MIN(BB$28,$E$15),Inputs!$D$11:$D$30,0))</f>
        <v>505.14116719458747</v>
      </c>
      <c r="BC47" s="2">
        <f>INDEX(Inputs!$Q$11:$Q$30,MATCH(MIN(BC$28,$E$15),Inputs!$D$11:$D$30,0))</f>
        <v>505.14116719458747</v>
      </c>
      <c r="BD47" s="2">
        <f>INDEX(Inputs!$Q$11:$Q$30,MATCH(MIN(BD$28,$E$15),Inputs!$D$11:$D$30,0))</f>
        <v>505.14116719458747</v>
      </c>
      <c r="BE47" s="2">
        <f>INDEX(Inputs!$Q$11:$Q$30,MATCH(MIN(BE$28,$E$15),Inputs!$D$11:$D$30,0))</f>
        <v>505.14116719458747</v>
      </c>
      <c r="BF47" s="2">
        <f>INDEX(Inputs!$Q$11:$Q$30,MATCH(MIN(BF$28,$E$15),Inputs!$D$11:$D$30,0))</f>
        <v>505.14116719458747</v>
      </c>
      <c r="BG47" s="2">
        <f>INDEX(Inputs!$Q$11:$Q$30,MATCH(MIN(BG$28,$E$15),Inputs!$D$11:$D$30,0))</f>
        <v>505.14116719458747</v>
      </c>
      <c r="BH47" s="2">
        <f>INDEX(Inputs!$Q$11:$Q$30,MATCH(MIN(BH$28,$E$15),Inputs!$D$11:$D$30,0))</f>
        <v>505.14116719458747</v>
      </c>
      <c r="BI47" s="2">
        <f>INDEX(Inputs!$Q$11:$Q$30,MATCH(MIN(BI$28,$E$15),Inputs!$D$11:$D$30,0))</f>
        <v>505.14116719458747</v>
      </c>
      <c r="BJ47" s="2">
        <f>INDEX(Inputs!$Q$11:$Q$30,MATCH(MIN(BJ$28,$E$15),Inputs!$D$11:$D$30,0))</f>
        <v>505.14116719458747</v>
      </c>
      <c r="BK47" s="2">
        <f>INDEX(Inputs!$Q$11:$Q$30,MATCH(MIN(BK$28,$E$15),Inputs!$D$11:$D$30,0))</f>
        <v>505.14116719458747</v>
      </c>
      <c r="BL47" s="2">
        <f>INDEX(Inputs!$Q$11:$Q$30,MATCH(MIN(BL$28,$E$15),Inputs!$D$11:$D$30,0))</f>
        <v>505.14116719458747</v>
      </c>
      <c r="BM47" s="2">
        <f>INDEX(Inputs!$Q$11:$Q$30,MATCH(MIN(BM$28,$E$15),Inputs!$D$11:$D$30,0))</f>
        <v>505.14116719458747</v>
      </c>
      <c r="BN47" s="2">
        <f>INDEX(Inputs!$Q$11:$Q$30,MATCH(MIN(BN$28,$E$15),Inputs!$D$11:$D$30,0))</f>
        <v>505.14116719458747</v>
      </c>
      <c r="BO47" s="2">
        <f>INDEX(Inputs!$Q$11:$Q$30,MATCH(MIN(BO$28,$E$15),Inputs!$D$11:$D$30,0))</f>
        <v>505.14116719458747</v>
      </c>
      <c r="BP47" s="2">
        <f>INDEX(Inputs!$Q$11:$Q$30,MATCH(MIN(BP$28,$E$15),Inputs!$D$11:$D$30,0))</f>
        <v>505.14116719458747</v>
      </c>
      <c r="BQ47" s="2">
        <f>INDEX(Inputs!$Q$11:$Q$30,MATCH(MIN(BQ$28,$E$15),Inputs!$D$11:$D$30,0))</f>
        <v>505.14116719458747</v>
      </c>
      <c r="BR47" s="2">
        <f>INDEX(Inputs!$Q$11:$Q$30,MATCH(MIN(BR$28,$E$15),Inputs!$D$11:$D$30,0))</f>
        <v>505.14116719458747</v>
      </c>
      <c r="BS47" s="2">
        <f>INDEX(Inputs!$Q$11:$Q$30,MATCH(MIN(BS$28,$E$15),Inputs!$D$11:$D$30,0))</f>
        <v>505.14116719458747</v>
      </c>
      <c r="BT47" s="2">
        <f>INDEX(Inputs!$Q$11:$Q$30,MATCH(MIN(BT$28,$E$15),Inputs!$D$11:$D$30,0))</f>
        <v>505.14116719458747</v>
      </c>
      <c r="BU47" s="2">
        <f>INDEX(Inputs!$Q$11:$Q$30,MATCH(MIN(BU$28,$E$15),Inputs!$D$11:$D$30,0))</f>
        <v>505.14116719458747</v>
      </c>
      <c r="BV47" s="2">
        <f>INDEX(Inputs!$Q$11:$Q$30,MATCH(MIN(BV$28,$E$15),Inputs!$D$11:$D$30,0))</f>
        <v>505.14116719458747</v>
      </c>
      <c r="BW47" s="2">
        <f>INDEX(Inputs!$Q$11:$Q$30,MATCH(MIN(BW$28,$E$15),Inputs!$D$11:$D$30,0))</f>
        <v>505.14116719458747</v>
      </c>
      <c r="BX47" s="2">
        <f>INDEX(Inputs!$Q$11:$Q$30,MATCH(MIN(BX$28,$E$15),Inputs!$D$11:$D$30,0))</f>
        <v>505.14116719458747</v>
      </c>
      <c r="BY47" s="2">
        <f>INDEX(Inputs!$Q$11:$Q$30,MATCH(MIN(BY$28,$E$15),Inputs!$D$11:$D$30,0))</f>
        <v>505.14116719458747</v>
      </c>
      <c r="BZ47" s="2">
        <f>INDEX(Inputs!$Q$11:$Q$30,MATCH(MIN(BZ$28,$E$15),Inputs!$D$11:$D$30,0))</f>
        <v>505.14116719458747</v>
      </c>
      <c r="CA47" s="2">
        <f>INDEX(Inputs!$Q$11:$Q$30,MATCH(MIN(CA$28,$E$15),Inputs!$D$11:$D$30,0))</f>
        <v>505.14116719458747</v>
      </c>
      <c r="CB47" s="2">
        <f>INDEX(Inputs!$Q$11:$Q$30,MATCH(MIN(CB$28,$E$15),Inputs!$D$11:$D$30,0))</f>
        <v>505.14116719458747</v>
      </c>
      <c r="CC47" s="2">
        <f>INDEX(Inputs!$Q$11:$Q$30,MATCH(MIN(CC$28,$E$15),Inputs!$D$11:$D$30,0))</f>
        <v>505.14116719458747</v>
      </c>
    </row>
    <row r="48" spans="2:81" x14ac:dyDescent="0.2">
      <c r="B48" t="s">
        <v>50</v>
      </c>
      <c r="D48" t="s">
        <v>25</v>
      </c>
      <c r="G48" s="3">
        <f>INDEX(Inputs!$R$11:$R$30,MATCH(MIN(G$28,$E$15),Inputs!$D$11:$D$30,0))</f>
        <v>0.56799999999999995</v>
      </c>
      <c r="H48" s="3">
        <f>INDEX(Inputs!$R$11:$R$30,MATCH(MIN(H$28,$E$15),Inputs!$D$11:$D$30,0))</f>
        <v>0.56899999999999995</v>
      </c>
      <c r="I48" s="3">
        <f>INDEX(Inputs!$R$11:$R$30,MATCH(MIN(I$28,$E$15),Inputs!$D$11:$D$30,0))</f>
        <v>0.56999999999999995</v>
      </c>
      <c r="J48" s="3">
        <f>INDEX(Inputs!$R$11:$R$30,MATCH(MIN(J$28,$E$15),Inputs!$D$11:$D$30,0))</f>
        <v>0.44466666666666665</v>
      </c>
      <c r="K48" s="3">
        <f>INDEX(Inputs!$R$11:$R$30,MATCH(MIN(K$28,$E$15),Inputs!$D$11:$D$30,0))</f>
        <v>0.31933333333333336</v>
      </c>
      <c r="L48" s="3">
        <f>INDEX(Inputs!$R$11:$R$30,MATCH(MIN(L$28,$E$15),Inputs!$D$11:$D$30,0))</f>
        <v>0.19400000000000001</v>
      </c>
      <c r="M48" s="3">
        <f>INDEX(Inputs!$R$11:$R$30,MATCH(MIN(M$28,$E$15),Inputs!$D$11:$D$30,0))</f>
        <v>0.1862</v>
      </c>
      <c r="N48" s="3">
        <f>INDEX(Inputs!$R$11:$R$30,MATCH(MIN(N$28,$E$15),Inputs!$D$11:$D$30,0))</f>
        <v>0.1784</v>
      </c>
      <c r="O48" s="3">
        <f>INDEX(Inputs!$R$11:$R$30,MATCH(MIN(O$28,$E$15),Inputs!$D$11:$D$30,0))</f>
        <v>0.1706</v>
      </c>
      <c r="P48" s="3">
        <f>INDEX(Inputs!$R$11:$R$30,MATCH(MIN(P$28,$E$15),Inputs!$D$11:$D$30,0))</f>
        <v>0.1628</v>
      </c>
      <c r="Q48" s="3">
        <f>INDEX(Inputs!$R$11:$R$30,MATCH(MIN(Q$28,$E$15),Inputs!$D$11:$D$30,0))</f>
        <v>0.155</v>
      </c>
      <c r="R48" s="3">
        <f>INDEX(Inputs!$R$11:$R$30,MATCH(MIN(R$28,$E$15),Inputs!$D$11:$D$30,0))</f>
        <v>0.157</v>
      </c>
      <c r="S48" s="3">
        <f>INDEX(Inputs!$R$11:$R$30,MATCH(MIN(S$28,$E$15),Inputs!$D$11:$D$30,0))</f>
        <v>0.159</v>
      </c>
      <c r="T48" s="3">
        <f>INDEX(Inputs!$R$11:$R$30,MATCH(MIN(T$28,$E$15),Inputs!$D$11:$D$30,0))</f>
        <v>0.161</v>
      </c>
      <c r="U48" s="3">
        <f>INDEX(Inputs!$R$11:$R$30,MATCH(MIN(U$28,$E$15),Inputs!$D$11:$D$30,0))</f>
        <v>0.16300000000000001</v>
      </c>
      <c r="V48" s="3">
        <f>INDEX(Inputs!$R$11:$R$30,MATCH(MIN(V$28,$E$15),Inputs!$D$11:$D$30,0))</f>
        <v>0.16500000000000001</v>
      </c>
      <c r="W48" s="3">
        <f>INDEX(Inputs!$R$11:$R$30,MATCH(MIN(W$28,$E$15),Inputs!$D$11:$D$30,0))</f>
        <v>0.16</v>
      </c>
      <c r="X48" s="3">
        <f>INDEX(Inputs!$R$11:$R$30,MATCH(MIN(X$28,$E$15),Inputs!$D$11:$D$30,0))</f>
        <v>0.155</v>
      </c>
      <c r="Y48" s="3">
        <f>INDEX(Inputs!$R$11:$R$30,MATCH(MIN(Y$28,$E$15),Inputs!$D$11:$D$30,0))</f>
        <v>0.15</v>
      </c>
      <c r="Z48" s="3">
        <f>INDEX(Inputs!$R$11:$R$30,MATCH(MIN(Z$28,$E$15),Inputs!$D$11:$D$30,0))</f>
        <v>0.14499999999999999</v>
      </c>
      <c r="AA48" s="3">
        <f>INDEX(Inputs!$R$11:$R$30,MATCH(MIN(AA$28,$E$15),Inputs!$D$11:$D$30,0))</f>
        <v>0.14499999999999999</v>
      </c>
      <c r="AB48" s="3">
        <f>INDEX(Inputs!$R$11:$R$30,MATCH(MIN(AB$28,$E$15),Inputs!$D$11:$D$30,0))</f>
        <v>0.14499999999999999</v>
      </c>
      <c r="AC48" s="3">
        <f>INDEX(Inputs!$R$11:$R$30,MATCH(MIN(AC$28,$E$15),Inputs!$D$11:$D$30,0))</f>
        <v>0.14499999999999999</v>
      </c>
      <c r="AD48" s="3">
        <f>INDEX(Inputs!$R$11:$R$30,MATCH(MIN(AD$28,$E$15),Inputs!$D$11:$D$30,0))</f>
        <v>0.14499999999999999</v>
      </c>
      <c r="AE48" s="3">
        <f>INDEX(Inputs!$R$11:$R$30,MATCH(MIN(AE$28,$E$15),Inputs!$D$11:$D$30,0))</f>
        <v>0.14499999999999999</v>
      </c>
      <c r="AF48" s="3">
        <f>INDEX(Inputs!$R$11:$R$30,MATCH(MIN(AF$28,$E$15),Inputs!$D$11:$D$30,0))</f>
        <v>0.14499999999999999</v>
      </c>
      <c r="AG48" s="3">
        <f>INDEX(Inputs!$R$11:$R$30,MATCH(MIN(AG$28,$E$15),Inputs!$D$11:$D$30,0))</f>
        <v>0.14499999999999999</v>
      </c>
      <c r="AH48" s="3">
        <f>INDEX(Inputs!$R$11:$R$30,MATCH(MIN(AH$28,$E$15),Inputs!$D$11:$D$30,0))</f>
        <v>0.14499999999999999</v>
      </c>
      <c r="AI48" s="3">
        <f>INDEX(Inputs!$R$11:$R$30,MATCH(MIN(AI$28,$E$15),Inputs!$D$11:$D$30,0))</f>
        <v>0.14499999999999999</v>
      </c>
      <c r="AJ48" s="3">
        <f>INDEX(Inputs!$R$11:$R$30,MATCH(MIN(AJ$28,$E$15),Inputs!$D$11:$D$30,0))</f>
        <v>0.14499999999999999</v>
      </c>
      <c r="AK48" s="3">
        <f>INDEX(Inputs!$R$11:$R$30,MATCH(MIN(AK$28,$E$15),Inputs!$D$11:$D$30,0))</f>
        <v>0.14499999999999999</v>
      </c>
      <c r="AL48" s="3">
        <f>INDEX(Inputs!$R$11:$R$30,MATCH(MIN(AL$28,$E$15),Inputs!$D$11:$D$30,0))</f>
        <v>0.14499999999999999</v>
      </c>
      <c r="AM48" s="3">
        <f>INDEX(Inputs!$R$11:$R$30,MATCH(MIN(AM$28,$E$15),Inputs!$D$11:$D$30,0))</f>
        <v>0.14499999999999999</v>
      </c>
      <c r="AN48" s="3">
        <f>INDEX(Inputs!$R$11:$R$30,MATCH(MIN(AN$28,$E$15),Inputs!$D$11:$D$30,0))</f>
        <v>0.14499999999999999</v>
      </c>
      <c r="AO48" s="3">
        <f>INDEX(Inputs!$R$11:$R$30,MATCH(MIN(AO$28,$E$15),Inputs!$D$11:$D$30,0))</f>
        <v>0.14499999999999999</v>
      </c>
      <c r="AP48" s="3">
        <f>INDEX(Inputs!$R$11:$R$30,MATCH(MIN(AP$28,$E$15),Inputs!$D$11:$D$30,0))</f>
        <v>0.14499999999999999</v>
      </c>
      <c r="AQ48" s="3">
        <f>INDEX(Inputs!$R$11:$R$30,MATCH(MIN(AQ$28,$E$15),Inputs!$D$11:$D$30,0))</f>
        <v>0.14499999999999999</v>
      </c>
      <c r="AR48" s="3">
        <f>INDEX(Inputs!$R$11:$R$30,MATCH(MIN(AR$28,$E$15),Inputs!$D$11:$D$30,0))</f>
        <v>0.14499999999999999</v>
      </c>
      <c r="AS48" s="3">
        <f>INDEX(Inputs!$R$11:$R$30,MATCH(MIN(AS$28,$E$15),Inputs!$D$11:$D$30,0))</f>
        <v>0.14499999999999999</v>
      </c>
      <c r="AT48" s="3">
        <f>INDEX(Inputs!$R$11:$R$30,MATCH(MIN(AT$28,$E$15),Inputs!$D$11:$D$30,0))</f>
        <v>0.14499999999999999</v>
      </c>
      <c r="AU48" s="3">
        <f>INDEX(Inputs!$R$11:$R$30,MATCH(MIN(AU$28,$E$15),Inputs!$D$11:$D$30,0))</f>
        <v>0.14499999999999999</v>
      </c>
      <c r="AV48" s="3">
        <f>INDEX(Inputs!$R$11:$R$30,MATCH(MIN(AV$28,$E$15),Inputs!$D$11:$D$30,0))</f>
        <v>0.14499999999999999</v>
      </c>
      <c r="AW48" s="3">
        <f>INDEX(Inputs!$R$11:$R$30,MATCH(MIN(AW$28,$E$15),Inputs!$D$11:$D$30,0))</f>
        <v>0.14499999999999999</v>
      </c>
      <c r="AX48" s="3">
        <f>INDEX(Inputs!$R$11:$R$30,MATCH(MIN(AX$28,$E$15),Inputs!$D$11:$D$30,0))</f>
        <v>0.14499999999999999</v>
      </c>
      <c r="AY48" s="3">
        <f>INDEX(Inputs!$R$11:$R$30,MATCH(MIN(AY$28,$E$15),Inputs!$D$11:$D$30,0))</f>
        <v>0.14499999999999999</v>
      </c>
      <c r="AZ48" s="3">
        <f>INDEX(Inputs!$R$11:$R$30,MATCH(MIN(AZ$28,$E$15),Inputs!$D$11:$D$30,0))</f>
        <v>0.14499999999999999</v>
      </c>
      <c r="BA48" s="3">
        <f>INDEX(Inputs!$R$11:$R$30,MATCH(MIN(BA$28,$E$15),Inputs!$D$11:$D$30,0))</f>
        <v>0.14499999999999999</v>
      </c>
      <c r="BB48" s="3">
        <f>INDEX(Inputs!$R$11:$R$30,MATCH(MIN(BB$28,$E$15),Inputs!$D$11:$D$30,0))</f>
        <v>0.14499999999999999</v>
      </c>
      <c r="BC48" s="3">
        <f>INDEX(Inputs!$R$11:$R$30,MATCH(MIN(BC$28,$E$15),Inputs!$D$11:$D$30,0))</f>
        <v>0.14499999999999999</v>
      </c>
      <c r="BD48" s="3">
        <f>INDEX(Inputs!$R$11:$R$30,MATCH(MIN(BD$28,$E$15),Inputs!$D$11:$D$30,0))</f>
        <v>0.14499999999999999</v>
      </c>
      <c r="BE48" s="3">
        <f>INDEX(Inputs!$R$11:$R$30,MATCH(MIN(BE$28,$E$15),Inputs!$D$11:$D$30,0))</f>
        <v>0.14499999999999999</v>
      </c>
      <c r="BF48" s="3">
        <f>INDEX(Inputs!$R$11:$R$30,MATCH(MIN(BF$28,$E$15),Inputs!$D$11:$D$30,0))</f>
        <v>0.14499999999999999</v>
      </c>
      <c r="BG48" s="3">
        <f>INDEX(Inputs!$R$11:$R$30,MATCH(MIN(BG$28,$E$15),Inputs!$D$11:$D$30,0))</f>
        <v>0.14499999999999999</v>
      </c>
      <c r="BH48" s="3">
        <f>INDEX(Inputs!$R$11:$R$30,MATCH(MIN(BH$28,$E$15),Inputs!$D$11:$D$30,0))</f>
        <v>0.14499999999999999</v>
      </c>
      <c r="BI48" s="3">
        <f>INDEX(Inputs!$R$11:$R$30,MATCH(MIN(BI$28,$E$15),Inputs!$D$11:$D$30,0))</f>
        <v>0.14499999999999999</v>
      </c>
      <c r="BJ48" s="3">
        <f>INDEX(Inputs!$R$11:$R$30,MATCH(MIN(BJ$28,$E$15),Inputs!$D$11:$D$30,0))</f>
        <v>0.14499999999999999</v>
      </c>
      <c r="BK48" s="3">
        <f>INDEX(Inputs!$R$11:$R$30,MATCH(MIN(BK$28,$E$15),Inputs!$D$11:$D$30,0))</f>
        <v>0.14499999999999999</v>
      </c>
      <c r="BL48" s="3">
        <f>INDEX(Inputs!$R$11:$R$30,MATCH(MIN(BL$28,$E$15),Inputs!$D$11:$D$30,0))</f>
        <v>0.14499999999999999</v>
      </c>
      <c r="BM48" s="3">
        <f>INDEX(Inputs!$R$11:$R$30,MATCH(MIN(BM$28,$E$15),Inputs!$D$11:$D$30,0))</f>
        <v>0.14499999999999999</v>
      </c>
      <c r="BN48" s="3">
        <f>INDEX(Inputs!$R$11:$R$30,MATCH(MIN(BN$28,$E$15),Inputs!$D$11:$D$30,0))</f>
        <v>0.14499999999999999</v>
      </c>
      <c r="BO48" s="3">
        <f>INDEX(Inputs!$R$11:$R$30,MATCH(MIN(BO$28,$E$15),Inputs!$D$11:$D$30,0))</f>
        <v>0.14499999999999999</v>
      </c>
      <c r="BP48" s="3">
        <f>INDEX(Inputs!$R$11:$R$30,MATCH(MIN(BP$28,$E$15),Inputs!$D$11:$D$30,0))</f>
        <v>0.14499999999999999</v>
      </c>
      <c r="BQ48" s="3">
        <f>INDEX(Inputs!$R$11:$R$30,MATCH(MIN(BQ$28,$E$15),Inputs!$D$11:$D$30,0))</f>
        <v>0.14499999999999999</v>
      </c>
      <c r="BR48" s="3">
        <f>INDEX(Inputs!$R$11:$R$30,MATCH(MIN(BR$28,$E$15),Inputs!$D$11:$D$30,0))</f>
        <v>0.14499999999999999</v>
      </c>
      <c r="BS48" s="3">
        <f>INDEX(Inputs!$R$11:$R$30,MATCH(MIN(BS$28,$E$15),Inputs!$D$11:$D$30,0))</f>
        <v>0.14499999999999999</v>
      </c>
      <c r="BT48" s="3">
        <f>INDEX(Inputs!$R$11:$R$30,MATCH(MIN(BT$28,$E$15),Inputs!$D$11:$D$30,0))</f>
        <v>0.14499999999999999</v>
      </c>
      <c r="BU48" s="3">
        <f>INDEX(Inputs!$R$11:$R$30,MATCH(MIN(BU$28,$E$15),Inputs!$D$11:$D$30,0))</f>
        <v>0.14499999999999999</v>
      </c>
      <c r="BV48" s="3">
        <f>INDEX(Inputs!$R$11:$R$30,MATCH(MIN(BV$28,$E$15),Inputs!$D$11:$D$30,0))</f>
        <v>0.14499999999999999</v>
      </c>
      <c r="BW48" s="3">
        <f>INDEX(Inputs!$R$11:$R$30,MATCH(MIN(BW$28,$E$15),Inputs!$D$11:$D$30,0))</f>
        <v>0.14499999999999999</v>
      </c>
      <c r="BX48" s="3">
        <f>INDEX(Inputs!$R$11:$R$30,MATCH(MIN(BX$28,$E$15),Inputs!$D$11:$D$30,0))</f>
        <v>0.14499999999999999</v>
      </c>
      <c r="BY48" s="3">
        <f>INDEX(Inputs!$R$11:$R$30,MATCH(MIN(BY$28,$E$15),Inputs!$D$11:$D$30,0))</f>
        <v>0.14499999999999999</v>
      </c>
      <c r="BZ48" s="3">
        <f>INDEX(Inputs!$R$11:$R$30,MATCH(MIN(BZ$28,$E$15),Inputs!$D$11:$D$30,0))</f>
        <v>0.14499999999999999</v>
      </c>
      <c r="CA48" s="3">
        <f>INDEX(Inputs!$R$11:$R$30,MATCH(MIN(CA$28,$E$15),Inputs!$D$11:$D$30,0))</f>
        <v>0.14499999999999999</v>
      </c>
      <c r="CB48" s="3">
        <f>INDEX(Inputs!$R$11:$R$30,MATCH(MIN(CB$28,$E$15),Inputs!$D$11:$D$30,0))</f>
        <v>0.14499999999999999</v>
      </c>
      <c r="CC48" s="3">
        <f>INDEX(Inputs!$R$11:$R$30,MATCH(MIN(CC$28,$E$15),Inputs!$D$11:$D$30,0))</f>
        <v>0.14499999999999999</v>
      </c>
    </row>
    <row r="49" spans="2:81" x14ac:dyDescent="0.2">
      <c r="B49" t="s">
        <v>51</v>
      </c>
      <c r="D49" t="s">
        <v>43</v>
      </c>
      <c r="G49" s="14">
        <f t="shared" ref="G49:BR49" ca="1" si="12">(G45-G46)</f>
        <v>299.58507472576133</v>
      </c>
      <c r="H49" s="14">
        <f t="shared" ca="1" si="12"/>
        <v>276.8797295600956</v>
      </c>
      <c r="I49" s="14">
        <f t="shared" ca="1" si="12"/>
        <v>263.86788905915552</v>
      </c>
      <c r="J49" s="14">
        <f t="shared" ca="1" si="12"/>
        <v>206.15089338855964</v>
      </c>
      <c r="K49" s="14">
        <f t="shared" ca="1" si="12"/>
        <v>158.46724074558117</v>
      </c>
      <c r="L49" s="14">
        <f t="shared" ca="1" si="12"/>
        <v>115.61941960023677</v>
      </c>
      <c r="M49" s="14">
        <f t="shared" ca="1" si="12"/>
        <v>117.95283599950918</v>
      </c>
      <c r="N49" s="14">
        <f t="shared" ca="1" si="12"/>
        <v>120.43031184306008</v>
      </c>
      <c r="O49" s="14">
        <f t="shared" ca="1" si="12"/>
        <v>113.11806805173299</v>
      </c>
      <c r="P49" s="14">
        <f t="shared" ca="1" si="12"/>
        <v>133.37736795151284</v>
      </c>
      <c r="Q49" s="14">
        <f t="shared" ca="1" si="12"/>
        <v>134.16712301754964</v>
      </c>
      <c r="R49" s="14">
        <f t="shared" ca="1" si="12"/>
        <v>143.17493074510011</v>
      </c>
      <c r="S49" s="14">
        <f t="shared" ca="1" si="12"/>
        <v>156.96892655040767</v>
      </c>
      <c r="T49" s="14">
        <f t="shared" ca="1" si="12"/>
        <v>170.00903348849184</v>
      </c>
      <c r="U49" s="14">
        <f t="shared" ca="1" si="12"/>
        <v>195.15040449090719</v>
      </c>
      <c r="V49" s="14">
        <f t="shared" ca="1" si="12"/>
        <v>211.84080768376879</v>
      </c>
      <c r="W49" s="14">
        <f t="shared" ca="1" si="12"/>
        <v>221.16624026946761</v>
      </c>
      <c r="X49" s="14">
        <f t="shared" ca="1" si="12"/>
        <v>230.87212553852089</v>
      </c>
      <c r="Y49" s="14">
        <f t="shared" ca="1" si="12"/>
        <v>240.97032666050518</v>
      </c>
      <c r="Z49" s="14">
        <f t="shared" ca="1" si="12"/>
        <v>251.47303067830728</v>
      </c>
      <c r="AA49" s="14">
        <f t="shared" ca="1" si="12"/>
        <v>250.61112082472866</v>
      </c>
      <c r="AB49" s="14">
        <f t="shared" ca="1" si="12"/>
        <v>249.70481127990362</v>
      </c>
      <c r="AC49" s="14">
        <f t="shared" ca="1" si="12"/>
        <v>248.7486640557874</v>
      </c>
      <c r="AD49" s="14">
        <f t="shared" ca="1" si="12"/>
        <v>247.74471572827423</v>
      </c>
      <c r="AE49" s="14">
        <f t="shared" ca="1" si="12"/>
        <v>246.68998805564223</v>
      </c>
      <c r="AF49" s="14">
        <f t="shared" ca="1" si="12"/>
        <v>245.58481359742578</v>
      </c>
      <c r="AG49" s="14">
        <f t="shared" ca="1" si="12"/>
        <v>244.42728465362146</v>
      </c>
      <c r="AH49" s="14">
        <f t="shared" ca="1" si="12"/>
        <v>243.21695331071206</v>
      </c>
      <c r="AI49" s="14">
        <f t="shared" ca="1" si="12"/>
        <v>241.95236406991879</v>
      </c>
      <c r="AJ49" s="14">
        <f t="shared" ca="1" si="12"/>
        <v>240.63269807381479</v>
      </c>
      <c r="AK49" s="14">
        <f t="shared" ca="1" si="12"/>
        <v>245.44535203529111</v>
      </c>
      <c r="AL49" s="14">
        <f t="shared" ca="1" si="12"/>
        <v>250.35425907599688</v>
      </c>
      <c r="AM49" s="14">
        <f t="shared" ca="1" si="12"/>
        <v>255.36134425751686</v>
      </c>
      <c r="AN49" s="14">
        <f t="shared" ca="1" si="12"/>
        <v>260.4685711426672</v>
      </c>
      <c r="AO49" s="14">
        <f t="shared" ca="1" si="12"/>
        <v>265.67794256552054</v>
      </c>
      <c r="AP49" s="14">
        <f t="shared" ca="1" si="12"/>
        <v>270.99150141683094</v>
      </c>
      <c r="AQ49" s="14">
        <f t="shared" ca="1" si="12"/>
        <v>276.4113314451676</v>
      </c>
      <c r="AR49" s="14">
        <f t="shared" ca="1" si="12"/>
        <v>281.93955807407104</v>
      </c>
      <c r="AS49" s="14">
        <f t="shared" ca="1" si="12"/>
        <v>287.57834923555242</v>
      </c>
      <c r="AT49" s="14">
        <f t="shared" ca="1" si="12"/>
        <v>293.3299162202635</v>
      </c>
      <c r="AU49" s="14">
        <f t="shared" ca="1" si="12"/>
        <v>299.19651454466873</v>
      </c>
      <c r="AV49" s="14">
        <f t="shared" ca="1" si="12"/>
        <v>305.18044483556218</v>
      </c>
      <c r="AW49" s="14">
        <f t="shared" ca="1" si="12"/>
        <v>311.28405373227338</v>
      </c>
      <c r="AX49" s="14">
        <f t="shared" ca="1" si="12"/>
        <v>317.50973480691891</v>
      </c>
      <c r="AY49" s="14">
        <f t="shared" ca="1" si="12"/>
        <v>323.85992950305729</v>
      </c>
      <c r="AZ49" s="14">
        <f t="shared" ca="1" si="12"/>
        <v>330.33712809311851</v>
      </c>
      <c r="BA49" s="14">
        <f t="shared" ca="1" si="12"/>
        <v>336.94387065498086</v>
      </c>
      <c r="BB49" s="14">
        <f t="shared" ca="1" si="12"/>
        <v>343.6827480680804</v>
      </c>
      <c r="BC49" s="14">
        <f t="shared" ca="1" si="12"/>
        <v>350.55640302944198</v>
      </c>
      <c r="BD49" s="14">
        <f t="shared" ca="1" si="12"/>
        <v>357.56753109003091</v>
      </c>
      <c r="BE49" s="14">
        <f t="shared" ca="1" si="12"/>
        <v>364.7188817118315</v>
      </c>
      <c r="BF49" s="14">
        <f t="shared" ca="1" si="12"/>
        <v>372.01325934606814</v>
      </c>
      <c r="BG49" s="14">
        <f t="shared" ca="1" si="12"/>
        <v>379.45352453298949</v>
      </c>
      <c r="BH49" s="14">
        <f t="shared" ca="1" si="12"/>
        <v>387.04259502364943</v>
      </c>
      <c r="BI49" s="14">
        <f t="shared" ca="1" si="12"/>
        <v>394.78344692412236</v>
      </c>
      <c r="BJ49" s="14">
        <f t="shared" ca="1" si="12"/>
        <v>402.67911586260482</v>
      </c>
      <c r="BK49" s="14">
        <f t="shared" ca="1" si="12"/>
        <v>410.73269817985687</v>
      </c>
      <c r="BL49" s="14">
        <f t="shared" ca="1" si="12"/>
        <v>418.94735214345405</v>
      </c>
      <c r="BM49" s="14">
        <f t="shared" ca="1" si="12"/>
        <v>427.32629918632313</v>
      </c>
      <c r="BN49" s="14">
        <f t="shared" ca="1" si="12"/>
        <v>435.87282517004962</v>
      </c>
      <c r="BO49" s="14">
        <f t="shared" ca="1" si="12"/>
        <v>444.59028167345059</v>
      </c>
      <c r="BP49" s="14">
        <f t="shared" ca="1" si="12"/>
        <v>453.4820873069196</v>
      </c>
      <c r="BQ49" s="14">
        <f t="shared" ca="1" si="12"/>
        <v>462.55172905305801</v>
      </c>
      <c r="BR49" s="14">
        <f t="shared" ca="1" si="12"/>
        <v>471.80276363411912</v>
      </c>
      <c r="BS49" s="14">
        <f t="shared" ref="BS49:CC49" ca="1" si="13">(BS45-BS46)</f>
        <v>481.23881890680155</v>
      </c>
      <c r="BT49" s="14">
        <f t="shared" ca="1" si="13"/>
        <v>490.86359528493762</v>
      </c>
      <c r="BU49" s="14">
        <f t="shared" ca="1" si="13"/>
        <v>500.68086719063643</v>
      </c>
      <c r="BV49" s="14">
        <f t="shared" ca="1" si="13"/>
        <v>510.69448453444915</v>
      </c>
      <c r="BW49" s="14">
        <f t="shared" ca="1" si="13"/>
        <v>520.908374225138</v>
      </c>
      <c r="BX49" s="14">
        <f t="shared" ca="1" si="13"/>
        <v>531.32654170964088</v>
      </c>
      <c r="BY49" s="14">
        <f t="shared" ca="1" si="13"/>
        <v>541.95307254383374</v>
      </c>
      <c r="BZ49" s="14">
        <f t="shared" ca="1" si="13"/>
        <v>552.79213399471053</v>
      </c>
      <c r="CA49" s="14">
        <f t="shared" ca="1" si="13"/>
        <v>563.84797667460475</v>
      </c>
      <c r="CB49" s="14">
        <f t="shared" ca="1" si="13"/>
        <v>575.12493620809687</v>
      </c>
      <c r="CC49" s="14">
        <f t="shared" ca="1" si="13"/>
        <v>586.62743493225889</v>
      </c>
    </row>
    <row r="50" spans="2:81" x14ac:dyDescent="0.2">
      <c r="B50" t="s">
        <v>52</v>
      </c>
      <c r="D50" t="s">
        <v>43</v>
      </c>
      <c r="G50" s="14">
        <f t="shared" ref="G50:BR50" ca="1" si="14">G49/G48</f>
        <v>527.43851184112918</v>
      </c>
      <c r="H50" s="14">
        <f t="shared" ca="1" si="14"/>
        <v>486.60760906870934</v>
      </c>
      <c r="I50" s="14">
        <f t="shared" ca="1" si="14"/>
        <v>462.92612115641322</v>
      </c>
      <c r="J50" s="14">
        <f t="shared" ca="1" si="14"/>
        <v>463.60770627112362</v>
      </c>
      <c r="K50" s="14">
        <f t="shared" ca="1" si="14"/>
        <v>496.24396893188253</v>
      </c>
      <c r="L50" s="14">
        <f t="shared" ca="1" si="14"/>
        <v>595.97638969194213</v>
      </c>
      <c r="M50" s="14">
        <f t="shared" ca="1" si="14"/>
        <v>633.47387754838439</v>
      </c>
      <c r="N50" s="14">
        <f t="shared" ca="1" si="14"/>
        <v>675.05780181087493</v>
      </c>
      <c r="O50" s="14">
        <f t="shared" ca="1" si="14"/>
        <v>663.06018787651226</v>
      </c>
      <c r="P50" s="14">
        <f t="shared" ca="1" si="14"/>
        <v>819.27130191346953</v>
      </c>
      <c r="Q50" s="14">
        <f t="shared" ca="1" si="14"/>
        <v>865.5943420487074</v>
      </c>
      <c r="R50" s="14">
        <f t="shared" ca="1" si="14"/>
        <v>911.9422340452237</v>
      </c>
      <c r="S50" s="14">
        <f t="shared" ca="1" si="14"/>
        <v>987.22595314721809</v>
      </c>
      <c r="T50" s="14">
        <f t="shared" ca="1" si="14"/>
        <v>1055.9567297421852</v>
      </c>
      <c r="U50" s="14">
        <f t="shared" ca="1" si="14"/>
        <v>1197.2417453429889</v>
      </c>
      <c r="V50" s="14">
        <f t="shared" ca="1" si="14"/>
        <v>1283.8836829319321</v>
      </c>
      <c r="W50" s="14">
        <f t="shared" ca="1" si="14"/>
        <v>1382.2890016841725</v>
      </c>
      <c r="X50" s="14">
        <f t="shared" ca="1" si="14"/>
        <v>1489.4975841194896</v>
      </c>
      <c r="Y50" s="14">
        <f t="shared" ca="1" si="14"/>
        <v>1606.4688444033679</v>
      </c>
      <c r="Z50" s="14">
        <f t="shared" ca="1" si="14"/>
        <v>1734.2967632986711</v>
      </c>
      <c r="AA50" s="14">
        <f t="shared" ca="1" si="14"/>
        <v>1728.3525574119219</v>
      </c>
      <c r="AB50" s="14">
        <f t="shared" ca="1" si="14"/>
        <v>1722.1021467579562</v>
      </c>
      <c r="AC50" s="14">
        <f t="shared" ca="1" si="14"/>
        <v>1715.5080279709478</v>
      </c>
      <c r="AD50" s="14">
        <f t="shared" ca="1" si="14"/>
        <v>1708.5842464018913</v>
      </c>
      <c r="AE50" s="14">
        <f t="shared" ca="1" si="14"/>
        <v>1701.3102624527053</v>
      </c>
      <c r="AF50" s="14">
        <f t="shared" ca="1" si="14"/>
        <v>1693.6883696374193</v>
      </c>
      <c r="AG50" s="14">
        <f t="shared" ca="1" si="14"/>
        <v>1685.705411404286</v>
      </c>
      <c r="AH50" s="14">
        <f t="shared" ca="1" si="14"/>
        <v>1677.358298694566</v>
      </c>
      <c r="AI50" s="14">
        <f t="shared" ca="1" si="14"/>
        <v>1668.6369935856469</v>
      </c>
      <c r="AJ50" s="14">
        <f t="shared" ca="1" si="14"/>
        <v>1659.5358487849298</v>
      </c>
      <c r="AK50" s="14">
        <f t="shared" ca="1" si="14"/>
        <v>1692.7265657606285</v>
      </c>
      <c r="AL50" s="14">
        <f t="shared" ca="1" si="14"/>
        <v>1726.5810970758407</v>
      </c>
      <c r="AM50" s="14">
        <f t="shared" ca="1" si="14"/>
        <v>1761.1127190173577</v>
      </c>
      <c r="AN50" s="14">
        <f t="shared" ca="1" si="14"/>
        <v>1796.334973397705</v>
      </c>
      <c r="AO50" s="14">
        <f t="shared" ca="1" si="14"/>
        <v>1832.261672865659</v>
      </c>
      <c r="AP50" s="14">
        <f t="shared" ca="1" si="14"/>
        <v>1868.9069063229722</v>
      </c>
      <c r="AQ50" s="14">
        <f t="shared" ca="1" si="14"/>
        <v>1906.2850444494318</v>
      </c>
      <c r="AR50" s="14">
        <f t="shared" ca="1" si="14"/>
        <v>1944.4107453384211</v>
      </c>
      <c r="AS50" s="14">
        <f t="shared" ca="1" si="14"/>
        <v>1983.2989602451892</v>
      </c>
      <c r="AT50" s="14">
        <f t="shared" ca="1" si="14"/>
        <v>2022.9649394500932</v>
      </c>
      <c r="AU50" s="14">
        <f t="shared" ca="1" si="14"/>
        <v>2063.4242382390948</v>
      </c>
      <c r="AV50" s="14">
        <f t="shared" ca="1" si="14"/>
        <v>2104.6927230038773</v>
      </c>
      <c r="AW50" s="14">
        <f t="shared" ca="1" si="14"/>
        <v>2146.7865774639545</v>
      </c>
      <c r="AX50" s="14">
        <f t="shared" ca="1" si="14"/>
        <v>2189.7223090132338</v>
      </c>
      <c r="AY50" s="14">
        <f t="shared" ca="1" si="14"/>
        <v>2233.5167551934987</v>
      </c>
      <c r="AZ50" s="14">
        <f t="shared" ca="1" si="14"/>
        <v>2278.1870902973692</v>
      </c>
      <c r="BA50" s="14">
        <f t="shared" ca="1" si="14"/>
        <v>2323.7508321033165</v>
      </c>
      <c r="BB50" s="14">
        <f t="shared" ca="1" si="14"/>
        <v>2370.2258487453823</v>
      </c>
      <c r="BC50" s="14">
        <f t="shared" ca="1" si="14"/>
        <v>2417.6303657202898</v>
      </c>
      <c r="BD50" s="14">
        <f t="shared" ca="1" si="14"/>
        <v>2465.982973034696</v>
      </c>
      <c r="BE50" s="14">
        <f t="shared" ca="1" si="14"/>
        <v>2515.3026324953898</v>
      </c>
      <c r="BF50" s="14">
        <f t="shared" ca="1" si="14"/>
        <v>2565.6086851452978</v>
      </c>
      <c r="BG50" s="14">
        <f t="shared" ca="1" si="14"/>
        <v>2616.9208588482034</v>
      </c>
      <c r="BH50" s="14">
        <f t="shared" ca="1" si="14"/>
        <v>2669.2592760251687</v>
      </c>
      <c r="BI50" s="14">
        <f t="shared" ca="1" si="14"/>
        <v>2722.6444615456717</v>
      </c>
      <c r="BJ50" s="14">
        <f t="shared" ca="1" si="14"/>
        <v>2777.0973507765852</v>
      </c>
      <c r="BK50" s="14">
        <f t="shared" ca="1" si="14"/>
        <v>2832.6392977921164</v>
      </c>
      <c r="BL50" s="14">
        <f t="shared" ca="1" si="14"/>
        <v>2889.2920837479592</v>
      </c>
      <c r="BM50" s="14">
        <f t="shared" ca="1" si="14"/>
        <v>2947.0779254229183</v>
      </c>
      <c r="BN50" s="14">
        <f t="shared" ca="1" si="14"/>
        <v>3006.0194839313767</v>
      </c>
      <c r="BO50" s="14">
        <f t="shared" ca="1" si="14"/>
        <v>3066.1398736100041</v>
      </c>
      <c r="BP50" s="14">
        <f t="shared" ca="1" si="14"/>
        <v>3127.4626710822045</v>
      </c>
      <c r="BQ50" s="14">
        <f t="shared" ca="1" si="14"/>
        <v>3190.0119245038486</v>
      </c>
      <c r="BR50" s="14">
        <f t="shared" ca="1" si="14"/>
        <v>3253.8121629939251</v>
      </c>
      <c r="BS50" s="14">
        <f t="shared" ref="BS50:CC50" ca="1" si="15">BS49/BS48</f>
        <v>3318.8884062538041</v>
      </c>
      <c r="BT50" s="14">
        <f t="shared" ca="1" si="15"/>
        <v>3385.2661743788804</v>
      </c>
      <c r="BU50" s="14">
        <f t="shared" ca="1" si="15"/>
        <v>3452.9714978664583</v>
      </c>
      <c r="BV50" s="14">
        <f t="shared" ca="1" si="15"/>
        <v>3522.0309278237874</v>
      </c>
      <c r="BW50" s="14">
        <f t="shared" ca="1" si="15"/>
        <v>3592.4715463802622</v>
      </c>
      <c r="BX50" s="14">
        <f t="shared" ca="1" si="15"/>
        <v>3664.3209773078684</v>
      </c>
      <c r="BY50" s="14">
        <f t="shared" ca="1" si="15"/>
        <v>3737.6073968540259</v>
      </c>
      <c r="BZ50" s="14">
        <f t="shared" ca="1" si="15"/>
        <v>3812.3595447911075</v>
      </c>
      <c r="CA50" s="14">
        <f t="shared" ca="1" si="15"/>
        <v>3888.6067356869294</v>
      </c>
      <c r="CB50" s="14">
        <f t="shared" ca="1" si="15"/>
        <v>3966.3788704006683</v>
      </c>
      <c r="CC50" s="14">
        <f t="shared" ca="1" si="15"/>
        <v>4045.7064478086822</v>
      </c>
    </row>
    <row r="52" spans="2:81" x14ac:dyDescent="0.2">
      <c r="B52" s="7" t="s">
        <v>54</v>
      </c>
    </row>
    <row r="53" spans="2:81" x14ac:dyDescent="0.2">
      <c r="B53" s="10" t="s">
        <v>55</v>
      </c>
    </row>
    <row r="54" spans="2:81" x14ac:dyDescent="0.2">
      <c r="B54" s="10" t="s">
        <v>56</v>
      </c>
      <c r="G54" s="38"/>
      <c r="I54" s="78"/>
    </row>
    <row r="55" spans="2:81" x14ac:dyDescent="0.2">
      <c r="B55" s="6" t="s">
        <v>57</v>
      </c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</row>
    <row r="56" spans="2:81" x14ac:dyDescent="0.2">
      <c r="B56">
        <v>2026</v>
      </c>
      <c r="D56" t="s">
        <v>43</v>
      </c>
      <c r="G56" s="1">
        <f t="shared" ref="G56:P65" ca="1" si="16">IF($B56&lt;=G$28,INDEX($G$35:$CC$35,MATCH(MIN($B56+INT((G$28-$B56)/$E$9)*$E$9),$G$28:$CC$28,0)),0)*(1+$E$12)^(MOD(G$28-$B56,$E$9))</f>
        <v>122.44467600000002</v>
      </c>
      <c r="H56" s="1">
        <f t="shared" ca="1" si="16"/>
        <v>124.89356952000001</v>
      </c>
      <c r="I56" s="1">
        <f t="shared" ca="1" si="16"/>
        <v>127.39144091040002</v>
      </c>
      <c r="J56" s="1">
        <f t="shared" ca="1" si="16"/>
        <v>129.939269728608</v>
      </c>
      <c r="K56" s="1">
        <f t="shared" ca="1" si="16"/>
        <v>132.53805512318019</v>
      </c>
      <c r="L56" s="1">
        <f t="shared" ca="1" si="16"/>
        <v>135.18881622564379</v>
      </c>
      <c r="M56" s="1">
        <f t="shared" ca="1" si="16"/>
        <v>137.89259255015668</v>
      </c>
      <c r="N56" s="1">
        <f t="shared" ca="1" si="16"/>
        <v>140.65044440115977</v>
      </c>
      <c r="O56" s="1">
        <f t="shared" ca="1" si="16"/>
        <v>143.46345328918298</v>
      </c>
      <c r="P56" s="1">
        <f t="shared" ca="1" si="16"/>
        <v>146.33272235496665</v>
      </c>
      <c r="Q56" s="1">
        <f t="shared" ref="Q56:Z65" ca="1" si="17">IF($B56&lt;=Q$28,INDEX($G$35:$CC$35,MATCH(MIN($B56+INT((Q$28-$B56)/$E$9)*$E$9),$G$28:$CC$28,0)),0)*(1+$E$12)^(MOD(Q$28-$B56,$E$9))</f>
        <v>149.25937680206599</v>
      </c>
      <c r="R56" s="1">
        <f t="shared" ca="1" si="17"/>
        <v>152.24456433810727</v>
      </c>
      <c r="S56" s="1">
        <f t="shared" ca="1" si="17"/>
        <v>155.28945562486945</v>
      </c>
      <c r="T56" s="1">
        <f t="shared" ca="1" si="17"/>
        <v>158.39524473736682</v>
      </c>
      <c r="U56" s="1">
        <f t="shared" ca="1" si="17"/>
        <v>161.56314963211418</v>
      </c>
      <c r="V56" s="1">
        <f t="shared" ca="1" si="17"/>
        <v>164.7944126247564</v>
      </c>
      <c r="W56" s="1">
        <f t="shared" ca="1" si="17"/>
        <v>168.09030087725156</v>
      </c>
      <c r="X56" s="1">
        <f t="shared" ca="1" si="17"/>
        <v>171.4521068947966</v>
      </c>
      <c r="Y56" s="1">
        <f t="shared" ca="1" si="17"/>
        <v>174.88114903269252</v>
      </c>
      <c r="Z56" s="1">
        <f t="shared" ca="1" si="17"/>
        <v>178.37877201334638</v>
      </c>
      <c r="AA56" s="1">
        <f t="shared" ref="AA56:AJ65" ca="1" si="18">IF($B56&lt;=AA$28,INDEX($G$35:$CC$35,MATCH(MIN($B56+INT((AA$28-$B56)/$E$9)*$E$9),$G$28:$CC$28,0)),0)*(1+$E$12)^(MOD(AA$28-$B56,$E$9))</f>
        <v>181.9463474536133</v>
      </c>
      <c r="AB56" s="1">
        <f t="shared" ca="1" si="18"/>
        <v>185.58527440268557</v>
      </c>
      <c r="AC56" s="1">
        <f t="shared" ca="1" si="18"/>
        <v>189.29697989073929</v>
      </c>
      <c r="AD56" s="1">
        <f t="shared" ca="1" si="18"/>
        <v>193.08291948855404</v>
      </c>
      <c r="AE56" s="1">
        <f t="shared" ca="1" si="18"/>
        <v>196.94457787832513</v>
      </c>
      <c r="AF56" s="1">
        <f t="shared" ca="1" si="18"/>
        <v>200.88346943589164</v>
      </c>
      <c r="AG56" s="1">
        <f t="shared" ca="1" si="18"/>
        <v>204.90113882460949</v>
      </c>
      <c r="AH56" s="1">
        <f t="shared" ca="1" si="18"/>
        <v>208.99916160110163</v>
      </c>
      <c r="AI56" s="1">
        <f t="shared" ca="1" si="18"/>
        <v>213.1791448331237</v>
      </c>
      <c r="AJ56" s="1">
        <f t="shared" ca="1" si="18"/>
        <v>217.44272772978616</v>
      </c>
      <c r="AK56" s="1">
        <f t="shared" ref="AK56:AT65" ca="1" si="19">IF($B56&lt;=AK$28,INDEX($G$35:$CC$35,MATCH(MIN($B56+INT((AK$28-$B56)/$E$9)*$E$9),$G$28:$CC$28,0)),0)*(1+$E$12)^(MOD(AK$28-$B56,$E$9))</f>
        <v>146.02215190983068</v>
      </c>
      <c r="AL56" s="1">
        <f t="shared" ca="1" si="19"/>
        <v>148.94259494802731</v>
      </c>
      <c r="AM56" s="1">
        <f t="shared" ca="1" si="19"/>
        <v>151.92144684698783</v>
      </c>
      <c r="AN56" s="1">
        <f t="shared" ca="1" si="19"/>
        <v>154.9598757839276</v>
      </c>
      <c r="AO56" s="1">
        <f t="shared" ca="1" si="19"/>
        <v>158.05907329960615</v>
      </c>
      <c r="AP56" s="1">
        <f t="shared" ca="1" si="19"/>
        <v>161.22025476559827</v>
      </c>
      <c r="AQ56" s="1">
        <f t="shared" ca="1" si="19"/>
        <v>164.44465986091026</v>
      </c>
      <c r="AR56" s="1">
        <f t="shared" ca="1" si="19"/>
        <v>167.73355305812842</v>
      </c>
      <c r="AS56" s="1">
        <f t="shared" ca="1" si="19"/>
        <v>171.088224119291</v>
      </c>
      <c r="AT56" s="1">
        <f t="shared" ca="1" si="19"/>
        <v>174.50998860167681</v>
      </c>
      <c r="AU56" s="1">
        <f t="shared" ref="AU56:BD65" ca="1" si="20">IF($B56&lt;=AU$28,INDEX($G$35:$CC$35,MATCH(MIN($B56+INT((AU$28-$B56)/$E$9)*$E$9),$G$28:$CC$28,0)),0)*(1+$E$12)^(MOD(AU$28-$B56,$E$9))</f>
        <v>178.00018837371036</v>
      </c>
      <c r="AV56" s="1">
        <f t="shared" ca="1" si="20"/>
        <v>181.56019214118453</v>
      </c>
      <c r="AW56" s="1">
        <f t="shared" ca="1" si="20"/>
        <v>185.19139598400827</v>
      </c>
      <c r="AX56" s="1">
        <f t="shared" ca="1" si="20"/>
        <v>188.89522390368842</v>
      </c>
      <c r="AY56" s="1">
        <f t="shared" ca="1" si="20"/>
        <v>192.67312838176221</v>
      </c>
      <c r="AZ56" s="1">
        <f t="shared" ca="1" si="20"/>
        <v>196.52659094939739</v>
      </c>
      <c r="BA56" s="1">
        <f t="shared" ca="1" si="20"/>
        <v>200.45712276838537</v>
      </c>
      <c r="BB56" s="1">
        <f t="shared" ca="1" si="20"/>
        <v>204.46626522375311</v>
      </c>
      <c r="BC56" s="1">
        <f t="shared" ca="1" si="20"/>
        <v>208.55559052822815</v>
      </c>
      <c r="BD56" s="1">
        <f t="shared" ca="1" si="20"/>
        <v>212.72670233879271</v>
      </c>
      <c r="BE56" s="1">
        <f t="shared" ref="BE56:BN65" ca="1" si="21">IF($B56&lt;=BE$28,INDEX($G$35:$CC$35,MATCH(MIN($B56+INT((BE$28-$B56)/$E$9)*$E$9),$G$28:$CC$28,0)),0)*(1+$E$12)^(MOD(BE$28-$B56,$E$9))</f>
        <v>216.98123638556856</v>
      </c>
      <c r="BF56" s="1">
        <f t="shared" ca="1" si="21"/>
        <v>221.32086111327993</v>
      </c>
      <c r="BG56" s="1">
        <f t="shared" ca="1" si="21"/>
        <v>225.74727833554553</v>
      </c>
      <c r="BH56" s="1">
        <f t="shared" ca="1" si="21"/>
        <v>230.26222390225641</v>
      </c>
      <c r="BI56" s="1">
        <f t="shared" ca="1" si="21"/>
        <v>234.86746838030155</v>
      </c>
      <c r="BJ56" s="1">
        <f t="shared" ca="1" si="21"/>
        <v>239.56481774790757</v>
      </c>
      <c r="BK56" s="1">
        <f t="shared" ca="1" si="21"/>
        <v>244.35611410286575</v>
      </c>
      <c r="BL56" s="1">
        <f t="shared" ca="1" si="21"/>
        <v>249.24323638492302</v>
      </c>
      <c r="BM56" s="1">
        <f t="shared" ca="1" si="21"/>
        <v>254.22810111262154</v>
      </c>
      <c r="BN56" s="1">
        <f t="shared" ca="1" si="21"/>
        <v>259.3126631348739</v>
      </c>
      <c r="BO56" s="1">
        <f t="shared" ref="BO56:CC65" ca="1" si="22">IF($B56&lt;=BO$28,INDEX($G$35:$CC$35,MATCH(MIN($B56+INT((BO$28-$B56)/$E$9)*$E$9),$G$28:$CC$28,0)),0)*(1+$E$12)^(MOD(BO$28-$B56,$E$9))</f>
        <v>264.49891639757163</v>
      </c>
      <c r="BP56" s="1">
        <f t="shared" ca="1" si="22"/>
        <v>269.78889472552305</v>
      </c>
      <c r="BQ56" s="1">
        <f t="shared" ca="1" si="22"/>
        <v>275.18467262003355</v>
      </c>
      <c r="BR56" s="1">
        <f t="shared" ca="1" si="22"/>
        <v>280.68836607243418</v>
      </c>
      <c r="BS56" s="1">
        <f t="shared" ca="1" si="22"/>
        <v>286.30213339388285</v>
      </c>
      <c r="BT56" s="1">
        <f t="shared" ca="1" si="22"/>
        <v>292.02817606176052</v>
      </c>
      <c r="BU56" s="1">
        <f t="shared" ca="1" si="22"/>
        <v>297.86873958299577</v>
      </c>
      <c r="BV56" s="1">
        <f t="shared" ca="1" si="22"/>
        <v>303.82611437465562</v>
      </c>
      <c r="BW56" s="1">
        <f t="shared" ca="1" si="22"/>
        <v>309.90263666214878</v>
      </c>
      <c r="BX56" s="1">
        <f t="shared" ca="1" si="22"/>
        <v>316.10068939539173</v>
      </c>
      <c r="BY56" s="1">
        <f t="shared" ca="1" si="22"/>
        <v>322.42270318329957</v>
      </c>
      <c r="BZ56" s="1">
        <f t="shared" ca="1" si="22"/>
        <v>328.87115724696554</v>
      </c>
      <c r="CA56" s="1">
        <f t="shared" ca="1" si="22"/>
        <v>335.4485803919049</v>
      </c>
      <c r="CB56" s="1">
        <f t="shared" ca="1" si="22"/>
        <v>342.15755199974296</v>
      </c>
      <c r="CC56" s="1">
        <f t="shared" ca="1" si="22"/>
        <v>349.00070303973786</v>
      </c>
    </row>
    <row r="57" spans="2:81" x14ac:dyDescent="0.2">
      <c r="B57">
        <f t="shared" ref="B57:B83" si="23">B56+1</f>
        <v>2027</v>
      </c>
      <c r="D57" t="s">
        <v>43</v>
      </c>
      <c r="G57" s="1">
        <f t="shared" si="16"/>
        <v>0</v>
      </c>
      <c r="H57" s="1">
        <f t="shared" ca="1" si="16"/>
        <v>121.22631542721331</v>
      </c>
      <c r="I57" s="1">
        <f t="shared" ca="1" si="16"/>
        <v>123.65084173575758</v>
      </c>
      <c r="J57" s="1">
        <f t="shared" ca="1" si="16"/>
        <v>126.12385857047272</v>
      </c>
      <c r="K57" s="1">
        <f t="shared" ca="1" si="16"/>
        <v>128.64633574188218</v>
      </c>
      <c r="L57" s="1">
        <f t="shared" ca="1" si="16"/>
        <v>131.21926245671983</v>
      </c>
      <c r="M57" s="1">
        <f t="shared" ca="1" si="16"/>
        <v>133.84364770585421</v>
      </c>
      <c r="N57" s="1">
        <f t="shared" ca="1" si="16"/>
        <v>136.52052065997131</v>
      </c>
      <c r="O57" s="1">
        <f t="shared" ca="1" si="16"/>
        <v>139.2509310731707</v>
      </c>
      <c r="P57" s="1">
        <f t="shared" ca="1" si="16"/>
        <v>142.03594969463413</v>
      </c>
      <c r="Q57" s="1">
        <f t="shared" ca="1" si="17"/>
        <v>144.87666868852682</v>
      </c>
      <c r="R57" s="1">
        <f t="shared" ca="1" si="17"/>
        <v>147.77420206229735</v>
      </c>
      <c r="S57" s="1">
        <f t="shared" ca="1" si="17"/>
        <v>150.72968610354329</v>
      </c>
      <c r="T57" s="1">
        <f t="shared" ca="1" si="17"/>
        <v>153.74427982561417</v>
      </c>
      <c r="U57" s="1">
        <f t="shared" ca="1" si="17"/>
        <v>156.81916542212645</v>
      </c>
      <c r="V57" s="1">
        <f t="shared" ca="1" si="17"/>
        <v>159.95554873056898</v>
      </c>
      <c r="W57" s="1">
        <f t="shared" ca="1" si="17"/>
        <v>163.15465970518034</v>
      </c>
      <c r="X57" s="1">
        <f t="shared" ca="1" si="17"/>
        <v>166.41775289928395</v>
      </c>
      <c r="Y57" s="1">
        <f t="shared" ca="1" si="17"/>
        <v>169.74610795726966</v>
      </c>
      <c r="Z57" s="1">
        <f t="shared" ca="1" si="17"/>
        <v>173.14103011641504</v>
      </c>
      <c r="AA57" s="1">
        <f t="shared" ca="1" si="18"/>
        <v>176.60385071874333</v>
      </c>
      <c r="AB57" s="1">
        <f t="shared" ca="1" si="18"/>
        <v>180.13592773311819</v>
      </c>
      <c r="AC57" s="1">
        <f t="shared" ca="1" si="18"/>
        <v>183.73864628778057</v>
      </c>
      <c r="AD57" s="1">
        <f t="shared" ca="1" si="18"/>
        <v>187.41341921353617</v>
      </c>
      <c r="AE57" s="1">
        <f t="shared" ca="1" si="18"/>
        <v>191.16168759780686</v>
      </c>
      <c r="AF57" s="1">
        <f t="shared" ca="1" si="18"/>
        <v>194.98492134976303</v>
      </c>
      <c r="AG57" s="1">
        <f t="shared" ca="1" si="18"/>
        <v>198.88461977675829</v>
      </c>
      <c r="AH57" s="1">
        <f t="shared" ca="1" si="18"/>
        <v>202.86231217229346</v>
      </c>
      <c r="AI57" s="1">
        <f t="shared" ca="1" si="18"/>
        <v>206.91955841573929</v>
      </c>
      <c r="AJ57" s="1">
        <f t="shared" ca="1" si="18"/>
        <v>211.05794958405411</v>
      </c>
      <c r="AK57" s="1">
        <f t="shared" ca="1" si="19"/>
        <v>215.27910857573517</v>
      </c>
      <c r="AL57" s="1">
        <f t="shared" ca="1" si="19"/>
        <v>148.94259494802731</v>
      </c>
      <c r="AM57" s="1">
        <f t="shared" ca="1" si="19"/>
        <v>151.92144684698786</v>
      </c>
      <c r="AN57" s="1">
        <f t="shared" ca="1" si="19"/>
        <v>154.9598757839276</v>
      </c>
      <c r="AO57" s="1">
        <f t="shared" ca="1" si="19"/>
        <v>158.05907329960615</v>
      </c>
      <c r="AP57" s="1">
        <f t="shared" ca="1" si="19"/>
        <v>161.22025476559827</v>
      </c>
      <c r="AQ57" s="1">
        <f t="shared" ca="1" si="19"/>
        <v>164.44465986091026</v>
      </c>
      <c r="AR57" s="1">
        <f t="shared" ca="1" si="19"/>
        <v>167.73355305812848</v>
      </c>
      <c r="AS57" s="1">
        <f t="shared" ca="1" si="19"/>
        <v>171.088224119291</v>
      </c>
      <c r="AT57" s="1">
        <f t="shared" ca="1" si="19"/>
        <v>174.50998860167684</v>
      </c>
      <c r="AU57" s="1">
        <f t="shared" ca="1" si="20"/>
        <v>178.00018837371036</v>
      </c>
      <c r="AV57" s="1">
        <f t="shared" ca="1" si="20"/>
        <v>181.56019214118459</v>
      </c>
      <c r="AW57" s="1">
        <f t="shared" ca="1" si="20"/>
        <v>185.19139598400824</v>
      </c>
      <c r="AX57" s="1">
        <f t="shared" ca="1" si="20"/>
        <v>188.89522390368845</v>
      </c>
      <c r="AY57" s="1">
        <f t="shared" ca="1" si="20"/>
        <v>192.67312838176218</v>
      </c>
      <c r="AZ57" s="1">
        <f t="shared" ca="1" si="20"/>
        <v>196.52659094939747</v>
      </c>
      <c r="BA57" s="1">
        <f t="shared" ca="1" si="20"/>
        <v>200.45712276838535</v>
      </c>
      <c r="BB57" s="1">
        <f t="shared" ca="1" si="20"/>
        <v>204.46626522375308</v>
      </c>
      <c r="BC57" s="1">
        <f t="shared" ca="1" si="20"/>
        <v>208.55559052822818</v>
      </c>
      <c r="BD57" s="1">
        <f t="shared" ca="1" si="20"/>
        <v>212.72670233879271</v>
      </c>
      <c r="BE57" s="1">
        <f t="shared" ca="1" si="21"/>
        <v>216.98123638556856</v>
      </c>
      <c r="BF57" s="1">
        <f t="shared" ca="1" si="21"/>
        <v>221.32086111327996</v>
      </c>
      <c r="BG57" s="1">
        <f t="shared" ca="1" si="21"/>
        <v>225.74727833554553</v>
      </c>
      <c r="BH57" s="1">
        <f t="shared" ca="1" si="21"/>
        <v>230.26222390225647</v>
      </c>
      <c r="BI57" s="1">
        <f t="shared" ca="1" si="21"/>
        <v>234.86746838030155</v>
      </c>
      <c r="BJ57" s="1">
        <f t="shared" ca="1" si="21"/>
        <v>239.5648177479076</v>
      </c>
      <c r="BK57" s="1">
        <f t="shared" ca="1" si="21"/>
        <v>244.35611410286575</v>
      </c>
      <c r="BL57" s="1">
        <f t="shared" ca="1" si="21"/>
        <v>249.24323638492308</v>
      </c>
      <c r="BM57" s="1">
        <f t="shared" ca="1" si="21"/>
        <v>254.22810111262149</v>
      </c>
      <c r="BN57" s="1">
        <f t="shared" ca="1" si="21"/>
        <v>259.31266313487396</v>
      </c>
      <c r="BO57" s="1">
        <f t="shared" ca="1" si="22"/>
        <v>264.49891639757141</v>
      </c>
      <c r="BP57" s="1">
        <f t="shared" ca="1" si="22"/>
        <v>269.78889472552305</v>
      </c>
      <c r="BQ57" s="1">
        <f t="shared" ca="1" si="22"/>
        <v>275.1846726200335</v>
      </c>
      <c r="BR57" s="1">
        <f t="shared" ca="1" si="22"/>
        <v>280.68836607243418</v>
      </c>
      <c r="BS57" s="1">
        <f t="shared" ca="1" si="22"/>
        <v>286.30213339388285</v>
      </c>
      <c r="BT57" s="1">
        <f t="shared" ca="1" si="22"/>
        <v>292.02817606176052</v>
      </c>
      <c r="BU57" s="1">
        <f t="shared" ca="1" si="22"/>
        <v>297.86873958299572</v>
      </c>
      <c r="BV57" s="1">
        <f t="shared" ca="1" si="22"/>
        <v>303.82611437465567</v>
      </c>
      <c r="BW57" s="1">
        <f t="shared" ca="1" si="22"/>
        <v>309.90263666214872</v>
      </c>
      <c r="BX57" s="1">
        <f t="shared" ca="1" si="22"/>
        <v>316.10068939539173</v>
      </c>
      <c r="BY57" s="1">
        <f t="shared" ca="1" si="22"/>
        <v>322.42270318329957</v>
      </c>
      <c r="BZ57" s="1">
        <f t="shared" ca="1" si="22"/>
        <v>328.87115724696554</v>
      </c>
      <c r="CA57" s="1">
        <f t="shared" ca="1" si="22"/>
        <v>335.44858039190478</v>
      </c>
      <c r="CB57" s="1">
        <f t="shared" ca="1" si="22"/>
        <v>342.15755199974296</v>
      </c>
      <c r="CC57" s="1">
        <f t="shared" ca="1" si="22"/>
        <v>349.0007030397378</v>
      </c>
    </row>
    <row r="58" spans="2:81" x14ac:dyDescent="0.2">
      <c r="B58">
        <f t="shared" si="23"/>
        <v>2028</v>
      </c>
      <c r="D58" t="s">
        <v>43</v>
      </c>
      <c r="G58" s="1">
        <f t="shared" si="16"/>
        <v>0</v>
      </c>
      <c r="H58" s="1">
        <f t="shared" si="16"/>
        <v>0</v>
      </c>
      <c r="I58" s="1">
        <f t="shared" ca="1" si="16"/>
        <v>120.02007790079999</v>
      </c>
      <c r="J58" s="1">
        <f t="shared" ca="1" si="16"/>
        <v>122.42047945881599</v>
      </c>
      <c r="K58" s="1">
        <f t="shared" ca="1" si="16"/>
        <v>124.86888904799231</v>
      </c>
      <c r="L58" s="1">
        <f t="shared" ca="1" si="16"/>
        <v>127.36626682895215</v>
      </c>
      <c r="M58" s="1">
        <f t="shared" ca="1" si="16"/>
        <v>129.91359216553118</v>
      </c>
      <c r="N58" s="1">
        <f t="shared" ca="1" si="16"/>
        <v>132.51186400884183</v>
      </c>
      <c r="O58" s="1">
        <f t="shared" ca="1" si="16"/>
        <v>135.16210128901866</v>
      </c>
      <c r="P58" s="1">
        <f t="shared" ca="1" si="16"/>
        <v>137.86534331479902</v>
      </c>
      <c r="Q58" s="1">
        <f t="shared" ca="1" si="17"/>
        <v>140.622650181095</v>
      </c>
      <c r="R58" s="1">
        <f t="shared" ca="1" si="17"/>
        <v>143.43510318471689</v>
      </c>
      <c r="S58" s="1">
        <f t="shared" ca="1" si="17"/>
        <v>146.30380524841124</v>
      </c>
      <c r="T58" s="1">
        <f t="shared" ca="1" si="17"/>
        <v>149.22988135337945</v>
      </c>
      <c r="U58" s="1">
        <f t="shared" ca="1" si="17"/>
        <v>152.21447898044707</v>
      </c>
      <c r="V58" s="1">
        <f t="shared" ca="1" si="17"/>
        <v>155.25876856005598</v>
      </c>
      <c r="W58" s="1">
        <f t="shared" ca="1" si="17"/>
        <v>158.36394393125713</v>
      </c>
      <c r="X58" s="1">
        <f t="shared" ca="1" si="17"/>
        <v>161.53122280988222</v>
      </c>
      <c r="Y58" s="1">
        <f t="shared" ca="1" si="17"/>
        <v>164.76184726607991</v>
      </c>
      <c r="Z58" s="1">
        <f t="shared" ca="1" si="17"/>
        <v>168.0570842114015</v>
      </c>
      <c r="AA58" s="1">
        <f t="shared" ca="1" si="18"/>
        <v>171.41822589562952</v>
      </c>
      <c r="AB58" s="1">
        <f t="shared" ca="1" si="18"/>
        <v>174.84659041354212</v>
      </c>
      <c r="AC58" s="1">
        <f t="shared" ca="1" si="18"/>
        <v>178.34352222181298</v>
      </c>
      <c r="AD58" s="1">
        <f t="shared" ca="1" si="18"/>
        <v>181.91039266624921</v>
      </c>
      <c r="AE58" s="1">
        <f t="shared" ca="1" si="18"/>
        <v>185.54860051957419</v>
      </c>
      <c r="AF58" s="1">
        <f t="shared" ca="1" si="18"/>
        <v>189.25957252996565</v>
      </c>
      <c r="AG58" s="1">
        <f t="shared" ca="1" si="18"/>
        <v>193.04476398056497</v>
      </c>
      <c r="AH58" s="1">
        <f t="shared" ca="1" si="18"/>
        <v>196.90565926017626</v>
      </c>
      <c r="AI58" s="1">
        <f t="shared" ca="1" si="18"/>
        <v>200.84377244537981</v>
      </c>
      <c r="AJ58" s="1">
        <f t="shared" ca="1" si="18"/>
        <v>204.86064789428738</v>
      </c>
      <c r="AK58" s="1">
        <f t="shared" ca="1" si="19"/>
        <v>208.95786085217318</v>
      </c>
      <c r="AL58" s="1">
        <f t="shared" ca="1" si="19"/>
        <v>213.13701806921659</v>
      </c>
      <c r="AM58" s="1">
        <f t="shared" ca="1" si="19"/>
        <v>151.92144684698786</v>
      </c>
      <c r="AN58" s="1">
        <f t="shared" ca="1" si="19"/>
        <v>154.95987578392763</v>
      </c>
      <c r="AO58" s="1">
        <f t="shared" ca="1" si="19"/>
        <v>158.05907329960618</v>
      </c>
      <c r="AP58" s="1">
        <f t="shared" ca="1" si="19"/>
        <v>161.2202547655983</v>
      </c>
      <c r="AQ58" s="1">
        <f t="shared" ca="1" si="19"/>
        <v>164.44465986091026</v>
      </c>
      <c r="AR58" s="1">
        <f t="shared" ca="1" si="19"/>
        <v>167.73355305812848</v>
      </c>
      <c r="AS58" s="1">
        <f t="shared" ca="1" si="19"/>
        <v>171.08822411929106</v>
      </c>
      <c r="AT58" s="1">
        <f t="shared" ca="1" si="19"/>
        <v>174.50998860167684</v>
      </c>
      <c r="AU58" s="1">
        <f t="shared" ca="1" si="20"/>
        <v>178.00018837371039</v>
      </c>
      <c r="AV58" s="1">
        <f t="shared" ca="1" si="20"/>
        <v>181.56019214118459</v>
      </c>
      <c r="AW58" s="1">
        <f t="shared" ca="1" si="20"/>
        <v>185.1913959840083</v>
      </c>
      <c r="AX58" s="1">
        <f t="shared" ca="1" si="20"/>
        <v>188.89522390368842</v>
      </c>
      <c r="AY58" s="1">
        <f t="shared" ca="1" si="20"/>
        <v>192.67312838176221</v>
      </c>
      <c r="AZ58" s="1">
        <f t="shared" ca="1" si="20"/>
        <v>196.52659094939744</v>
      </c>
      <c r="BA58" s="1">
        <f t="shared" ca="1" si="20"/>
        <v>200.45712276838543</v>
      </c>
      <c r="BB58" s="1">
        <f t="shared" ca="1" si="20"/>
        <v>204.46626522375308</v>
      </c>
      <c r="BC58" s="1">
        <f t="shared" ca="1" si="20"/>
        <v>208.55559052822818</v>
      </c>
      <c r="BD58" s="1">
        <f t="shared" ca="1" si="20"/>
        <v>212.72670233879276</v>
      </c>
      <c r="BE58" s="1">
        <f t="shared" ca="1" si="21"/>
        <v>216.98123638556859</v>
      </c>
      <c r="BF58" s="1">
        <f t="shared" ca="1" si="21"/>
        <v>221.32086111327996</v>
      </c>
      <c r="BG58" s="1">
        <f t="shared" ca="1" si="21"/>
        <v>225.74727833554556</v>
      </c>
      <c r="BH58" s="1">
        <f t="shared" ca="1" si="21"/>
        <v>230.26222390225647</v>
      </c>
      <c r="BI58" s="1">
        <f t="shared" ca="1" si="21"/>
        <v>234.8674683803016</v>
      </c>
      <c r="BJ58" s="1">
        <f t="shared" ca="1" si="21"/>
        <v>239.5648177479076</v>
      </c>
      <c r="BK58" s="1">
        <f t="shared" ca="1" si="21"/>
        <v>244.35611410286575</v>
      </c>
      <c r="BL58" s="1">
        <f t="shared" ca="1" si="21"/>
        <v>249.24323638492308</v>
      </c>
      <c r="BM58" s="1">
        <f t="shared" ca="1" si="21"/>
        <v>254.22810111262157</v>
      </c>
      <c r="BN58" s="1">
        <f t="shared" ca="1" si="21"/>
        <v>259.31266313487396</v>
      </c>
      <c r="BO58" s="1">
        <f t="shared" ca="1" si="22"/>
        <v>264.49891639757146</v>
      </c>
      <c r="BP58" s="1">
        <f t="shared" ca="1" si="22"/>
        <v>269.78889472552288</v>
      </c>
      <c r="BQ58" s="1">
        <f t="shared" ca="1" si="22"/>
        <v>275.1846726200335</v>
      </c>
      <c r="BR58" s="1">
        <f t="shared" ca="1" si="22"/>
        <v>280.68836607243418</v>
      </c>
      <c r="BS58" s="1">
        <f t="shared" ca="1" si="22"/>
        <v>286.30213339388285</v>
      </c>
      <c r="BT58" s="1">
        <f t="shared" ca="1" si="22"/>
        <v>292.02817606176046</v>
      </c>
      <c r="BU58" s="1">
        <f t="shared" ca="1" si="22"/>
        <v>297.86873958299572</v>
      </c>
      <c r="BV58" s="1">
        <f t="shared" ca="1" si="22"/>
        <v>303.82611437465562</v>
      </c>
      <c r="BW58" s="1">
        <f t="shared" ca="1" si="22"/>
        <v>309.90263666214878</v>
      </c>
      <c r="BX58" s="1">
        <f t="shared" ca="1" si="22"/>
        <v>316.10068939539167</v>
      </c>
      <c r="BY58" s="1">
        <f t="shared" ca="1" si="22"/>
        <v>322.42270318329952</v>
      </c>
      <c r="BZ58" s="1">
        <f t="shared" ca="1" si="22"/>
        <v>328.87115724696554</v>
      </c>
      <c r="CA58" s="1">
        <f t="shared" ca="1" si="22"/>
        <v>335.44858039190484</v>
      </c>
      <c r="CB58" s="1">
        <f t="shared" ca="1" si="22"/>
        <v>342.15755199974291</v>
      </c>
      <c r="CC58" s="1">
        <f t="shared" ca="1" si="22"/>
        <v>349.0007030397378</v>
      </c>
    </row>
    <row r="59" spans="2:81" x14ac:dyDescent="0.2">
      <c r="B59">
        <f t="shared" si="23"/>
        <v>2029</v>
      </c>
      <c r="D59" t="s">
        <v>43</v>
      </c>
      <c r="G59" s="1">
        <f t="shared" si="16"/>
        <v>0</v>
      </c>
      <c r="H59" s="1">
        <f t="shared" si="16"/>
        <v>0</v>
      </c>
      <c r="I59" s="1">
        <f t="shared" si="16"/>
        <v>0</v>
      </c>
      <c r="J59" s="1">
        <f t="shared" ca="1" si="16"/>
        <v>130.75071452770672</v>
      </c>
      <c r="K59" s="1">
        <f t="shared" ca="1" si="16"/>
        <v>133.36572881826086</v>
      </c>
      <c r="L59" s="1">
        <f t="shared" ca="1" si="16"/>
        <v>136.03304339462608</v>
      </c>
      <c r="M59" s="1">
        <f t="shared" ca="1" si="16"/>
        <v>138.7537042625186</v>
      </c>
      <c r="N59" s="1">
        <f t="shared" ca="1" si="16"/>
        <v>141.52877834776896</v>
      </c>
      <c r="O59" s="1">
        <f t="shared" ca="1" si="16"/>
        <v>144.35935391472435</v>
      </c>
      <c r="P59" s="1">
        <f t="shared" ca="1" si="16"/>
        <v>147.24654099301884</v>
      </c>
      <c r="Q59" s="1">
        <f t="shared" ca="1" si="17"/>
        <v>150.19147181287917</v>
      </c>
      <c r="R59" s="1">
        <f t="shared" ca="1" si="17"/>
        <v>153.19530124913678</v>
      </c>
      <c r="S59" s="1">
        <f t="shared" ca="1" si="17"/>
        <v>156.25920727411952</v>
      </c>
      <c r="T59" s="1">
        <f t="shared" ca="1" si="17"/>
        <v>159.38439141960191</v>
      </c>
      <c r="U59" s="1">
        <f t="shared" ca="1" si="17"/>
        <v>162.57207924799391</v>
      </c>
      <c r="V59" s="1">
        <f t="shared" ca="1" si="17"/>
        <v>165.82352083295382</v>
      </c>
      <c r="W59" s="1">
        <f t="shared" ca="1" si="17"/>
        <v>169.1399912496129</v>
      </c>
      <c r="X59" s="1">
        <f t="shared" ca="1" si="17"/>
        <v>172.52279107460518</v>
      </c>
      <c r="Y59" s="1">
        <f t="shared" ca="1" si="17"/>
        <v>175.97324689609724</v>
      </c>
      <c r="Z59" s="1">
        <f t="shared" ca="1" si="17"/>
        <v>179.49271183401919</v>
      </c>
      <c r="AA59" s="1">
        <f t="shared" ca="1" si="18"/>
        <v>183.08256607069961</v>
      </c>
      <c r="AB59" s="1">
        <f t="shared" ca="1" si="18"/>
        <v>186.74421739211357</v>
      </c>
      <c r="AC59" s="1">
        <f t="shared" ca="1" si="18"/>
        <v>190.47910173995584</v>
      </c>
      <c r="AD59" s="1">
        <f t="shared" ca="1" si="18"/>
        <v>194.28868377475496</v>
      </c>
      <c r="AE59" s="1">
        <f t="shared" ca="1" si="18"/>
        <v>198.17445745025006</v>
      </c>
      <c r="AF59" s="1">
        <f t="shared" ca="1" si="18"/>
        <v>202.13794659925506</v>
      </c>
      <c r="AG59" s="1">
        <f t="shared" ca="1" si="18"/>
        <v>206.18070553124014</v>
      </c>
      <c r="AH59" s="1">
        <f t="shared" ca="1" si="18"/>
        <v>210.30431964186494</v>
      </c>
      <c r="AI59" s="1">
        <f t="shared" ca="1" si="18"/>
        <v>214.51040603470224</v>
      </c>
      <c r="AJ59" s="1">
        <f t="shared" ca="1" si="18"/>
        <v>218.80061415539632</v>
      </c>
      <c r="AK59" s="1">
        <f t="shared" ca="1" si="19"/>
        <v>223.1766264385042</v>
      </c>
      <c r="AL59" s="1">
        <f t="shared" ca="1" si="19"/>
        <v>227.64015896727432</v>
      </c>
      <c r="AM59" s="1">
        <f t="shared" ca="1" si="19"/>
        <v>232.19296214661978</v>
      </c>
      <c r="AN59" s="1">
        <f t="shared" ca="1" si="19"/>
        <v>154.95987578392763</v>
      </c>
      <c r="AO59" s="1">
        <f t="shared" ca="1" si="19"/>
        <v>158.05907329960618</v>
      </c>
      <c r="AP59" s="1">
        <f t="shared" ca="1" si="19"/>
        <v>161.2202547655983</v>
      </c>
      <c r="AQ59" s="1">
        <f t="shared" ca="1" si="19"/>
        <v>164.44465986091026</v>
      </c>
      <c r="AR59" s="1">
        <f t="shared" ca="1" si="19"/>
        <v>167.73355305812848</v>
      </c>
      <c r="AS59" s="1">
        <f t="shared" ca="1" si="19"/>
        <v>171.08822411929106</v>
      </c>
      <c r="AT59" s="1">
        <f t="shared" ca="1" si="19"/>
        <v>174.50998860167687</v>
      </c>
      <c r="AU59" s="1">
        <f t="shared" ca="1" si="20"/>
        <v>178.00018837371039</v>
      </c>
      <c r="AV59" s="1">
        <f t="shared" ca="1" si="20"/>
        <v>181.56019214118459</v>
      </c>
      <c r="AW59" s="1">
        <f t="shared" ca="1" si="20"/>
        <v>185.1913959840083</v>
      </c>
      <c r="AX59" s="1">
        <f t="shared" ca="1" si="20"/>
        <v>188.89522390368847</v>
      </c>
      <c r="AY59" s="1">
        <f t="shared" ca="1" si="20"/>
        <v>192.67312838176221</v>
      </c>
      <c r="AZ59" s="1">
        <f t="shared" ca="1" si="20"/>
        <v>196.52659094939747</v>
      </c>
      <c r="BA59" s="1">
        <f t="shared" ca="1" si="20"/>
        <v>200.4571227683854</v>
      </c>
      <c r="BB59" s="1">
        <f t="shared" ca="1" si="20"/>
        <v>204.46626522375314</v>
      </c>
      <c r="BC59" s="1">
        <f t="shared" ca="1" si="20"/>
        <v>208.55559052822815</v>
      </c>
      <c r="BD59" s="1">
        <f t="shared" ca="1" si="20"/>
        <v>212.72670233879276</v>
      </c>
      <c r="BE59" s="1">
        <f t="shared" ca="1" si="21"/>
        <v>216.98123638556862</v>
      </c>
      <c r="BF59" s="1">
        <f t="shared" ca="1" si="21"/>
        <v>221.32086111327996</v>
      </c>
      <c r="BG59" s="1">
        <f t="shared" ca="1" si="21"/>
        <v>225.74727833554556</v>
      </c>
      <c r="BH59" s="1">
        <f t="shared" ca="1" si="21"/>
        <v>230.26222390225649</v>
      </c>
      <c r="BI59" s="1">
        <f t="shared" ca="1" si="21"/>
        <v>234.8674683803016</v>
      </c>
      <c r="BJ59" s="1">
        <f t="shared" ca="1" si="21"/>
        <v>239.56481774790765</v>
      </c>
      <c r="BK59" s="1">
        <f t="shared" ca="1" si="21"/>
        <v>244.35611410286577</v>
      </c>
      <c r="BL59" s="1">
        <f t="shared" ca="1" si="21"/>
        <v>249.24323638492308</v>
      </c>
      <c r="BM59" s="1">
        <f t="shared" ca="1" si="21"/>
        <v>254.22810111262154</v>
      </c>
      <c r="BN59" s="1">
        <f t="shared" ca="1" si="21"/>
        <v>259.31266313487401</v>
      </c>
      <c r="BO59" s="1">
        <f t="shared" ca="1" si="22"/>
        <v>264.49891639757146</v>
      </c>
      <c r="BP59" s="1">
        <f t="shared" ca="1" si="22"/>
        <v>269.78889472552294</v>
      </c>
      <c r="BQ59" s="1">
        <f t="shared" ca="1" si="22"/>
        <v>275.18467262003333</v>
      </c>
      <c r="BR59" s="1">
        <f t="shared" ca="1" si="22"/>
        <v>280.68836607243418</v>
      </c>
      <c r="BS59" s="1">
        <f t="shared" ca="1" si="22"/>
        <v>286.30213339388285</v>
      </c>
      <c r="BT59" s="1">
        <f t="shared" ca="1" si="22"/>
        <v>292.02817606176052</v>
      </c>
      <c r="BU59" s="1">
        <f t="shared" ca="1" si="22"/>
        <v>297.86873958299572</v>
      </c>
      <c r="BV59" s="1">
        <f t="shared" ca="1" si="22"/>
        <v>303.82611437465562</v>
      </c>
      <c r="BW59" s="1">
        <f t="shared" ca="1" si="22"/>
        <v>309.90263666214878</v>
      </c>
      <c r="BX59" s="1">
        <f t="shared" ca="1" si="22"/>
        <v>316.10068939539173</v>
      </c>
      <c r="BY59" s="1">
        <f t="shared" ca="1" si="22"/>
        <v>322.42270318329952</v>
      </c>
      <c r="BZ59" s="1">
        <f t="shared" ca="1" si="22"/>
        <v>328.87115724696554</v>
      </c>
      <c r="CA59" s="1">
        <f t="shared" ca="1" si="22"/>
        <v>335.44858039190484</v>
      </c>
      <c r="CB59" s="1">
        <f t="shared" ca="1" si="22"/>
        <v>342.15755199974296</v>
      </c>
      <c r="CC59" s="1">
        <f t="shared" ca="1" si="22"/>
        <v>349.00070303973774</v>
      </c>
    </row>
    <row r="60" spans="2:81" x14ac:dyDescent="0.2">
      <c r="B60">
        <f t="shared" si="23"/>
        <v>2030</v>
      </c>
      <c r="D60" t="s">
        <v>43</v>
      </c>
      <c r="G60" s="1">
        <f t="shared" si="16"/>
        <v>0</v>
      </c>
      <c r="H60" s="1">
        <f t="shared" si="16"/>
        <v>0</v>
      </c>
      <c r="I60" s="1">
        <f t="shared" si="16"/>
        <v>0</v>
      </c>
      <c r="J60" s="1">
        <f t="shared" si="16"/>
        <v>0</v>
      </c>
      <c r="K60" s="1">
        <f t="shared" ca="1" si="16"/>
        <v>142.44074531959546</v>
      </c>
      <c r="L60" s="1">
        <f t="shared" ca="1" si="16"/>
        <v>145.28956022598737</v>
      </c>
      <c r="M60" s="1">
        <f t="shared" ca="1" si="16"/>
        <v>148.19535143050712</v>
      </c>
      <c r="N60" s="1">
        <f t="shared" ca="1" si="16"/>
        <v>151.15925845911724</v>
      </c>
      <c r="O60" s="1">
        <f t="shared" ca="1" si="16"/>
        <v>154.18244362829961</v>
      </c>
      <c r="P60" s="1">
        <f t="shared" ca="1" si="16"/>
        <v>157.2660925008656</v>
      </c>
      <c r="Q60" s="1">
        <f t="shared" ca="1" si="17"/>
        <v>160.41141435088292</v>
      </c>
      <c r="R60" s="1">
        <f t="shared" ca="1" si="17"/>
        <v>163.61964263790054</v>
      </c>
      <c r="S60" s="1">
        <f t="shared" ca="1" si="17"/>
        <v>166.89203549065857</v>
      </c>
      <c r="T60" s="1">
        <f t="shared" ca="1" si="17"/>
        <v>170.22987620047175</v>
      </c>
      <c r="U60" s="1">
        <f t="shared" ca="1" si="17"/>
        <v>173.63447372448118</v>
      </c>
      <c r="V60" s="1">
        <f t="shared" ca="1" si="17"/>
        <v>177.10716319897077</v>
      </c>
      <c r="W60" s="1">
        <f t="shared" ca="1" si="17"/>
        <v>180.64930646295022</v>
      </c>
      <c r="X60" s="1">
        <f t="shared" ca="1" si="17"/>
        <v>184.26229259220921</v>
      </c>
      <c r="Y60" s="1">
        <f t="shared" ca="1" si="17"/>
        <v>187.94753844405341</v>
      </c>
      <c r="Z60" s="1">
        <f t="shared" ca="1" si="17"/>
        <v>191.70648921293443</v>
      </c>
      <c r="AA60" s="1">
        <f t="shared" ca="1" si="18"/>
        <v>195.54061899719315</v>
      </c>
      <c r="AB60" s="1">
        <f t="shared" ca="1" si="18"/>
        <v>199.45143137713703</v>
      </c>
      <c r="AC60" s="1">
        <f t="shared" ca="1" si="18"/>
        <v>203.44046000467975</v>
      </c>
      <c r="AD60" s="1">
        <f t="shared" ca="1" si="18"/>
        <v>207.50926920477335</v>
      </c>
      <c r="AE60" s="1">
        <f t="shared" ca="1" si="18"/>
        <v>211.65945458886884</v>
      </c>
      <c r="AF60" s="1">
        <f t="shared" ca="1" si="18"/>
        <v>215.89264368064619</v>
      </c>
      <c r="AG60" s="1">
        <f t="shared" ca="1" si="18"/>
        <v>220.21049655425912</v>
      </c>
      <c r="AH60" s="1">
        <f t="shared" ca="1" si="18"/>
        <v>224.61470648534427</v>
      </c>
      <c r="AI60" s="1">
        <f t="shared" ca="1" si="18"/>
        <v>229.10700061505116</v>
      </c>
      <c r="AJ60" s="1">
        <f t="shared" ca="1" si="18"/>
        <v>233.68914062735217</v>
      </c>
      <c r="AK60" s="1">
        <f t="shared" ca="1" si="19"/>
        <v>238.36292343989925</v>
      </c>
      <c r="AL60" s="1">
        <f t="shared" ca="1" si="19"/>
        <v>243.13018190869721</v>
      </c>
      <c r="AM60" s="1">
        <f t="shared" ca="1" si="19"/>
        <v>247.9927855468712</v>
      </c>
      <c r="AN60" s="1">
        <f t="shared" ca="1" si="19"/>
        <v>252.95264125780858</v>
      </c>
      <c r="AO60" s="1">
        <f t="shared" ca="1" si="19"/>
        <v>158.05907329960618</v>
      </c>
      <c r="AP60" s="1">
        <f t="shared" ca="1" si="19"/>
        <v>161.2202547655983</v>
      </c>
      <c r="AQ60" s="1">
        <f t="shared" ca="1" si="19"/>
        <v>164.44465986091026</v>
      </c>
      <c r="AR60" s="1">
        <f t="shared" ca="1" si="19"/>
        <v>167.73355305812848</v>
      </c>
      <c r="AS60" s="1">
        <f t="shared" ca="1" si="19"/>
        <v>171.08822411929106</v>
      </c>
      <c r="AT60" s="1">
        <f t="shared" ca="1" si="19"/>
        <v>174.50998860167687</v>
      </c>
      <c r="AU60" s="1">
        <f t="shared" ca="1" si="20"/>
        <v>178.00018837371042</v>
      </c>
      <c r="AV60" s="1">
        <f t="shared" ca="1" si="20"/>
        <v>181.56019214118459</v>
      </c>
      <c r="AW60" s="1">
        <f t="shared" ca="1" si="20"/>
        <v>185.1913959840083</v>
      </c>
      <c r="AX60" s="1">
        <f t="shared" ca="1" si="20"/>
        <v>188.89522390368847</v>
      </c>
      <c r="AY60" s="1">
        <f t="shared" ca="1" si="20"/>
        <v>192.67312838176224</v>
      </c>
      <c r="AZ60" s="1">
        <f t="shared" ca="1" si="20"/>
        <v>196.52659094939744</v>
      </c>
      <c r="BA60" s="1">
        <f t="shared" ca="1" si="20"/>
        <v>200.45712276838543</v>
      </c>
      <c r="BB60" s="1">
        <f t="shared" ca="1" si="20"/>
        <v>204.46626522375311</v>
      </c>
      <c r="BC60" s="1">
        <f t="shared" ca="1" si="20"/>
        <v>208.55559052822821</v>
      </c>
      <c r="BD60" s="1">
        <f t="shared" ca="1" si="20"/>
        <v>212.72670233879271</v>
      </c>
      <c r="BE60" s="1">
        <f t="shared" ca="1" si="21"/>
        <v>216.98123638556859</v>
      </c>
      <c r="BF60" s="1">
        <f t="shared" ca="1" si="21"/>
        <v>221.32086111327999</v>
      </c>
      <c r="BG60" s="1">
        <f t="shared" ca="1" si="21"/>
        <v>225.74727833554556</v>
      </c>
      <c r="BH60" s="1">
        <f t="shared" ca="1" si="21"/>
        <v>230.26222390225647</v>
      </c>
      <c r="BI60" s="1">
        <f t="shared" ca="1" si="21"/>
        <v>234.86746838030163</v>
      </c>
      <c r="BJ60" s="1">
        <f t="shared" ca="1" si="21"/>
        <v>239.56481774790765</v>
      </c>
      <c r="BK60" s="1">
        <f t="shared" ca="1" si="21"/>
        <v>244.3561141028658</v>
      </c>
      <c r="BL60" s="1">
        <f t="shared" ca="1" si="21"/>
        <v>249.24323638492308</v>
      </c>
      <c r="BM60" s="1">
        <f t="shared" ca="1" si="21"/>
        <v>254.22810111262154</v>
      </c>
      <c r="BN60" s="1">
        <f t="shared" ca="1" si="21"/>
        <v>259.31266313487396</v>
      </c>
      <c r="BO60" s="1">
        <f t="shared" ca="1" si="22"/>
        <v>264.49891639757152</v>
      </c>
      <c r="BP60" s="1">
        <f t="shared" ca="1" si="22"/>
        <v>269.78889472552288</v>
      </c>
      <c r="BQ60" s="1">
        <f t="shared" ca="1" si="22"/>
        <v>275.18467262003338</v>
      </c>
      <c r="BR60" s="1">
        <f t="shared" ca="1" si="22"/>
        <v>280.68836607243401</v>
      </c>
      <c r="BS60" s="1">
        <f t="shared" ca="1" si="22"/>
        <v>286.30213339388285</v>
      </c>
      <c r="BT60" s="1">
        <f t="shared" ca="1" si="22"/>
        <v>292.02817606176052</v>
      </c>
      <c r="BU60" s="1">
        <f t="shared" ca="1" si="22"/>
        <v>297.86873958299572</v>
      </c>
      <c r="BV60" s="1">
        <f t="shared" ca="1" si="22"/>
        <v>303.82611437465562</v>
      </c>
      <c r="BW60" s="1">
        <f t="shared" ca="1" si="22"/>
        <v>309.90263666214872</v>
      </c>
      <c r="BX60" s="1">
        <f t="shared" ca="1" si="22"/>
        <v>316.10068939539173</v>
      </c>
      <c r="BY60" s="1">
        <f t="shared" ca="1" si="22"/>
        <v>322.42270318329957</v>
      </c>
      <c r="BZ60" s="1">
        <f t="shared" ca="1" si="22"/>
        <v>328.87115724696548</v>
      </c>
      <c r="CA60" s="1">
        <f t="shared" ca="1" si="22"/>
        <v>335.44858039190484</v>
      </c>
      <c r="CB60" s="1">
        <f t="shared" ca="1" si="22"/>
        <v>342.15755199974296</v>
      </c>
      <c r="CC60" s="1">
        <f t="shared" ca="1" si="22"/>
        <v>349.0007030397378</v>
      </c>
    </row>
    <row r="61" spans="2:81" x14ac:dyDescent="0.2">
      <c r="B61">
        <f t="shared" si="23"/>
        <v>2031</v>
      </c>
      <c r="D61" t="s">
        <v>43</v>
      </c>
      <c r="G61" s="1">
        <f t="shared" si="16"/>
        <v>0</v>
      </c>
      <c r="H61" s="1">
        <f t="shared" si="16"/>
        <v>0</v>
      </c>
      <c r="I61" s="1">
        <f t="shared" si="16"/>
        <v>0</v>
      </c>
      <c r="J61" s="1">
        <f t="shared" si="16"/>
        <v>0</v>
      </c>
      <c r="K61" s="1">
        <f t="shared" si="16"/>
        <v>0</v>
      </c>
      <c r="L61" s="1">
        <f t="shared" ca="1" si="16"/>
        <v>155.17594684274121</v>
      </c>
      <c r="M61" s="1">
        <f t="shared" ca="1" si="16"/>
        <v>158.27946577959605</v>
      </c>
      <c r="N61" s="1">
        <f t="shared" ca="1" si="16"/>
        <v>161.44505509518797</v>
      </c>
      <c r="O61" s="1">
        <f t="shared" ca="1" si="16"/>
        <v>164.67395619709171</v>
      </c>
      <c r="P61" s="1">
        <f t="shared" ca="1" si="16"/>
        <v>167.96743532103355</v>
      </c>
      <c r="Q61" s="1">
        <f t="shared" ca="1" si="17"/>
        <v>171.32678402745421</v>
      </c>
      <c r="R61" s="1">
        <f t="shared" ca="1" si="17"/>
        <v>174.75331970800332</v>
      </c>
      <c r="S61" s="1">
        <f t="shared" ca="1" si="17"/>
        <v>178.24838610216335</v>
      </c>
      <c r="T61" s="1">
        <f t="shared" ca="1" si="17"/>
        <v>181.81335382420662</v>
      </c>
      <c r="U61" s="1">
        <f t="shared" ca="1" si="17"/>
        <v>185.44962090069075</v>
      </c>
      <c r="V61" s="1">
        <f t="shared" ca="1" si="17"/>
        <v>189.1586133187046</v>
      </c>
      <c r="W61" s="1">
        <f t="shared" ca="1" si="17"/>
        <v>192.94178558507863</v>
      </c>
      <c r="X61" s="1">
        <f t="shared" ca="1" si="17"/>
        <v>196.80062129678024</v>
      </c>
      <c r="Y61" s="1">
        <f t="shared" ca="1" si="17"/>
        <v>200.73663372271585</v>
      </c>
      <c r="Z61" s="1">
        <f t="shared" ca="1" si="17"/>
        <v>204.75136639717019</v>
      </c>
      <c r="AA61" s="1">
        <f t="shared" ca="1" si="18"/>
        <v>208.84639372511353</v>
      </c>
      <c r="AB61" s="1">
        <f t="shared" ca="1" si="18"/>
        <v>213.02332159961583</v>
      </c>
      <c r="AC61" s="1">
        <f t="shared" ca="1" si="18"/>
        <v>217.28378803160817</v>
      </c>
      <c r="AD61" s="1">
        <f t="shared" ca="1" si="18"/>
        <v>221.6294637922403</v>
      </c>
      <c r="AE61" s="1">
        <f t="shared" ca="1" si="18"/>
        <v>226.06205306808511</v>
      </c>
      <c r="AF61" s="1">
        <f t="shared" ca="1" si="18"/>
        <v>230.58329412944681</v>
      </c>
      <c r="AG61" s="1">
        <f t="shared" ca="1" si="18"/>
        <v>235.19496001203575</v>
      </c>
      <c r="AH61" s="1">
        <f t="shared" ca="1" si="18"/>
        <v>239.89885921227648</v>
      </c>
      <c r="AI61" s="1">
        <f t="shared" ca="1" si="18"/>
        <v>244.69683639652195</v>
      </c>
      <c r="AJ61" s="1">
        <f t="shared" ca="1" si="18"/>
        <v>249.5907731244524</v>
      </c>
      <c r="AK61" s="1">
        <f t="shared" ca="1" si="19"/>
        <v>254.58258858694145</v>
      </c>
      <c r="AL61" s="1">
        <f t="shared" ca="1" si="19"/>
        <v>259.67424035868032</v>
      </c>
      <c r="AM61" s="1">
        <f t="shared" ca="1" si="19"/>
        <v>264.86772516585387</v>
      </c>
      <c r="AN61" s="1">
        <f t="shared" ca="1" si="19"/>
        <v>270.16507966917101</v>
      </c>
      <c r="AO61" s="1">
        <f t="shared" ca="1" si="19"/>
        <v>275.5683812625544</v>
      </c>
      <c r="AP61" s="1">
        <f t="shared" ca="1" si="19"/>
        <v>161.2202547655983</v>
      </c>
      <c r="AQ61" s="1">
        <f t="shared" ca="1" si="19"/>
        <v>164.44465986091026</v>
      </c>
      <c r="AR61" s="1">
        <f t="shared" ca="1" si="19"/>
        <v>167.73355305812848</v>
      </c>
      <c r="AS61" s="1">
        <f t="shared" ca="1" si="19"/>
        <v>171.08822411929103</v>
      </c>
      <c r="AT61" s="1">
        <f t="shared" ca="1" si="19"/>
        <v>174.50998860167687</v>
      </c>
      <c r="AU61" s="1">
        <f t="shared" ca="1" si="20"/>
        <v>178.00018837371039</v>
      </c>
      <c r="AV61" s="1">
        <f t="shared" ca="1" si="20"/>
        <v>181.56019214118461</v>
      </c>
      <c r="AW61" s="1">
        <f t="shared" ca="1" si="20"/>
        <v>185.19139598400827</v>
      </c>
      <c r="AX61" s="1">
        <f t="shared" ca="1" si="20"/>
        <v>188.89522390368845</v>
      </c>
      <c r="AY61" s="1">
        <f t="shared" ca="1" si="20"/>
        <v>192.67312838176221</v>
      </c>
      <c r="AZ61" s="1">
        <f t="shared" ca="1" si="20"/>
        <v>196.52659094939747</v>
      </c>
      <c r="BA61" s="1">
        <f t="shared" ca="1" si="20"/>
        <v>200.45712276838537</v>
      </c>
      <c r="BB61" s="1">
        <f t="shared" ca="1" si="20"/>
        <v>204.46626522375314</v>
      </c>
      <c r="BC61" s="1">
        <f t="shared" ca="1" si="20"/>
        <v>208.55559052822818</v>
      </c>
      <c r="BD61" s="1">
        <f t="shared" ca="1" si="20"/>
        <v>212.72670233879276</v>
      </c>
      <c r="BE61" s="1">
        <f t="shared" ca="1" si="21"/>
        <v>216.98123638556856</v>
      </c>
      <c r="BF61" s="1">
        <f t="shared" ca="1" si="21"/>
        <v>221.32086111327996</v>
      </c>
      <c r="BG61" s="1">
        <f t="shared" ca="1" si="21"/>
        <v>225.74727833554559</v>
      </c>
      <c r="BH61" s="1">
        <f t="shared" ca="1" si="21"/>
        <v>230.26222390225647</v>
      </c>
      <c r="BI61" s="1">
        <f t="shared" ca="1" si="21"/>
        <v>234.8674683803016</v>
      </c>
      <c r="BJ61" s="1">
        <f t="shared" ca="1" si="21"/>
        <v>239.56481774790765</v>
      </c>
      <c r="BK61" s="1">
        <f t="shared" ca="1" si="21"/>
        <v>244.35611410286577</v>
      </c>
      <c r="BL61" s="1">
        <f t="shared" ca="1" si="21"/>
        <v>249.24323638492311</v>
      </c>
      <c r="BM61" s="1">
        <f t="shared" ca="1" si="21"/>
        <v>254.22810111262152</v>
      </c>
      <c r="BN61" s="1">
        <f t="shared" ca="1" si="21"/>
        <v>259.31266313487396</v>
      </c>
      <c r="BO61" s="1">
        <f t="shared" ca="1" si="22"/>
        <v>264.49891639757146</v>
      </c>
      <c r="BP61" s="1">
        <f t="shared" ca="1" si="22"/>
        <v>269.78889472552288</v>
      </c>
      <c r="BQ61" s="1">
        <f t="shared" ca="1" si="22"/>
        <v>275.18467262003333</v>
      </c>
      <c r="BR61" s="1">
        <f t="shared" ca="1" si="22"/>
        <v>280.68836607243406</v>
      </c>
      <c r="BS61" s="1">
        <f t="shared" ca="1" si="22"/>
        <v>286.30213339388268</v>
      </c>
      <c r="BT61" s="1">
        <f t="shared" ca="1" si="22"/>
        <v>292.02817606176052</v>
      </c>
      <c r="BU61" s="1">
        <f t="shared" ca="1" si="22"/>
        <v>297.86873958299572</v>
      </c>
      <c r="BV61" s="1">
        <f t="shared" ca="1" si="22"/>
        <v>303.82611437465562</v>
      </c>
      <c r="BW61" s="1">
        <f t="shared" ca="1" si="22"/>
        <v>309.90263666214872</v>
      </c>
      <c r="BX61" s="1">
        <f t="shared" ca="1" si="22"/>
        <v>316.10068939539173</v>
      </c>
      <c r="BY61" s="1">
        <f t="shared" ca="1" si="22"/>
        <v>322.42270318329957</v>
      </c>
      <c r="BZ61" s="1">
        <f t="shared" ca="1" si="22"/>
        <v>328.87115724696559</v>
      </c>
      <c r="CA61" s="1">
        <f t="shared" ca="1" si="22"/>
        <v>335.44858039190484</v>
      </c>
      <c r="CB61" s="1">
        <f t="shared" ca="1" si="22"/>
        <v>342.15755199974296</v>
      </c>
      <c r="CC61" s="1">
        <f t="shared" ca="1" si="22"/>
        <v>349.0007030397378</v>
      </c>
    </row>
    <row r="62" spans="2:81" x14ac:dyDescent="0.2">
      <c r="B62">
        <f t="shared" si="23"/>
        <v>2032</v>
      </c>
      <c r="D62" t="s">
        <v>43</v>
      </c>
      <c r="G62" s="1">
        <f t="shared" si="16"/>
        <v>0</v>
      </c>
      <c r="H62" s="1">
        <f t="shared" si="16"/>
        <v>0</v>
      </c>
      <c r="I62" s="1">
        <f t="shared" si="16"/>
        <v>0</v>
      </c>
      <c r="J62" s="1">
        <f t="shared" si="16"/>
        <v>0</v>
      </c>
      <c r="K62" s="1">
        <f t="shared" si="16"/>
        <v>0</v>
      </c>
      <c r="L62" s="1">
        <f t="shared" si="16"/>
        <v>0</v>
      </c>
      <c r="M62" s="1">
        <f t="shared" ca="1" si="16"/>
        <v>153.94798664756263</v>
      </c>
      <c r="N62" s="1">
        <f t="shared" ca="1" si="16"/>
        <v>157.02694638051389</v>
      </c>
      <c r="O62" s="1">
        <f t="shared" ca="1" si="16"/>
        <v>160.16748530812416</v>
      </c>
      <c r="P62" s="1">
        <f t="shared" ca="1" si="16"/>
        <v>163.37083501428663</v>
      </c>
      <c r="Q62" s="1">
        <f t="shared" ca="1" si="17"/>
        <v>166.63825171457236</v>
      </c>
      <c r="R62" s="1">
        <f t="shared" ca="1" si="17"/>
        <v>169.97101674886383</v>
      </c>
      <c r="S62" s="1">
        <f t="shared" ca="1" si="17"/>
        <v>173.3704370838411</v>
      </c>
      <c r="T62" s="1">
        <f t="shared" ca="1" si="17"/>
        <v>176.83784582551789</v>
      </c>
      <c r="U62" s="1">
        <f t="shared" ca="1" si="17"/>
        <v>180.37460274202826</v>
      </c>
      <c r="V62" s="1">
        <f t="shared" ca="1" si="17"/>
        <v>183.98209479686884</v>
      </c>
      <c r="W62" s="1">
        <f t="shared" ca="1" si="17"/>
        <v>187.66173669280622</v>
      </c>
      <c r="X62" s="1">
        <f t="shared" ca="1" si="17"/>
        <v>191.41497142666231</v>
      </c>
      <c r="Y62" s="1">
        <f t="shared" ca="1" si="17"/>
        <v>195.24327085519559</v>
      </c>
      <c r="Z62" s="1">
        <f t="shared" ca="1" si="17"/>
        <v>199.1481362722995</v>
      </c>
      <c r="AA62" s="1">
        <f t="shared" ca="1" si="18"/>
        <v>203.13109899774548</v>
      </c>
      <c r="AB62" s="1">
        <f t="shared" ca="1" si="18"/>
        <v>207.19372097770034</v>
      </c>
      <c r="AC62" s="1">
        <f t="shared" ca="1" si="18"/>
        <v>211.3375953972544</v>
      </c>
      <c r="AD62" s="1">
        <f t="shared" ca="1" si="18"/>
        <v>215.5643473051995</v>
      </c>
      <c r="AE62" s="1">
        <f t="shared" ca="1" si="18"/>
        <v>219.87563425130347</v>
      </c>
      <c r="AF62" s="1">
        <f t="shared" ca="1" si="18"/>
        <v>224.27314693632951</v>
      </c>
      <c r="AG62" s="1">
        <f t="shared" ca="1" si="18"/>
        <v>228.75860987505612</v>
      </c>
      <c r="AH62" s="1">
        <f t="shared" ca="1" si="18"/>
        <v>233.33378207255726</v>
      </c>
      <c r="AI62" s="1">
        <f t="shared" ca="1" si="18"/>
        <v>238.00045771400841</v>
      </c>
      <c r="AJ62" s="1">
        <f t="shared" ca="1" si="18"/>
        <v>242.76046686828852</v>
      </c>
      <c r="AK62" s="1">
        <f t="shared" ca="1" si="19"/>
        <v>247.6156762056543</v>
      </c>
      <c r="AL62" s="1">
        <f t="shared" ca="1" si="19"/>
        <v>252.56798972976739</v>
      </c>
      <c r="AM62" s="1">
        <f t="shared" ca="1" si="19"/>
        <v>257.61934952436275</v>
      </c>
      <c r="AN62" s="1">
        <f t="shared" ca="1" si="19"/>
        <v>262.77173651484998</v>
      </c>
      <c r="AO62" s="1">
        <f t="shared" ca="1" si="19"/>
        <v>268.02717124514703</v>
      </c>
      <c r="AP62" s="1">
        <f t="shared" ca="1" si="19"/>
        <v>273.38771467004995</v>
      </c>
      <c r="AQ62" s="1">
        <f t="shared" ca="1" si="19"/>
        <v>164.44465986091026</v>
      </c>
      <c r="AR62" s="1">
        <f t="shared" ca="1" si="19"/>
        <v>167.73355305812848</v>
      </c>
      <c r="AS62" s="1">
        <f t="shared" ca="1" si="19"/>
        <v>171.08822411929103</v>
      </c>
      <c r="AT62" s="1">
        <f t="shared" ca="1" si="19"/>
        <v>174.50998860167684</v>
      </c>
      <c r="AU62" s="1">
        <f t="shared" ca="1" si="20"/>
        <v>178.00018837371039</v>
      </c>
      <c r="AV62" s="1">
        <f t="shared" ca="1" si="20"/>
        <v>181.56019214118461</v>
      </c>
      <c r="AW62" s="1">
        <f t="shared" ca="1" si="20"/>
        <v>185.1913959840083</v>
      </c>
      <c r="AX62" s="1">
        <f t="shared" ca="1" si="20"/>
        <v>188.89522390368845</v>
      </c>
      <c r="AY62" s="1">
        <f t="shared" ca="1" si="20"/>
        <v>192.67312838176221</v>
      </c>
      <c r="AZ62" s="1">
        <f t="shared" ca="1" si="20"/>
        <v>196.52659094939747</v>
      </c>
      <c r="BA62" s="1">
        <f t="shared" ca="1" si="20"/>
        <v>200.45712276838543</v>
      </c>
      <c r="BB62" s="1">
        <f t="shared" ca="1" si="20"/>
        <v>204.46626522375308</v>
      </c>
      <c r="BC62" s="1">
        <f t="shared" ca="1" si="20"/>
        <v>208.55559052822818</v>
      </c>
      <c r="BD62" s="1">
        <f t="shared" ca="1" si="20"/>
        <v>212.72670233879273</v>
      </c>
      <c r="BE62" s="1">
        <f t="shared" ca="1" si="21"/>
        <v>216.98123638556862</v>
      </c>
      <c r="BF62" s="1">
        <f t="shared" ca="1" si="21"/>
        <v>221.32086111327993</v>
      </c>
      <c r="BG62" s="1">
        <f t="shared" ca="1" si="21"/>
        <v>225.74727833554556</v>
      </c>
      <c r="BH62" s="1">
        <f t="shared" ca="1" si="21"/>
        <v>230.26222390225649</v>
      </c>
      <c r="BI62" s="1">
        <f t="shared" ca="1" si="21"/>
        <v>234.8674683803016</v>
      </c>
      <c r="BJ62" s="1">
        <f t="shared" ca="1" si="21"/>
        <v>239.56481774790763</v>
      </c>
      <c r="BK62" s="1">
        <f t="shared" ca="1" si="21"/>
        <v>244.3561141028658</v>
      </c>
      <c r="BL62" s="1">
        <f t="shared" ca="1" si="21"/>
        <v>249.24323638492311</v>
      </c>
      <c r="BM62" s="1">
        <f t="shared" ca="1" si="21"/>
        <v>254.22810111262157</v>
      </c>
      <c r="BN62" s="1">
        <f t="shared" ca="1" si="21"/>
        <v>259.31266313487396</v>
      </c>
      <c r="BO62" s="1">
        <f t="shared" ca="1" si="22"/>
        <v>264.49891639757146</v>
      </c>
      <c r="BP62" s="1">
        <f t="shared" ca="1" si="22"/>
        <v>269.78889472552288</v>
      </c>
      <c r="BQ62" s="1">
        <f t="shared" ca="1" si="22"/>
        <v>275.18467262003338</v>
      </c>
      <c r="BR62" s="1">
        <f t="shared" ca="1" si="22"/>
        <v>280.68836607243401</v>
      </c>
      <c r="BS62" s="1">
        <f t="shared" ca="1" si="22"/>
        <v>286.30213339388274</v>
      </c>
      <c r="BT62" s="1">
        <f t="shared" ca="1" si="22"/>
        <v>292.02817606176035</v>
      </c>
      <c r="BU62" s="1">
        <f t="shared" ca="1" si="22"/>
        <v>297.86873958299572</v>
      </c>
      <c r="BV62" s="1">
        <f t="shared" ca="1" si="22"/>
        <v>303.82611437465562</v>
      </c>
      <c r="BW62" s="1">
        <f t="shared" ca="1" si="22"/>
        <v>309.90263666214872</v>
      </c>
      <c r="BX62" s="1">
        <f t="shared" ca="1" si="22"/>
        <v>316.10068939539167</v>
      </c>
      <c r="BY62" s="1">
        <f t="shared" ca="1" si="22"/>
        <v>322.42270318329952</v>
      </c>
      <c r="BZ62" s="1">
        <f t="shared" ca="1" si="22"/>
        <v>328.87115724696554</v>
      </c>
      <c r="CA62" s="1">
        <f t="shared" ca="1" si="22"/>
        <v>335.4485803919049</v>
      </c>
      <c r="CB62" s="1">
        <f t="shared" ca="1" si="22"/>
        <v>342.15755199974291</v>
      </c>
      <c r="CC62" s="1">
        <f t="shared" ca="1" si="22"/>
        <v>349.0007030397378</v>
      </c>
    </row>
    <row r="63" spans="2:81" x14ac:dyDescent="0.2">
      <c r="B63">
        <f t="shared" si="23"/>
        <v>2033</v>
      </c>
      <c r="D63" t="s">
        <v>43</v>
      </c>
      <c r="G63" s="1">
        <f t="shared" si="16"/>
        <v>0</v>
      </c>
      <c r="H63" s="1">
        <f t="shared" si="16"/>
        <v>0</v>
      </c>
      <c r="I63" s="1">
        <f t="shared" si="16"/>
        <v>0</v>
      </c>
      <c r="J63" s="1">
        <f t="shared" si="16"/>
        <v>0</v>
      </c>
      <c r="K63" s="1">
        <f t="shared" si="16"/>
        <v>0</v>
      </c>
      <c r="L63" s="1">
        <f t="shared" si="16"/>
        <v>0</v>
      </c>
      <c r="M63" s="1">
        <f t="shared" si="16"/>
        <v>0</v>
      </c>
      <c r="N63" s="1">
        <f t="shared" ca="1" si="16"/>
        <v>152.72974372024433</v>
      </c>
      <c r="O63" s="1">
        <f t="shared" ca="1" si="16"/>
        <v>155.78433859464923</v>
      </c>
      <c r="P63" s="1">
        <f t="shared" ca="1" si="16"/>
        <v>158.9000253665422</v>
      </c>
      <c r="Q63" s="1">
        <f t="shared" ca="1" si="17"/>
        <v>162.07802587387303</v>
      </c>
      <c r="R63" s="1">
        <f t="shared" ca="1" si="17"/>
        <v>165.3195863913505</v>
      </c>
      <c r="S63" s="1">
        <f t="shared" ca="1" si="17"/>
        <v>168.62597811917752</v>
      </c>
      <c r="T63" s="1">
        <f t="shared" ca="1" si="17"/>
        <v>171.99849768156108</v>
      </c>
      <c r="U63" s="1">
        <f t="shared" ca="1" si="17"/>
        <v>175.43846763519227</v>
      </c>
      <c r="V63" s="1">
        <f t="shared" ca="1" si="17"/>
        <v>178.94723698789613</v>
      </c>
      <c r="W63" s="1">
        <f t="shared" ca="1" si="17"/>
        <v>182.52618172765403</v>
      </c>
      <c r="X63" s="1">
        <f t="shared" ca="1" si="17"/>
        <v>186.17670536220714</v>
      </c>
      <c r="Y63" s="1">
        <f t="shared" ca="1" si="17"/>
        <v>189.90023946945124</v>
      </c>
      <c r="Z63" s="1">
        <f t="shared" ca="1" si="17"/>
        <v>193.6982442588403</v>
      </c>
      <c r="AA63" s="1">
        <f t="shared" ca="1" si="18"/>
        <v>197.57220914401708</v>
      </c>
      <c r="AB63" s="1">
        <f t="shared" ca="1" si="18"/>
        <v>201.52365332689746</v>
      </c>
      <c r="AC63" s="1">
        <f t="shared" ca="1" si="18"/>
        <v>205.55412639343535</v>
      </c>
      <c r="AD63" s="1">
        <f t="shared" ca="1" si="18"/>
        <v>209.6652089213041</v>
      </c>
      <c r="AE63" s="1">
        <f t="shared" ca="1" si="18"/>
        <v>213.85851309973017</v>
      </c>
      <c r="AF63" s="1">
        <f t="shared" ca="1" si="18"/>
        <v>218.13568336172477</v>
      </c>
      <c r="AG63" s="1">
        <f t="shared" ca="1" si="18"/>
        <v>222.49839702895926</v>
      </c>
      <c r="AH63" s="1">
        <f t="shared" ca="1" si="18"/>
        <v>226.94836496953846</v>
      </c>
      <c r="AI63" s="1">
        <f t="shared" ca="1" si="18"/>
        <v>231.48733226892921</v>
      </c>
      <c r="AJ63" s="1">
        <f t="shared" ca="1" si="18"/>
        <v>236.11707891430783</v>
      </c>
      <c r="AK63" s="1">
        <f t="shared" ca="1" si="19"/>
        <v>240.83942049259392</v>
      </c>
      <c r="AL63" s="1">
        <f t="shared" ca="1" si="19"/>
        <v>245.65620890244583</v>
      </c>
      <c r="AM63" s="1">
        <f t="shared" ca="1" si="19"/>
        <v>250.56933308049474</v>
      </c>
      <c r="AN63" s="1">
        <f t="shared" ca="1" si="19"/>
        <v>255.58071974210466</v>
      </c>
      <c r="AO63" s="1">
        <f t="shared" ca="1" si="19"/>
        <v>260.69233413694667</v>
      </c>
      <c r="AP63" s="1">
        <f t="shared" ca="1" si="19"/>
        <v>265.90618081968569</v>
      </c>
      <c r="AQ63" s="1">
        <f t="shared" ca="1" si="19"/>
        <v>271.22430443607936</v>
      </c>
      <c r="AR63" s="1">
        <f t="shared" ca="1" si="19"/>
        <v>167.73355305812848</v>
      </c>
      <c r="AS63" s="1">
        <f t="shared" ca="1" si="19"/>
        <v>171.08822411929106</v>
      </c>
      <c r="AT63" s="1">
        <f t="shared" ca="1" si="19"/>
        <v>174.50998860167687</v>
      </c>
      <c r="AU63" s="1">
        <f t="shared" ca="1" si="20"/>
        <v>178.00018837371039</v>
      </c>
      <c r="AV63" s="1">
        <f t="shared" ca="1" si="20"/>
        <v>181.56019214118461</v>
      </c>
      <c r="AW63" s="1">
        <f t="shared" ca="1" si="20"/>
        <v>185.19139598400832</v>
      </c>
      <c r="AX63" s="1">
        <f t="shared" ca="1" si="20"/>
        <v>188.89522390368847</v>
      </c>
      <c r="AY63" s="1">
        <f t="shared" ca="1" si="20"/>
        <v>192.67312838176221</v>
      </c>
      <c r="AZ63" s="1">
        <f t="shared" ca="1" si="20"/>
        <v>196.52659094939747</v>
      </c>
      <c r="BA63" s="1">
        <f t="shared" ca="1" si="20"/>
        <v>200.45712276838543</v>
      </c>
      <c r="BB63" s="1">
        <f t="shared" ca="1" si="20"/>
        <v>204.46626522375314</v>
      </c>
      <c r="BC63" s="1">
        <f t="shared" ca="1" si="20"/>
        <v>208.55559052822818</v>
      </c>
      <c r="BD63" s="1">
        <f t="shared" ca="1" si="20"/>
        <v>212.72670233879276</v>
      </c>
      <c r="BE63" s="1">
        <f t="shared" ca="1" si="21"/>
        <v>216.98123638556859</v>
      </c>
      <c r="BF63" s="1">
        <f t="shared" ca="1" si="21"/>
        <v>221.32086111327999</v>
      </c>
      <c r="BG63" s="1">
        <f t="shared" ca="1" si="21"/>
        <v>225.74727833554553</v>
      </c>
      <c r="BH63" s="1">
        <f t="shared" ca="1" si="21"/>
        <v>230.26222390225649</v>
      </c>
      <c r="BI63" s="1">
        <f t="shared" ca="1" si="21"/>
        <v>234.86746838030163</v>
      </c>
      <c r="BJ63" s="1">
        <f t="shared" ca="1" si="21"/>
        <v>239.56481774790765</v>
      </c>
      <c r="BK63" s="1">
        <f t="shared" ca="1" si="21"/>
        <v>244.35611410286577</v>
      </c>
      <c r="BL63" s="1">
        <f t="shared" ca="1" si="21"/>
        <v>249.24323638492314</v>
      </c>
      <c r="BM63" s="1">
        <f t="shared" ca="1" si="21"/>
        <v>254.22810111262157</v>
      </c>
      <c r="BN63" s="1">
        <f t="shared" ca="1" si="21"/>
        <v>259.31266313487401</v>
      </c>
      <c r="BO63" s="1">
        <f t="shared" ca="1" si="22"/>
        <v>264.49891639757146</v>
      </c>
      <c r="BP63" s="1">
        <f t="shared" ca="1" si="22"/>
        <v>269.78889472552288</v>
      </c>
      <c r="BQ63" s="1">
        <f t="shared" ca="1" si="22"/>
        <v>275.18467262003333</v>
      </c>
      <c r="BR63" s="1">
        <f t="shared" ca="1" si="22"/>
        <v>280.68836607243406</v>
      </c>
      <c r="BS63" s="1">
        <f t="shared" ca="1" si="22"/>
        <v>286.30213339388268</v>
      </c>
      <c r="BT63" s="1">
        <f t="shared" ca="1" si="22"/>
        <v>292.0281760617604</v>
      </c>
      <c r="BU63" s="1">
        <f t="shared" ca="1" si="22"/>
        <v>297.86873958299554</v>
      </c>
      <c r="BV63" s="1">
        <f t="shared" ca="1" si="22"/>
        <v>303.82611437465562</v>
      </c>
      <c r="BW63" s="1">
        <f t="shared" ca="1" si="22"/>
        <v>309.90263666214872</v>
      </c>
      <c r="BX63" s="1">
        <f t="shared" ca="1" si="22"/>
        <v>316.10068939539173</v>
      </c>
      <c r="BY63" s="1">
        <f t="shared" ca="1" si="22"/>
        <v>322.42270318329952</v>
      </c>
      <c r="BZ63" s="1">
        <f t="shared" ca="1" si="22"/>
        <v>328.87115724696554</v>
      </c>
      <c r="CA63" s="1">
        <f t="shared" ca="1" si="22"/>
        <v>335.44858039190484</v>
      </c>
      <c r="CB63" s="1">
        <f t="shared" ca="1" si="22"/>
        <v>342.15755199974296</v>
      </c>
      <c r="CC63" s="1">
        <f t="shared" ca="1" si="22"/>
        <v>349.00070303973774</v>
      </c>
    </row>
    <row r="64" spans="2:81" x14ac:dyDescent="0.2">
      <c r="B64">
        <f t="shared" si="23"/>
        <v>2034</v>
      </c>
      <c r="D64" t="s">
        <v>43</v>
      </c>
      <c r="G64" s="1">
        <f t="shared" si="16"/>
        <v>0</v>
      </c>
      <c r="H64" s="1">
        <f t="shared" si="16"/>
        <v>0</v>
      </c>
      <c r="I64" s="1">
        <f t="shared" si="16"/>
        <v>0</v>
      </c>
      <c r="J64" s="1">
        <f t="shared" si="16"/>
        <v>0</v>
      </c>
      <c r="K64" s="1">
        <f t="shared" si="16"/>
        <v>0</v>
      </c>
      <c r="L64" s="1">
        <f t="shared" si="16"/>
        <v>0</v>
      </c>
      <c r="M64" s="1">
        <f t="shared" si="16"/>
        <v>0</v>
      </c>
      <c r="N64" s="1">
        <f t="shared" si="16"/>
        <v>0</v>
      </c>
      <c r="O64" s="1">
        <f t="shared" ca="1" si="16"/>
        <v>151.52114116473135</v>
      </c>
      <c r="P64" s="1">
        <f t="shared" ca="1" si="16"/>
        <v>154.55156398802598</v>
      </c>
      <c r="Q64" s="1">
        <f t="shared" ca="1" si="17"/>
        <v>157.6425952677865</v>
      </c>
      <c r="R64" s="1">
        <f t="shared" ca="1" si="17"/>
        <v>160.79544717314221</v>
      </c>
      <c r="S64" s="1">
        <f t="shared" ca="1" si="17"/>
        <v>164.01135611660507</v>
      </c>
      <c r="T64" s="1">
        <f t="shared" ca="1" si="17"/>
        <v>167.29158323893716</v>
      </c>
      <c r="U64" s="1">
        <f t="shared" ca="1" si="17"/>
        <v>170.63741490371592</v>
      </c>
      <c r="V64" s="1">
        <f t="shared" ca="1" si="17"/>
        <v>174.05016320179021</v>
      </c>
      <c r="W64" s="1">
        <f t="shared" ca="1" si="17"/>
        <v>177.53116646582603</v>
      </c>
      <c r="X64" s="1">
        <f t="shared" ca="1" si="17"/>
        <v>181.08178979514256</v>
      </c>
      <c r="Y64" s="1">
        <f t="shared" ca="1" si="17"/>
        <v>184.7034255910454</v>
      </c>
      <c r="Z64" s="1">
        <f t="shared" ca="1" si="17"/>
        <v>188.39749410286629</v>
      </c>
      <c r="AA64" s="1">
        <f t="shared" ca="1" si="18"/>
        <v>192.16544398492363</v>
      </c>
      <c r="AB64" s="1">
        <f t="shared" ca="1" si="18"/>
        <v>196.0087528646221</v>
      </c>
      <c r="AC64" s="1">
        <f t="shared" ca="1" si="18"/>
        <v>199.92892792191455</v>
      </c>
      <c r="AD64" s="1">
        <f t="shared" ca="1" si="18"/>
        <v>203.9275064803528</v>
      </c>
      <c r="AE64" s="1">
        <f t="shared" ca="1" si="18"/>
        <v>208.00605660995987</v>
      </c>
      <c r="AF64" s="1">
        <f t="shared" ca="1" si="18"/>
        <v>212.16617774215911</v>
      </c>
      <c r="AG64" s="1">
        <f t="shared" ca="1" si="18"/>
        <v>216.40950129700227</v>
      </c>
      <c r="AH64" s="1">
        <f t="shared" ca="1" si="18"/>
        <v>220.73769132294228</v>
      </c>
      <c r="AI64" s="1">
        <f t="shared" ca="1" si="18"/>
        <v>225.15244514940116</v>
      </c>
      <c r="AJ64" s="1">
        <f t="shared" ca="1" si="18"/>
        <v>229.65549405238917</v>
      </c>
      <c r="AK64" s="1">
        <f t="shared" ca="1" si="19"/>
        <v>234.24860393343695</v>
      </c>
      <c r="AL64" s="1">
        <f t="shared" ca="1" si="19"/>
        <v>238.93357601210565</v>
      </c>
      <c r="AM64" s="1">
        <f t="shared" ca="1" si="19"/>
        <v>243.71224753234779</v>
      </c>
      <c r="AN64" s="1">
        <f t="shared" ca="1" si="19"/>
        <v>248.58649248299474</v>
      </c>
      <c r="AO64" s="1">
        <f t="shared" ca="1" si="19"/>
        <v>253.55822233265465</v>
      </c>
      <c r="AP64" s="1">
        <f t="shared" ca="1" si="19"/>
        <v>258.62938677930771</v>
      </c>
      <c r="AQ64" s="1">
        <f t="shared" ca="1" si="19"/>
        <v>263.80197451489391</v>
      </c>
      <c r="AR64" s="1">
        <f t="shared" ca="1" si="19"/>
        <v>269.07801400519173</v>
      </c>
      <c r="AS64" s="1">
        <f t="shared" ca="1" si="19"/>
        <v>171.08822411929106</v>
      </c>
      <c r="AT64" s="1">
        <f t="shared" ca="1" si="19"/>
        <v>174.50998860167687</v>
      </c>
      <c r="AU64" s="1">
        <f t="shared" ca="1" si="20"/>
        <v>178.00018837371042</v>
      </c>
      <c r="AV64" s="1">
        <f t="shared" ca="1" si="20"/>
        <v>181.56019214118461</v>
      </c>
      <c r="AW64" s="1">
        <f t="shared" ca="1" si="20"/>
        <v>185.19139598400832</v>
      </c>
      <c r="AX64" s="1">
        <f t="shared" ca="1" si="20"/>
        <v>188.89522390368847</v>
      </c>
      <c r="AY64" s="1">
        <f t="shared" ca="1" si="20"/>
        <v>192.67312838176227</v>
      </c>
      <c r="AZ64" s="1">
        <f t="shared" ca="1" si="20"/>
        <v>196.52659094939747</v>
      </c>
      <c r="BA64" s="1">
        <f t="shared" ca="1" si="20"/>
        <v>200.45712276838543</v>
      </c>
      <c r="BB64" s="1">
        <f t="shared" ca="1" si="20"/>
        <v>204.46626522375314</v>
      </c>
      <c r="BC64" s="1">
        <f t="shared" ca="1" si="20"/>
        <v>208.55559052822821</v>
      </c>
      <c r="BD64" s="1">
        <f t="shared" ca="1" si="20"/>
        <v>212.72670233879273</v>
      </c>
      <c r="BE64" s="1">
        <f t="shared" ca="1" si="21"/>
        <v>216.98123638556862</v>
      </c>
      <c r="BF64" s="1">
        <f t="shared" ca="1" si="21"/>
        <v>221.32086111327999</v>
      </c>
      <c r="BG64" s="1">
        <f t="shared" ca="1" si="21"/>
        <v>225.74727833554562</v>
      </c>
      <c r="BH64" s="1">
        <f t="shared" ca="1" si="21"/>
        <v>230.26222390225647</v>
      </c>
      <c r="BI64" s="1">
        <f t="shared" ca="1" si="21"/>
        <v>234.86746838030163</v>
      </c>
      <c r="BJ64" s="1">
        <f t="shared" ca="1" si="21"/>
        <v>239.56481774790768</v>
      </c>
      <c r="BK64" s="1">
        <f t="shared" ca="1" si="21"/>
        <v>244.3561141028658</v>
      </c>
      <c r="BL64" s="1">
        <f t="shared" ca="1" si="21"/>
        <v>249.24323638492311</v>
      </c>
      <c r="BM64" s="1">
        <f t="shared" ca="1" si="21"/>
        <v>254.2281011126216</v>
      </c>
      <c r="BN64" s="1">
        <f t="shared" ca="1" si="21"/>
        <v>259.31266313487401</v>
      </c>
      <c r="BO64" s="1">
        <f t="shared" ca="1" si="22"/>
        <v>264.49891639757152</v>
      </c>
      <c r="BP64" s="1">
        <f t="shared" ca="1" si="22"/>
        <v>269.78889472552288</v>
      </c>
      <c r="BQ64" s="1">
        <f t="shared" ca="1" si="22"/>
        <v>275.18467262003338</v>
      </c>
      <c r="BR64" s="1">
        <f t="shared" ca="1" si="22"/>
        <v>280.68836607243401</v>
      </c>
      <c r="BS64" s="1">
        <f t="shared" ca="1" si="22"/>
        <v>286.30213339388274</v>
      </c>
      <c r="BT64" s="1">
        <f t="shared" ca="1" si="22"/>
        <v>292.02817606176035</v>
      </c>
      <c r="BU64" s="1">
        <f t="shared" ca="1" si="22"/>
        <v>297.8687395829956</v>
      </c>
      <c r="BV64" s="1">
        <f t="shared" ca="1" si="22"/>
        <v>303.8261143746555</v>
      </c>
      <c r="BW64" s="1">
        <f t="shared" ca="1" si="22"/>
        <v>309.90263666214872</v>
      </c>
      <c r="BX64" s="1">
        <f t="shared" ca="1" si="22"/>
        <v>316.10068939539173</v>
      </c>
      <c r="BY64" s="1">
        <f t="shared" ca="1" si="22"/>
        <v>322.42270318329952</v>
      </c>
      <c r="BZ64" s="1">
        <f t="shared" ca="1" si="22"/>
        <v>328.87115724696548</v>
      </c>
      <c r="CA64" s="1">
        <f t="shared" ca="1" si="22"/>
        <v>335.44858039190484</v>
      </c>
      <c r="CB64" s="1">
        <f t="shared" ca="1" si="22"/>
        <v>342.15755199974291</v>
      </c>
      <c r="CC64" s="1">
        <f t="shared" ca="1" si="22"/>
        <v>349.0007030397378</v>
      </c>
    </row>
    <row r="65" spans="2:81" x14ac:dyDescent="0.2">
      <c r="B65">
        <f t="shared" si="23"/>
        <v>2035</v>
      </c>
      <c r="D65" t="s">
        <v>43</v>
      </c>
      <c r="G65" s="1">
        <f t="shared" si="16"/>
        <v>0</v>
      </c>
      <c r="H65" s="1">
        <f t="shared" si="16"/>
        <v>0</v>
      </c>
      <c r="I65" s="1">
        <f t="shared" si="16"/>
        <v>0</v>
      </c>
      <c r="J65" s="1">
        <f t="shared" si="16"/>
        <v>0</v>
      </c>
      <c r="K65" s="1">
        <f t="shared" si="16"/>
        <v>0</v>
      </c>
      <c r="L65" s="1">
        <f t="shared" si="16"/>
        <v>0</v>
      </c>
      <c r="M65" s="1">
        <f t="shared" si="16"/>
        <v>0</v>
      </c>
      <c r="N65" s="1">
        <f t="shared" si="16"/>
        <v>0</v>
      </c>
      <c r="O65" s="1">
        <f t="shared" si="16"/>
        <v>0</v>
      </c>
      <c r="P65" s="1">
        <f t="shared" ca="1" si="16"/>
        <v>150.3221026934734</v>
      </c>
      <c r="Q65" s="1">
        <f t="shared" ca="1" si="17"/>
        <v>153.32854474734287</v>
      </c>
      <c r="R65" s="1">
        <f t="shared" ca="1" si="17"/>
        <v>156.39511564228971</v>
      </c>
      <c r="S65" s="1">
        <f t="shared" ca="1" si="17"/>
        <v>159.52301795513551</v>
      </c>
      <c r="T65" s="1">
        <f t="shared" ca="1" si="17"/>
        <v>162.71347831423822</v>
      </c>
      <c r="U65" s="1">
        <f t="shared" ca="1" si="17"/>
        <v>165.96774788052301</v>
      </c>
      <c r="V65" s="1">
        <f t="shared" ca="1" si="17"/>
        <v>169.28710283813345</v>
      </c>
      <c r="W65" s="1">
        <f t="shared" ca="1" si="17"/>
        <v>172.67284489489609</v>
      </c>
      <c r="X65" s="1">
        <f t="shared" ca="1" si="17"/>
        <v>176.12630179279404</v>
      </c>
      <c r="Y65" s="1">
        <f t="shared" ca="1" si="17"/>
        <v>179.6488278286499</v>
      </c>
      <c r="Z65" s="1">
        <f t="shared" ca="1" si="17"/>
        <v>183.24180438522291</v>
      </c>
      <c r="AA65" s="1">
        <f t="shared" ca="1" si="18"/>
        <v>186.90664047292734</v>
      </c>
      <c r="AB65" s="1">
        <f t="shared" ca="1" si="18"/>
        <v>190.64477328238593</v>
      </c>
      <c r="AC65" s="1">
        <f t="shared" ca="1" si="18"/>
        <v>194.45766874803363</v>
      </c>
      <c r="AD65" s="1">
        <f t="shared" ca="1" si="18"/>
        <v>198.34682212299433</v>
      </c>
      <c r="AE65" s="1">
        <f t="shared" ca="1" si="18"/>
        <v>202.31375856545415</v>
      </c>
      <c r="AF65" s="1">
        <f t="shared" ca="1" si="18"/>
        <v>206.36003373676326</v>
      </c>
      <c r="AG65" s="1">
        <f t="shared" ca="1" si="18"/>
        <v>210.48723441149855</v>
      </c>
      <c r="AH65" s="1">
        <f t="shared" ca="1" si="18"/>
        <v>214.69697909972851</v>
      </c>
      <c r="AI65" s="1">
        <f t="shared" ca="1" si="18"/>
        <v>218.99091868172306</v>
      </c>
      <c r="AJ65" s="1">
        <f t="shared" ca="1" si="18"/>
        <v>223.37073705535755</v>
      </c>
      <c r="AK65" s="1">
        <f t="shared" ca="1" si="19"/>
        <v>227.83815179646467</v>
      </c>
      <c r="AL65" s="1">
        <f t="shared" ca="1" si="19"/>
        <v>232.39491483239399</v>
      </c>
      <c r="AM65" s="1">
        <f t="shared" ca="1" si="19"/>
        <v>237.04281312904183</v>
      </c>
      <c r="AN65" s="1">
        <f t="shared" ca="1" si="19"/>
        <v>241.78366939162268</v>
      </c>
      <c r="AO65" s="1">
        <f t="shared" ca="1" si="19"/>
        <v>246.61934277945511</v>
      </c>
      <c r="AP65" s="1">
        <f t="shared" ca="1" si="19"/>
        <v>251.55172963504424</v>
      </c>
      <c r="AQ65" s="1">
        <f t="shared" ca="1" si="19"/>
        <v>256.58276422774509</v>
      </c>
      <c r="AR65" s="1">
        <f t="shared" ca="1" si="19"/>
        <v>261.71441951230003</v>
      </c>
      <c r="AS65" s="1">
        <f t="shared" ca="1" si="19"/>
        <v>266.948707902546</v>
      </c>
      <c r="AT65" s="1">
        <f t="shared" ca="1" si="19"/>
        <v>174.50998860167687</v>
      </c>
      <c r="AU65" s="1">
        <f t="shared" ca="1" si="20"/>
        <v>178.00018837371042</v>
      </c>
      <c r="AV65" s="1">
        <f t="shared" ca="1" si="20"/>
        <v>181.56019214118461</v>
      </c>
      <c r="AW65" s="1">
        <f t="shared" ca="1" si="20"/>
        <v>185.1913959840083</v>
      </c>
      <c r="AX65" s="1">
        <f t="shared" ca="1" si="20"/>
        <v>188.89522390368847</v>
      </c>
      <c r="AY65" s="1">
        <f t="shared" ca="1" si="20"/>
        <v>192.67312838176224</v>
      </c>
      <c r="AZ65" s="1">
        <f t="shared" ca="1" si="20"/>
        <v>196.5265909493975</v>
      </c>
      <c r="BA65" s="1">
        <f t="shared" ca="1" si="20"/>
        <v>200.4571227683854</v>
      </c>
      <c r="BB65" s="1">
        <f t="shared" ca="1" si="20"/>
        <v>204.46626522375314</v>
      </c>
      <c r="BC65" s="1">
        <f t="shared" ca="1" si="20"/>
        <v>208.55559052822818</v>
      </c>
      <c r="BD65" s="1">
        <f t="shared" ca="1" si="20"/>
        <v>212.72670233879276</v>
      </c>
      <c r="BE65" s="1">
        <f t="shared" ca="1" si="21"/>
        <v>216.98123638556859</v>
      </c>
      <c r="BF65" s="1">
        <f t="shared" ca="1" si="21"/>
        <v>221.32086111327999</v>
      </c>
      <c r="BG65" s="1">
        <f t="shared" ca="1" si="21"/>
        <v>225.74727833554559</v>
      </c>
      <c r="BH65" s="1">
        <f t="shared" ca="1" si="21"/>
        <v>230.26222390225652</v>
      </c>
      <c r="BI65" s="1">
        <f t="shared" ca="1" si="21"/>
        <v>234.86746838030157</v>
      </c>
      <c r="BJ65" s="1">
        <f t="shared" ca="1" si="21"/>
        <v>239.56481774790765</v>
      </c>
      <c r="BK65" s="1">
        <f t="shared" ca="1" si="21"/>
        <v>244.35611410286583</v>
      </c>
      <c r="BL65" s="1">
        <f t="shared" ca="1" si="21"/>
        <v>249.24323638492311</v>
      </c>
      <c r="BM65" s="1">
        <f t="shared" ca="1" si="21"/>
        <v>254.22810111262157</v>
      </c>
      <c r="BN65" s="1">
        <f t="shared" ca="1" si="21"/>
        <v>259.31266313487401</v>
      </c>
      <c r="BO65" s="1">
        <f t="shared" ca="1" si="22"/>
        <v>264.49891639757146</v>
      </c>
      <c r="BP65" s="1">
        <f t="shared" ca="1" si="22"/>
        <v>269.78889472552294</v>
      </c>
      <c r="BQ65" s="1">
        <f t="shared" ca="1" si="22"/>
        <v>275.18467262003333</v>
      </c>
      <c r="BR65" s="1">
        <f t="shared" ca="1" si="22"/>
        <v>280.68836607243401</v>
      </c>
      <c r="BS65" s="1">
        <f t="shared" ca="1" si="22"/>
        <v>286.30213339388268</v>
      </c>
      <c r="BT65" s="1">
        <f t="shared" ca="1" si="22"/>
        <v>292.0281760617604</v>
      </c>
      <c r="BU65" s="1">
        <f t="shared" ca="1" si="22"/>
        <v>297.86873958299554</v>
      </c>
      <c r="BV65" s="1">
        <f t="shared" ca="1" si="22"/>
        <v>303.8261143746555</v>
      </c>
      <c r="BW65" s="1">
        <f t="shared" ca="1" si="22"/>
        <v>309.90263666214855</v>
      </c>
      <c r="BX65" s="1">
        <f t="shared" ca="1" si="22"/>
        <v>316.10068939539173</v>
      </c>
      <c r="BY65" s="1">
        <f t="shared" ca="1" si="22"/>
        <v>322.42270318329957</v>
      </c>
      <c r="BZ65" s="1">
        <f t="shared" ca="1" si="22"/>
        <v>328.87115724696554</v>
      </c>
      <c r="CA65" s="1">
        <f t="shared" ca="1" si="22"/>
        <v>335.44858039190484</v>
      </c>
      <c r="CB65" s="1">
        <f t="shared" ca="1" si="22"/>
        <v>342.15755199974296</v>
      </c>
      <c r="CC65" s="1">
        <f t="shared" ca="1" si="22"/>
        <v>349.0007030397378</v>
      </c>
    </row>
    <row r="66" spans="2:81" x14ac:dyDescent="0.2">
      <c r="B66">
        <f t="shared" si="23"/>
        <v>2036</v>
      </c>
      <c r="D66" t="s">
        <v>43</v>
      </c>
      <c r="G66" s="1">
        <f t="shared" ref="G66:P75" si="24">IF($B66&lt;=G$28,INDEX($G$35:$CC$35,MATCH(MIN($B66+INT((G$28-$B66)/$E$9)*$E$9),$G$28:$CC$28,0)),0)*(1+$E$12)^(MOD(G$28-$B66,$E$9))</f>
        <v>0</v>
      </c>
      <c r="H66" s="1">
        <f t="shared" si="24"/>
        <v>0</v>
      </c>
      <c r="I66" s="1">
        <f t="shared" si="24"/>
        <v>0</v>
      </c>
      <c r="J66" s="1">
        <f t="shared" si="24"/>
        <v>0</v>
      </c>
      <c r="K66" s="1">
        <f t="shared" si="24"/>
        <v>0</v>
      </c>
      <c r="L66" s="1">
        <f t="shared" si="24"/>
        <v>0</v>
      </c>
      <c r="M66" s="1">
        <f t="shared" si="24"/>
        <v>0</v>
      </c>
      <c r="N66" s="1">
        <f t="shared" si="24"/>
        <v>0</v>
      </c>
      <c r="O66" s="1">
        <f t="shared" si="24"/>
        <v>0</v>
      </c>
      <c r="P66" s="1">
        <f t="shared" si="24"/>
        <v>0</v>
      </c>
      <c r="Q66" s="1">
        <f t="shared" ref="Q66:Z75" ca="1" si="25">IF($B66&lt;=Q$28,INDEX($G$35:$CC$35,MATCH(MIN($B66+INT((Q$28-$B66)/$E$9)*$E$9),$G$28:$CC$28,0)),0)*(1+$E$12)^(MOD(Q$28-$B66,$E$9))</f>
        <v>149.13255262260969</v>
      </c>
      <c r="R66" s="1">
        <f t="shared" ca="1" si="25"/>
        <v>152.11520367506188</v>
      </c>
      <c r="S66" s="1">
        <f t="shared" ca="1" si="25"/>
        <v>155.15750774856312</v>
      </c>
      <c r="T66" s="1">
        <f t="shared" ca="1" si="25"/>
        <v>158.26065790353437</v>
      </c>
      <c r="U66" s="1">
        <f t="shared" ca="1" si="25"/>
        <v>161.42587106160508</v>
      </c>
      <c r="V66" s="1">
        <f t="shared" ca="1" si="25"/>
        <v>164.65438848283719</v>
      </c>
      <c r="W66" s="1">
        <f t="shared" ca="1" si="25"/>
        <v>167.94747625249394</v>
      </c>
      <c r="X66" s="1">
        <f t="shared" ca="1" si="25"/>
        <v>171.30642577754378</v>
      </c>
      <c r="Y66" s="1">
        <f t="shared" ca="1" si="25"/>
        <v>174.73255429309467</v>
      </c>
      <c r="Z66" s="1">
        <f t="shared" ca="1" si="25"/>
        <v>178.22720537895657</v>
      </c>
      <c r="AA66" s="1">
        <f t="shared" ref="AA66:AJ75" ca="1" si="26">IF($B66&lt;=AA$28,INDEX($G$35:$CC$35,MATCH(MIN($B66+INT((AA$28-$B66)/$E$9)*$E$9),$G$28:$CC$28,0)),0)*(1+$E$12)^(MOD(AA$28-$B66,$E$9))</f>
        <v>181.79174948653571</v>
      </c>
      <c r="AB66" s="1">
        <f t="shared" ca="1" si="26"/>
        <v>185.42758447626639</v>
      </c>
      <c r="AC66" s="1">
        <f t="shared" ca="1" si="26"/>
        <v>189.13613616579173</v>
      </c>
      <c r="AD66" s="1">
        <f t="shared" ca="1" si="26"/>
        <v>192.91885888910755</v>
      </c>
      <c r="AE66" s="1">
        <f t="shared" ca="1" si="26"/>
        <v>196.77723606688974</v>
      </c>
      <c r="AF66" s="1">
        <f t="shared" ca="1" si="26"/>
        <v>200.71278078822746</v>
      </c>
      <c r="AG66" s="1">
        <f t="shared" ca="1" si="26"/>
        <v>204.72703640399206</v>
      </c>
      <c r="AH66" s="1">
        <f t="shared" ca="1" si="26"/>
        <v>208.82157713207192</v>
      </c>
      <c r="AI66" s="1">
        <f t="shared" ca="1" si="26"/>
        <v>212.99800867471333</v>
      </c>
      <c r="AJ66" s="1">
        <f t="shared" ca="1" si="26"/>
        <v>217.25796884820758</v>
      </c>
      <c r="AK66" s="1">
        <f t="shared" ref="AK66:AT75" ca="1" si="27">IF($B66&lt;=AK$28,INDEX($G$35:$CC$35,MATCH(MIN($B66+INT((AK$28-$B66)/$E$9)*$E$9),$G$28:$CC$28,0)),0)*(1+$E$12)^(MOD(AK$28-$B66,$E$9))</f>
        <v>221.60312822517176</v>
      </c>
      <c r="AL66" s="1">
        <f t="shared" ca="1" si="27"/>
        <v>226.03519078967517</v>
      </c>
      <c r="AM66" s="1">
        <f t="shared" ca="1" si="27"/>
        <v>230.55589460546869</v>
      </c>
      <c r="AN66" s="1">
        <f t="shared" ca="1" si="27"/>
        <v>235.16701249757801</v>
      </c>
      <c r="AO66" s="1">
        <f t="shared" ca="1" si="27"/>
        <v>239.87035274752961</v>
      </c>
      <c r="AP66" s="1">
        <f t="shared" ca="1" si="27"/>
        <v>244.66775980248019</v>
      </c>
      <c r="AQ66" s="1">
        <f t="shared" ca="1" si="27"/>
        <v>249.56111499852983</v>
      </c>
      <c r="AR66" s="1">
        <f t="shared" ca="1" si="27"/>
        <v>254.55233729850036</v>
      </c>
      <c r="AS66" s="1">
        <f t="shared" ca="1" si="27"/>
        <v>259.64338404447045</v>
      </c>
      <c r="AT66" s="1">
        <f t="shared" ca="1" si="27"/>
        <v>264.83625172535977</v>
      </c>
      <c r="AU66" s="1">
        <f t="shared" ref="AU66:BD75" ca="1" si="28">IF($B66&lt;=AU$28,INDEX($G$35:$CC$35,MATCH(MIN($B66+INT((AU$28-$B66)/$E$9)*$E$9),$G$28:$CC$28,0)),0)*(1+$E$12)^(MOD(AU$28-$B66,$E$9))</f>
        <v>178.00018837371042</v>
      </c>
      <c r="AV66" s="1">
        <f t="shared" ca="1" si="28"/>
        <v>181.56019214118461</v>
      </c>
      <c r="AW66" s="1">
        <f t="shared" ca="1" si="28"/>
        <v>185.19139598400832</v>
      </c>
      <c r="AX66" s="1">
        <f t="shared" ca="1" si="28"/>
        <v>188.89522390368847</v>
      </c>
      <c r="AY66" s="1">
        <f t="shared" ca="1" si="28"/>
        <v>192.67312838176224</v>
      </c>
      <c r="AZ66" s="1">
        <f t="shared" ca="1" si="28"/>
        <v>196.5265909493975</v>
      </c>
      <c r="BA66" s="1">
        <f t="shared" ca="1" si="28"/>
        <v>200.45712276838546</v>
      </c>
      <c r="BB66" s="1">
        <f t="shared" ca="1" si="28"/>
        <v>204.46626522375311</v>
      </c>
      <c r="BC66" s="1">
        <f t="shared" ca="1" si="28"/>
        <v>208.55559052822821</v>
      </c>
      <c r="BD66" s="1">
        <f t="shared" ca="1" si="28"/>
        <v>212.72670233879276</v>
      </c>
      <c r="BE66" s="1">
        <f t="shared" ref="BE66:BN75" ca="1" si="29">IF($B66&lt;=BE$28,INDEX($G$35:$CC$35,MATCH(MIN($B66+INT((BE$28-$B66)/$E$9)*$E$9),$G$28:$CC$28,0)),0)*(1+$E$12)^(MOD(BE$28-$B66,$E$9))</f>
        <v>216.98123638556862</v>
      </c>
      <c r="BF66" s="1">
        <f t="shared" ca="1" si="29"/>
        <v>221.32086111327996</v>
      </c>
      <c r="BG66" s="1">
        <f t="shared" ca="1" si="29"/>
        <v>225.74727833554562</v>
      </c>
      <c r="BH66" s="1">
        <f t="shared" ca="1" si="29"/>
        <v>230.26222390225649</v>
      </c>
      <c r="BI66" s="1">
        <f t="shared" ca="1" si="29"/>
        <v>234.86746838030166</v>
      </c>
      <c r="BJ66" s="1">
        <f t="shared" ca="1" si="29"/>
        <v>239.56481774790763</v>
      </c>
      <c r="BK66" s="1">
        <f t="shared" ca="1" si="29"/>
        <v>244.3561141028658</v>
      </c>
      <c r="BL66" s="1">
        <f t="shared" ca="1" si="29"/>
        <v>249.24323638492316</v>
      </c>
      <c r="BM66" s="1">
        <f t="shared" ca="1" si="29"/>
        <v>254.22810111262157</v>
      </c>
      <c r="BN66" s="1">
        <f t="shared" ca="1" si="29"/>
        <v>259.31266313487401</v>
      </c>
      <c r="BO66" s="1">
        <f t="shared" ref="BO66:CC75" ca="1" si="30">IF($B66&lt;=BO$28,INDEX($G$35:$CC$35,MATCH(MIN($B66+INT((BO$28-$B66)/$E$9)*$E$9),$G$28:$CC$28,0)),0)*(1+$E$12)^(MOD(BO$28-$B66,$E$9))</f>
        <v>264.49891639757152</v>
      </c>
      <c r="BP66" s="1">
        <f t="shared" ca="1" si="30"/>
        <v>269.78889472552294</v>
      </c>
      <c r="BQ66" s="1">
        <f t="shared" ca="1" si="30"/>
        <v>275.18467262003338</v>
      </c>
      <c r="BR66" s="1">
        <f t="shared" ca="1" si="30"/>
        <v>280.68836607243401</v>
      </c>
      <c r="BS66" s="1">
        <f t="shared" ca="1" si="30"/>
        <v>286.30213339388268</v>
      </c>
      <c r="BT66" s="1">
        <f t="shared" ca="1" si="30"/>
        <v>292.02817606176035</v>
      </c>
      <c r="BU66" s="1">
        <f t="shared" ca="1" si="30"/>
        <v>297.8687395829956</v>
      </c>
      <c r="BV66" s="1">
        <f t="shared" ca="1" si="30"/>
        <v>303.82611437465545</v>
      </c>
      <c r="BW66" s="1">
        <f t="shared" ca="1" si="30"/>
        <v>309.90263666214861</v>
      </c>
      <c r="BX66" s="1">
        <f t="shared" ca="1" si="30"/>
        <v>316.10068939539156</v>
      </c>
      <c r="BY66" s="1">
        <f t="shared" ca="1" si="30"/>
        <v>322.42270318329957</v>
      </c>
      <c r="BZ66" s="1">
        <f t="shared" ca="1" si="30"/>
        <v>328.87115724696559</v>
      </c>
      <c r="CA66" s="1">
        <f t="shared" ca="1" si="30"/>
        <v>335.4485803919049</v>
      </c>
      <c r="CB66" s="1">
        <f t="shared" ca="1" si="30"/>
        <v>342.15755199974296</v>
      </c>
      <c r="CC66" s="1">
        <f t="shared" ca="1" si="30"/>
        <v>349.0007030397378</v>
      </c>
    </row>
    <row r="67" spans="2:81" x14ac:dyDescent="0.2">
      <c r="B67">
        <f t="shared" si="23"/>
        <v>2037</v>
      </c>
      <c r="D67" t="s">
        <v>43</v>
      </c>
      <c r="G67" s="1">
        <f t="shared" si="24"/>
        <v>0</v>
      </c>
      <c r="H67" s="1">
        <f t="shared" si="24"/>
        <v>0</v>
      </c>
      <c r="I67" s="1">
        <f t="shared" si="24"/>
        <v>0</v>
      </c>
      <c r="J67" s="1">
        <f t="shared" si="24"/>
        <v>0</v>
      </c>
      <c r="K67" s="1">
        <f t="shared" si="24"/>
        <v>0</v>
      </c>
      <c r="L67" s="1">
        <f t="shared" si="24"/>
        <v>0</v>
      </c>
      <c r="M67" s="1">
        <f t="shared" si="24"/>
        <v>0</v>
      </c>
      <c r="N67" s="1">
        <f t="shared" si="24"/>
        <v>0</v>
      </c>
      <c r="O67" s="1">
        <f t="shared" si="24"/>
        <v>0</v>
      </c>
      <c r="P67" s="1">
        <f t="shared" si="24"/>
        <v>0</v>
      </c>
      <c r="Q67" s="1">
        <f t="shared" si="25"/>
        <v>0</v>
      </c>
      <c r="R67" s="1">
        <f t="shared" ca="1" si="25"/>
        <v>148.72853210970072</v>
      </c>
      <c r="S67" s="1">
        <f t="shared" ca="1" si="25"/>
        <v>151.70310275189473</v>
      </c>
      <c r="T67" s="1">
        <f t="shared" ca="1" si="25"/>
        <v>154.73716480693264</v>
      </c>
      <c r="U67" s="1">
        <f t="shared" ca="1" si="25"/>
        <v>157.83190810307127</v>
      </c>
      <c r="V67" s="1">
        <f t="shared" ca="1" si="25"/>
        <v>160.9885462651327</v>
      </c>
      <c r="W67" s="1">
        <f t="shared" ca="1" si="25"/>
        <v>164.20831719043537</v>
      </c>
      <c r="X67" s="1">
        <f t="shared" ca="1" si="25"/>
        <v>167.49248353424409</v>
      </c>
      <c r="Y67" s="1">
        <f t="shared" ca="1" si="25"/>
        <v>170.84233320492893</v>
      </c>
      <c r="Z67" s="1">
        <f t="shared" ca="1" si="25"/>
        <v>174.25917986902752</v>
      </c>
      <c r="AA67" s="1">
        <f t="shared" ca="1" si="26"/>
        <v>177.74436346640806</v>
      </c>
      <c r="AB67" s="1">
        <f t="shared" ca="1" si="26"/>
        <v>181.29925073573625</v>
      </c>
      <c r="AC67" s="1">
        <f t="shared" ca="1" si="26"/>
        <v>184.92523575045092</v>
      </c>
      <c r="AD67" s="1">
        <f t="shared" ca="1" si="26"/>
        <v>188.62374046545997</v>
      </c>
      <c r="AE67" s="1">
        <f t="shared" ca="1" si="26"/>
        <v>192.39621527476916</v>
      </c>
      <c r="AF67" s="1">
        <f t="shared" ca="1" si="26"/>
        <v>196.24413958026457</v>
      </c>
      <c r="AG67" s="1">
        <f t="shared" ca="1" si="26"/>
        <v>200.1690223718698</v>
      </c>
      <c r="AH67" s="1">
        <f t="shared" ca="1" si="26"/>
        <v>204.17240281930725</v>
      </c>
      <c r="AI67" s="1">
        <f t="shared" ca="1" si="26"/>
        <v>208.2558508756934</v>
      </c>
      <c r="AJ67" s="1">
        <f t="shared" ca="1" si="26"/>
        <v>212.42096789320723</v>
      </c>
      <c r="AK67" s="1">
        <f t="shared" ca="1" si="27"/>
        <v>216.66938725107138</v>
      </c>
      <c r="AL67" s="1">
        <f t="shared" ca="1" si="27"/>
        <v>221.00277499609282</v>
      </c>
      <c r="AM67" s="1">
        <f t="shared" ca="1" si="27"/>
        <v>225.42283049601468</v>
      </c>
      <c r="AN67" s="1">
        <f t="shared" ca="1" si="27"/>
        <v>229.93128710593498</v>
      </c>
      <c r="AO67" s="1">
        <f t="shared" ca="1" si="27"/>
        <v>234.52991284805364</v>
      </c>
      <c r="AP67" s="1">
        <f t="shared" ca="1" si="27"/>
        <v>239.22051110501471</v>
      </c>
      <c r="AQ67" s="1">
        <f t="shared" ca="1" si="27"/>
        <v>244.00492132711503</v>
      </c>
      <c r="AR67" s="1">
        <f t="shared" ca="1" si="27"/>
        <v>248.88501975365733</v>
      </c>
      <c r="AS67" s="1">
        <f t="shared" ca="1" si="27"/>
        <v>253.86272014873043</v>
      </c>
      <c r="AT67" s="1">
        <f t="shared" ca="1" si="27"/>
        <v>258.93997455170512</v>
      </c>
      <c r="AU67" s="1">
        <f t="shared" ca="1" si="28"/>
        <v>264.11877404273918</v>
      </c>
      <c r="AV67" s="1">
        <f t="shared" ca="1" si="28"/>
        <v>181.56019214118461</v>
      </c>
      <c r="AW67" s="1">
        <f t="shared" ca="1" si="28"/>
        <v>185.19139598400832</v>
      </c>
      <c r="AX67" s="1">
        <f t="shared" ca="1" si="28"/>
        <v>188.89522390368847</v>
      </c>
      <c r="AY67" s="1">
        <f t="shared" ca="1" si="28"/>
        <v>192.67312838176224</v>
      </c>
      <c r="AZ67" s="1">
        <f t="shared" ca="1" si="28"/>
        <v>196.52659094939747</v>
      </c>
      <c r="BA67" s="1">
        <f t="shared" ca="1" si="28"/>
        <v>200.45712276838543</v>
      </c>
      <c r="BB67" s="1">
        <f t="shared" ca="1" si="28"/>
        <v>204.46626522375317</v>
      </c>
      <c r="BC67" s="1">
        <f t="shared" ca="1" si="28"/>
        <v>208.55559052822818</v>
      </c>
      <c r="BD67" s="1">
        <f t="shared" ca="1" si="28"/>
        <v>212.72670233879276</v>
      </c>
      <c r="BE67" s="1">
        <f t="shared" ca="1" si="29"/>
        <v>216.98123638556862</v>
      </c>
      <c r="BF67" s="1">
        <f t="shared" ca="1" si="29"/>
        <v>221.32086111327999</v>
      </c>
      <c r="BG67" s="1">
        <f t="shared" ca="1" si="29"/>
        <v>225.74727833554556</v>
      </c>
      <c r="BH67" s="1">
        <f t="shared" ca="1" si="29"/>
        <v>230.26222390225649</v>
      </c>
      <c r="BI67" s="1">
        <f t="shared" ca="1" si="29"/>
        <v>234.86746838030163</v>
      </c>
      <c r="BJ67" s="1">
        <f t="shared" ca="1" si="29"/>
        <v>239.56481774790768</v>
      </c>
      <c r="BK67" s="1">
        <f t="shared" ca="1" si="29"/>
        <v>244.35611410286577</v>
      </c>
      <c r="BL67" s="1">
        <f t="shared" ca="1" si="29"/>
        <v>249.24323638492311</v>
      </c>
      <c r="BM67" s="1">
        <f t="shared" ca="1" si="29"/>
        <v>254.2281011126216</v>
      </c>
      <c r="BN67" s="1">
        <f t="shared" ca="1" si="29"/>
        <v>259.31266313487401</v>
      </c>
      <c r="BO67" s="1">
        <f t="shared" ca="1" si="30"/>
        <v>264.49891639757146</v>
      </c>
      <c r="BP67" s="1">
        <f t="shared" ca="1" si="30"/>
        <v>269.78889472552294</v>
      </c>
      <c r="BQ67" s="1">
        <f t="shared" ca="1" si="30"/>
        <v>275.18467262003338</v>
      </c>
      <c r="BR67" s="1">
        <f t="shared" ca="1" si="30"/>
        <v>280.68836607243406</v>
      </c>
      <c r="BS67" s="1">
        <f t="shared" ca="1" si="30"/>
        <v>286.30213339388268</v>
      </c>
      <c r="BT67" s="1">
        <f t="shared" ca="1" si="30"/>
        <v>292.02817606176035</v>
      </c>
      <c r="BU67" s="1">
        <f t="shared" ca="1" si="30"/>
        <v>297.86873958299554</v>
      </c>
      <c r="BV67" s="1">
        <f t="shared" ca="1" si="30"/>
        <v>303.8261143746555</v>
      </c>
      <c r="BW67" s="1">
        <f t="shared" ca="1" si="30"/>
        <v>309.90263666214855</v>
      </c>
      <c r="BX67" s="1">
        <f t="shared" ca="1" si="30"/>
        <v>316.10068939539161</v>
      </c>
      <c r="BY67" s="1">
        <f t="shared" ca="1" si="30"/>
        <v>322.4227031832994</v>
      </c>
      <c r="BZ67" s="1">
        <f t="shared" ca="1" si="30"/>
        <v>328.87115724696559</v>
      </c>
      <c r="CA67" s="1">
        <f t="shared" ca="1" si="30"/>
        <v>335.4485803919049</v>
      </c>
      <c r="CB67" s="1">
        <f t="shared" ca="1" si="30"/>
        <v>342.15755199974302</v>
      </c>
      <c r="CC67" s="1">
        <f t="shared" ca="1" si="30"/>
        <v>349.00070303973786</v>
      </c>
    </row>
    <row r="68" spans="2:81" x14ac:dyDescent="0.2">
      <c r="B68">
        <f t="shared" si="23"/>
        <v>2038</v>
      </c>
      <c r="D68" t="s">
        <v>43</v>
      </c>
      <c r="G68" s="1">
        <f t="shared" si="24"/>
        <v>0</v>
      </c>
      <c r="H68" s="1">
        <f t="shared" si="24"/>
        <v>0</v>
      </c>
      <c r="I68" s="1">
        <f t="shared" si="24"/>
        <v>0</v>
      </c>
      <c r="J68" s="1">
        <f t="shared" si="24"/>
        <v>0</v>
      </c>
      <c r="K68" s="1">
        <f t="shared" si="24"/>
        <v>0</v>
      </c>
      <c r="L68" s="1">
        <f t="shared" si="24"/>
        <v>0</v>
      </c>
      <c r="M68" s="1">
        <f t="shared" si="24"/>
        <v>0</v>
      </c>
      <c r="N68" s="1">
        <f t="shared" si="24"/>
        <v>0</v>
      </c>
      <c r="O68" s="1">
        <f t="shared" si="24"/>
        <v>0</v>
      </c>
      <c r="P68" s="1">
        <f t="shared" si="24"/>
        <v>0</v>
      </c>
      <c r="Q68" s="1">
        <f t="shared" si="25"/>
        <v>0</v>
      </c>
      <c r="R68" s="1">
        <f t="shared" si="25"/>
        <v>0</v>
      </c>
      <c r="S68" s="1">
        <f t="shared" ca="1" si="25"/>
        <v>148.32560614370308</v>
      </c>
      <c r="T68" s="1">
        <f t="shared" ca="1" si="25"/>
        <v>151.29211826657715</v>
      </c>
      <c r="U68" s="1">
        <f t="shared" ca="1" si="25"/>
        <v>154.31796063190868</v>
      </c>
      <c r="V68" s="1">
        <f t="shared" ca="1" si="25"/>
        <v>157.40431984454685</v>
      </c>
      <c r="W68" s="1">
        <f t="shared" ca="1" si="25"/>
        <v>160.55240624143781</v>
      </c>
      <c r="X68" s="1">
        <f t="shared" ca="1" si="25"/>
        <v>163.76345436626656</v>
      </c>
      <c r="Y68" s="1">
        <f t="shared" ca="1" si="25"/>
        <v>167.0387234535919</v>
      </c>
      <c r="Z68" s="1">
        <f t="shared" ca="1" si="25"/>
        <v>170.37949792266369</v>
      </c>
      <c r="AA68" s="1">
        <f t="shared" ca="1" si="26"/>
        <v>173.78708788111697</v>
      </c>
      <c r="AB68" s="1">
        <f t="shared" ca="1" si="26"/>
        <v>177.26282963873933</v>
      </c>
      <c r="AC68" s="1">
        <f t="shared" ca="1" si="26"/>
        <v>180.80808623151412</v>
      </c>
      <c r="AD68" s="1">
        <f t="shared" ca="1" si="26"/>
        <v>184.42424795614437</v>
      </c>
      <c r="AE68" s="1">
        <f t="shared" ca="1" si="26"/>
        <v>188.11273291526729</v>
      </c>
      <c r="AF68" s="1">
        <f t="shared" ca="1" si="26"/>
        <v>191.87498757357261</v>
      </c>
      <c r="AG68" s="1">
        <f t="shared" ca="1" si="26"/>
        <v>195.71248732504409</v>
      </c>
      <c r="AH68" s="1">
        <f t="shared" ca="1" si="26"/>
        <v>199.62673707154491</v>
      </c>
      <c r="AI68" s="1">
        <f t="shared" ca="1" si="26"/>
        <v>203.61927181297585</v>
      </c>
      <c r="AJ68" s="1">
        <f t="shared" ca="1" si="26"/>
        <v>207.69165724923539</v>
      </c>
      <c r="AK68" s="1">
        <f t="shared" ca="1" si="27"/>
        <v>211.84549039422006</v>
      </c>
      <c r="AL68" s="1">
        <f t="shared" ca="1" si="27"/>
        <v>216.08240020210448</v>
      </c>
      <c r="AM68" s="1">
        <f t="shared" ca="1" si="27"/>
        <v>220.40404820614657</v>
      </c>
      <c r="AN68" s="1">
        <f t="shared" ca="1" si="27"/>
        <v>224.81212917026949</v>
      </c>
      <c r="AO68" s="1">
        <f t="shared" ca="1" si="27"/>
        <v>229.30837175367489</v>
      </c>
      <c r="AP68" s="1">
        <f t="shared" ca="1" si="27"/>
        <v>233.89453918874835</v>
      </c>
      <c r="AQ68" s="1">
        <f t="shared" ca="1" si="27"/>
        <v>238.57242997252334</v>
      </c>
      <c r="AR68" s="1">
        <f t="shared" ca="1" si="27"/>
        <v>243.34387857197379</v>
      </c>
      <c r="AS68" s="1">
        <f t="shared" ca="1" si="27"/>
        <v>248.21075614341331</v>
      </c>
      <c r="AT68" s="1">
        <f t="shared" ca="1" si="27"/>
        <v>253.17497126628152</v>
      </c>
      <c r="AU68" s="1">
        <f t="shared" ca="1" si="28"/>
        <v>258.23847069160718</v>
      </c>
      <c r="AV68" s="1">
        <f t="shared" ca="1" si="28"/>
        <v>263.40324010543929</v>
      </c>
      <c r="AW68" s="1">
        <f t="shared" ca="1" si="28"/>
        <v>185.19139598400832</v>
      </c>
      <c r="AX68" s="1">
        <f t="shared" ca="1" si="28"/>
        <v>188.8952239036885</v>
      </c>
      <c r="AY68" s="1">
        <f t="shared" ca="1" si="28"/>
        <v>192.67312838176227</v>
      </c>
      <c r="AZ68" s="1">
        <f t="shared" ca="1" si="28"/>
        <v>196.5265909493975</v>
      </c>
      <c r="BA68" s="1">
        <f t="shared" ca="1" si="28"/>
        <v>200.45712276838546</v>
      </c>
      <c r="BB68" s="1">
        <f t="shared" ca="1" si="28"/>
        <v>204.46626522375317</v>
      </c>
      <c r="BC68" s="1">
        <f t="shared" ca="1" si="28"/>
        <v>208.55559052822824</v>
      </c>
      <c r="BD68" s="1">
        <f t="shared" ca="1" si="28"/>
        <v>212.72670233879276</v>
      </c>
      <c r="BE68" s="1">
        <f t="shared" ca="1" si="29"/>
        <v>216.98123638556862</v>
      </c>
      <c r="BF68" s="1">
        <f t="shared" ca="1" si="29"/>
        <v>221.32086111328002</v>
      </c>
      <c r="BG68" s="1">
        <f t="shared" ca="1" si="29"/>
        <v>225.74727833554562</v>
      </c>
      <c r="BH68" s="1">
        <f t="shared" ca="1" si="29"/>
        <v>230.26222390225649</v>
      </c>
      <c r="BI68" s="1">
        <f t="shared" ca="1" si="29"/>
        <v>234.86746838030166</v>
      </c>
      <c r="BJ68" s="1">
        <f t="shared" ca="1" si="29"/>
        <v>239.56481774790768</v>
      </c>
      <c r="BK68" s="1">
        <f t="shared" ca="1" si="29"/>
        <v>244.35611410286586</v>
      </c>
      <c r="BL68" s="1">
        <f t="shared" ca="1" si="29"/>
        <v>249.24323638492311</v>
      </c>
      <c r="BM68" s="1">
        <f t="shared" ca="1" si="29"/>
        <v>254.2281011126216</v>
      </c>
      <c r="BN68" s="1">
        <f t="shared" ca="1" si="29"/>
        <v>259.31266313487407</v>
      </c>
      <c r="BO68" s="1">
        <f t="shared" ca="1" si="30"/>
        <v>264.49891639757152</v>
      </c>
      <c r="BP68" s="1">
        <f t="shared" ca="1" si="30"/>
        <v>269.78889472552294</v>
      </c>
      <c r="BQ68" s="1">
        <f t="shared" ca="1" si="30"/>
        <v>275.18467262003344</v>
      </c>
      <c r="BR68" s="1">
        <f t="shared" ca="1" si="30"/>
        <v>280.68836607243406</v>
      </c>
      <c r="BS68" s="1">
        <f t="shared" ca="1" si="30"/>
        <v>286.30213339388274</v>
      </c>
      <c r="BT68" s="1">
        <f t="shared" ca="1" si="30"/>
        <v>292.02817606176035</v>
      </c>
      <c r="BU68" s="1">
        <f t="shared" ca="1" si="30"/>
        <v>297.8687395829956</v>
      </c>
      <c r="BV68" s="1">
        <f t="shared" ca="1" si="30"/>
        <v>303.8261143746555</v>
      </c>
      <c r="BW68" s="1">
        <f t="shared" ca="1" si="30"/>
        <v>309.90263666214867</v>
      </c>
      <c r="BX68" s="1">
        <f t="shared" ca="1" si="30"/>
        <v>316.10068939539156</v>
      </c>
      <c r="BY68" s="1">
        <f t="shared" ca="1" si="30"/>
        <v>322.42270318329946</v>
      </c>
      <c r="BZ68" s="1">
        <f t="shared" ca="1" si="30"/>
        <v>328.87115724696537</v>
      </c>
      <c r="CA68" s="1">
        <f t="shared" ca="1" si="30"/>
        <v>335.4485803919049</v>
      </c>
      <c r="CB68" s="1">
        <f t="shared" ca="1" si="30"/>
        <v>342.15755199974302</v>
      </c>
      <c r="CC68" s="1">
        <f t="shared" ca="1" si="30"/>
        <v>349.00070303973786</v>
      </c>
    </row>
    <row r="69" spans="2:81" x14ac:dyDescent="0.2">
      <c r="B69">
        <f t="shared" si="23"/>
        <v>2039</v>
      </c>
      <c r="D69" t="s">
        <v>43</v>
      </c>
      <c r="G69" s="1">
        <f t="shared" si="24"/>
        <v>0</v>
      </c>
      <c r="H69" s="1">
        <f t="shared" si="24"/>
        <v>0</v>
      </c>
      <c r="I69" s="1">
        <f t="shared" si="24"/>
        <v>0</v>
      </c>
      <c r="J69" s="1">
        <f t="shared" si="24"/>
        <v>0</v>
      </c>
      <c r="K69" s="1">
        <f t="shared" si="24"/>
        <v>0</v>
      </c>
      <c r="L69" s="1">
        <f t="shared" si="24"/>
        <v>0</v>
      </c>
      <c r="M69" s="1">
        <f t="shared" si="24"/>
        <v>0</v>
      </c>
      <c r="N69" s="1">
        <f t="shared" si="24"/>
        <v>0</v>
      </c>
      <c r="O69" s="1">
        <f t="shared" si="24"/>
        <v>0</v>
      </c>
      <c r="P69" s="1">
        <f t="shared" si="24"/>
        <v>0</v>
      </c>
      <c r="Q69" s="1">
        <f t="shared" si="25"/>
        <v>0</v>
      </c>
      <c r="R69" s="1">
        <f t="shared" si="25"/>
        <v>0</v>
      </c>
      <c r="S69" s="1">
        <f t="shared" si="25"/>
        <v>0</v>
      </c>
      <c r="T69" s="1">
        <f t="shared" ca="1" si="25"/>
        <v>147.92377175933927</v>
      </c>
      <c r="U69" s="1">
        <f t="shared" ca="1" si="25"/>
        <v>150.88224719452606</v>
      </c>
      <c r="V69" s="1">
        <f t="shared" ca="1" si="25"/>
        <v>153.89989213841659</v>
      </c>
      <c r="W69" s="1">
        <f t="shared" ca="1" si="25"/>
        <v>156.97788998118492</v>
      </c>
      <c r="X69" s="1">
        <f t="shared" ca="1" si="25"/>
        <v>160.11744778080862</v>
      </c>
      <c r="Y69" s="1">
        <f t="shared" ca="1" si="25"/>
        <v>163.31979673642479</v>
      </c>
      <c r="Z69" s="1">
        <f t="shared" ca="1" si="25"/>
        <v>166.5861926711533</v>
      </c>
      <c r="AA69" s="1">
        <f t="shared" ca="1" si="26"/>
        <v>169.91791652457633</v>
      </c>
      <c r="AB69" s="1">
        <f t="shared" ca="1" si="26"/>
        <v>173.31627485506786</v>
      </c>
      <c r="AC69" s="1">
        <f t="shared" ca="1" si="26"/>
        <v>176.78260035216923</v>
      </c>
      <c r="AD69" s="1">
        <f t="shared" ca="1" si="26"/>
        <v>180.31825235921261</v>
      </c>
      <c r="AE69" s="1">
        <f t="shared" ca="1" si="26"/>
        <v>183.92461740639683</v>
      </c>
      <c r="AF69" s="1">
        <f t="shared" ca="1" si="26"/>
        <v>187.60310975452481</v>
      </c>
      <c r="AG69" s="1">
        <f t="shared" ca="1" si="26"/>
        <v>191.35517194961528</v>
      </c>
      <c r="AH69" s="1">
        <f t="shared" ca="1" si="26"/>
        <v>195.18227538860759</v>
      </c>
      <c r="AI69" s="1">
        <f t="shared" ca="1" si="26"/>
        <v>199.08592089637969</v>
      </c>
      <c r="AJ69" s="1">
        <f t="shared" ca="1" si="26"/>
        <v>203.06763931430734</v>
      </c>
      <c r="AK69" s="1">
        <f t="shared" ca="1" si="27"/>
        <v>207.12899210059351</v>
      </c>
      <c r="AL69" s="1">
        <f t="shared" ca="1" si="27"/>
        <v>211.27157194260533</v>
      </c>
      <c r="AM69" s="1">
        <f t="shared" ca="1" si="27"/>
        <v>215.49700338145743</v>
      </c>
      <c r="AN69" s="1">
        <f t="shared" ca="1" si="27"/>
        <v>219.80694344908662</v>
      </c>
      <c r="AO69" s="1">
        <f t="shared" ca="1" si="27"/>
        <v>224.20308231806834</v>
      </c>
      <c r="AP69" s="1">
        <f t="shared" ca="1" si="27"/>
        <v>228.68714396442971</v>
      </c>
      <c r="AQ69" s="1">
        <f t="shared" ca="1" si="27"/>
        <v>233.26088684371825</v>
      </c>
      <c r="AR69" s="1">
        <f t="shared" ca="1" si="27"/>
        <v>237.92610458059264</v>
      </c>
      <c r="AS69" s="1">
        <f t="shared" ca="1" si="27"/>
        <v>242.68462667220447</v>
      </c>
      <c r="AT69" s="1">
        <f t="shared" ca="1" si="27"/>
        <v>247.53831920564861</v>
      </c>
      <c r="AU69" s="1">
        <f t="shared" ca="1" si="28"/>
        <v>252.48908558976152</v>
      </c>
      <c r="AV69" s="1">
        <f t="shared" ca="1" si="28"/>
        <v>257.53886730155682</v>
      </c>
      <c r="AW69" s="1">
        <f t="shared" ca="1" si="28"/>
        <v>262.6896446475879</v>
      </c>
      <c r="AX69" s="1">
        <f t="shared" ca="1" si="28"/>
        <v>188.8952239036885</v>
      </c>
      <c r="AY69" s="1">
        <f t="shared" ca="1" si="28"/>
        <v>192.67312838176227</v>
      </c>
      <c r="AZ69" s="1">
        <f t="shared" ca="1" si="28"/>
        <v>196.52659094939753</v>
      </c>
      <c r="BA69" s="1">
        <f t="shared" ca="1" si="28"/>
        <v>200.45712276838546</v>
      </c>
      <c r="BB69" s="1">
        <f t="shared" ca="1" si="28"/>
        <v>204.46626522375317</v>
      </c>
      <c r="BC69" s="1">
        <f t="shared" ca="1" si="28"/>
        <v>208.55559052822824</v>
      </c>
      <c r="BD69" s="1">
        <f t="shared" ca="1" si="28"/>
        <v>212.72670233879282</v>
      </c>
      <c r="BE69" s="1">
        <f t="shared" ca="1" si="29"/>
        <v>216.98123638556862</v>
      </c>
      <c r="BF69" s="1">
        <f t="shared" ca="1" si="29"/>
        <v>221.32086111328002</v>
      </c>
      <c r="BG69" s="1">
        <f t="shared" ca="1" si="29"/>
        <v>225.74727833554562</v>
      </c>
      <c r="BH69" s="1">
        <f t="shared" ca="1" si="29"/>
        <v>230.26222390225655</v>
      </c>
      <c r="BI69" s="1">
        <f t="shared" ca="1" si="29"/>
        <v>234.86746838030163</v>
      </c>
      <c r="BJ69" s="1">
        <f t="shared" ca="1" si="29"/>
        <v>239.56481774790771</v>
      </c>
      <c r="BK69" s="1">
        <f t="shared" ca="1" si="29"/>
        <v>244.35611410286583</v>
      </c>
      <c r="BL69" s="1">
        <f t="shared" ca="1" si="29"/>
        <v>249.24323638492319</v>
      </c>
      <c r="BM69" s="1">
        <f t="shared" ca="1" si="29"/>
        <v>254.22810111262157</v>
      </c>
      <c r="BN69" s="1">
        <f t="shared" ca="1" si="29"/>
        <v>259.31266313487407</v>
      </c>
      <c r="BO69" s="1">
        <f t="shared" ca="1" si="30"/>
        <v>264.49891639757158</v>
      </c>
      <c r="BP69" s="1">
        <f t="shared" ca="1" si="30"/>
        <v>269.78889472552294</v>
      </c>
      <c r="BQ69" s="1">
        <f t="shared" ca="1" si="30"/>
        <v>275.18467262003338</v>
      </c>
      <c r="BR69" s="1">
        <f t="shared" ca="1" si="30"/>
        <v>280.68836607243412</v>
      </c>
      <c r="BS69" s="1">
        <f t="shared" ca="1" si="30"/>
        <v>286.30213339388274</v>
      </c>
      <c r="BT69" s="1">
        <f t="shared" ca="1" si="30"/>
        <v>292.02817606176046</v>
      </c>
      <c r="BU69" s="1">
        <f t="shared" ca="1" si="30"/>
        <v>297.8687395829956</v>
      </c>
      <c r="BV69" s="1">
        <f t="shared" ca="1" si="30"/>
        <v>303.8261143746555</v>
      </c>
      <c r="BW69" s="1">
        <f t="shared" ca="1" si="30"/>
        <v>309.90263666214861</v>
      </c>
      <c r="BX69" s="1">
        <f t="shared" ca="1" si="30"/>
        <v>316.10068939539161</v>
      </c>
      <c r="BY69" s="1">
        <f t="shared" ca="1" si="30"/>
        <v>322.4227031832994</v>
      </c>
      <c r="BZ69" s="1">
        <f t="shared" ca="1" si="30"/>
        <v>328.87115724696548</v>
      </c>
      <c r="CA69" s="1">
        <f t="shared" ca="1" si="30"/>
        <v>335.44858039190473</v>
      </c>
      <c r="CB69" s="1">
        <f t="shared" ca="1" si="30"/>
        <v>342.15755199974302</v>
      </c>
      <c r="CC69" s="1">
        <f t="shared" ca="1" si="30"/>
        <v>349.00070303973791</v>
      </c>
    </row>
    <row r="70" spans="2:81" x14ac:dyDescent="0.2">
      <c r="B70">
        <f t="shared" si="23"/>
        <v>2040</v>
      </c>
      <c r="D70" t="s">
        <v>43</v>
      </c>
      <c r="G70" s="1">
        <f t="shared" si="24"/>
        <v>0</v>
      </c>
      <c r="H70" s="1">
        <f t="shared" si="24"/>
        <v>0</v>
      </c>
      <c r="I70" s="1">
        <f t="shared" si="24"/>
        <v>0</v>
      </c>
      <c r="J70" s="1">
        <f t="shared" si="24"/>
        <v>0</v>
      </c>
      <c r="K70" s="1">
        <f t="shared" si="24"/>
        <v>0</v>
      </c>
      <c r="L70" s="1">
        <f t="shared" si="24"/>
        <v>0</v>
      </c>
      <c r="M70" s="1">
        <f t="shared" si="24"/>
        <v>0</v>
      </c>
      <c r="N70" s="1">
        <f t="shared" si="24"/>
        <v>0</v>
      </c>
      <c r="O70" s="1">
        <f t="shared" si="24"/>
        <v>0</v>
      </c>
      <c r="P70" s="1">
        <f t="shared" si="24"/>
        <v>0</v>
      </c>
      <c r="Q70" s="1">
        <f t="shared" si="25"/>
        <v>0</v>
      </c>
      <c r="R70" s="1">
        <f t="shared" si="25"/>
        <v>0</v>
      </c>
      <c r="S70" s="1">
        <f t="shared" si="25"/>
        <v>0</v>
      </c>
      <c r="T70" s="1">
        <f t="shared" si="25"/>
        <v>0</v>
      </c>
      <c r="U70" s="1">
        <f t="shared" ca="1" si="25"/>
        <v>147.5230259993651</v>
      </c>
      <c r="V70" s="1">
        <f t="shared" ca="1" si="25"/>
        <v>150.47348651935241</v>
      </c>
      <c r="W70" s="1">
        <f t="shared" ca="1" si="25"/>
        <v>153.48295624973946</v>
      </c>
      <c r="X70" s="1">
        <f t="shared" ca="1" si="25"/>
        <v>156.55261537473424</v>
      </c>
      <c r="Y70" s="1">
        <f t="shared" ca="1" si="25"/>
        <v>159.68366768222893</v>
      </c>
      <c r="Z70" s="1">
        <f t="shared" ca="1" si="25"/>
        <v>162.87734103587351</v>
      </c>
      <c r="AA70" s="1">
        <f t="shared" ca="1" si="26"/>
        <v>166.13488785659098</v>
      </c>
      <c r="AB70" s="1">
        <f t="shared" ca="1" si="26"/>
        <v>169.45758561372276</v>
      </c>
      <c r="AC70" s="1">
        <f t="shared" ca="1" si="26"/>
        <v>172.84673732599725</v>
      </c>
      <c r="AD70" s="1">
        <f t="shared" ca="1" si="26"/>
        <v>176.30367207251717</v>
      </c>
      <c r="AE70" s="1">
        <f t="shared" ca="1" si="26"/>
        <v>179.82974551396754</v>
      </c>
      <c r="AF70" s="1">
        <f t="shared" ca="1" si="26"/>
        <v>183.42634042424686</v>
      </c>
      <c r="AG70" s="1">
        <f t="shared" ca="1" si="26"/>
        <v>187.09486723273181</v>
      </c>
      <c r="AH70" s="1">
        <f t="shared" ca="1" si="26"/>
        <v>190.83676457738645</v>
      </c>
      <c r="AI70" s="1">
        <f t="shared" ca="1" si="26"/>
        <v>194.6534998689342</v>
      </c>
      <c r="AJ70" s="1">
        <f t="shared" ca="1" si="26"/>
        <v>198.54656986631284</v>
      </c>
      <c r="AK70" s="1">
        <f t="shared" ca="1" si="27"/>
        <v>202.5175012636391</v>
      </c>
      <c r="AL70" s="1">
        <f t="shared" ca="1" si="27"/>
        <v>206.56785128891192</v>
      </c>
      <c r="AM70" s="1">
        <f t="shared" ca="1" si="27"/>
        <v>210.69920831469014</v>
      </c>
      <c r="AN70" s="1">
        <f t="shared" ca="1" si="27"/>
        <v>214.91319248098392</v>
      </c>
      <c r="AO70" s="1">
        <f t="shared" ca="1" si="27"/>
        <v>219.21145633060362</v>
      </c>
      <c r="AP70" s="1">
        <f t="shared" ca="1" si="27"/>
        <v>223.59568545721569</v>
      </c>
      <c r="AQ70" s="1">
        <f t="shared" ca="1" si="27"/>
        <v>228.06759916636</v>
      </c>
      <c r="AR70" s="1">
        <f t="shared" ca="1" si="27"/>
        <v>232.62895114968717</v>
      </c>
      <c r="AS70" s="1">
        <f t="shared" ca="1" si="27"/>
        <v>237.28153017268093</v>
      </c>
      <c r="AT70" s="1">
        <f t="shared" ca="1" si="27"/>
        <v>242.02716077613454</v>
      </c>
      <c r="AU70" s="1">
        <f t="shared" ca="1" si="28"/>
        <v>246.86770399165727</v>
      </c>
      <c r="AV70" s="1">
        <f t="shared" ca="1" si="28"/>
        <v>251.80505807149035</v>
      </c>
      <c r="AW70" s="1">
        <f t="shared" ca="1" si="28"/>
        <v>256.84115923292023</v>
      </c>
      <c r="AX70" s="1">
        <f t="shared" ca="1" si="28"/>
        <v>261.97798241757857</v>
      </c>
      <c r="AY70" s="1">
        <f t="shared" ca="1" si="28"/>
        <v>192.67312838176227</v>
      </c>
      <c r="AZ70" s="1">
        <f t="shared" ca="1" si="28"/>
        <v>196.52659094939753</v>
      </c>
      <c r="BA70" s="1">
        <f t="shared" ca="1" si="28"/>
        <v>200.45712276838546</v>
      </c>
      <c r="BB70" s="1">
        <f t="shared" ca="1" si="28"/>
        <v>204.46626522375317</v>
      </c>
      <c r="BC70" s="1">
        <f t="shared" ca="1" si="28"/>
        <v>208.55559052822824</v>
      </c>
      <c r="BD70" s="1">
        <f t="shared" ca="1" si="28"/>
        <v>212.72670233879279</v>
      </c>
      <c r="BE70" s="1">
        <f t="shared" ca="1" si="29"/>
        <v>216.98123638556868</v>
      </c>
      <c r="BF70" s="1">
        <f t="shared" ca="1" si="29"/>
        <v>221.32086111327999</v>
      </c>
      <c r="BG70" s="1">
        <f t="shared" ca="1" si="29"/>
        <v>225.74727833554562</v>
      </c>
      <c r="BH70" s="1">
        <f t="shared" ca="1" si="29"/>
        <v>230.26222390225652</v>
      </c>
      <c r="BI70" s="1">
        <f t="shared" ca="1" si="29"/>
        <v>234.86746838030166</v>
      </c>
      <c r="BJ70" s="1">
        <f t="shared" ca="1" si="29"/>
        <v>239.56481774790765</v>
      </c>
      <c r="BK70" s="1">
        <f t="shared" ca="1" si="29"/>
        <v>244.35611410286586</v>
      </c>
      <c r="BL70" s="1">
        <f t="shared" ca="1" si="29"/>
        <v>249.24323638492316</v>
      </c>
      <c r="BM70" s="1">
        <f t="shared" ca="1" si="29"/>
        <v>254.22810111262163</v>
      </c>
      <c r="BN70" s="1">
        <f t="shared" ca="1" si="29"/>
        <v>259.31266313487401</v>
      </c>
      <c r="BO70" s="1">
        <f t="shared" ca="1" si="30"/>
        <v>264.49891639757152</v>
      </c>
      <c r="BP70" s="1">
        <f t="shared" ca="1" si="30"/>
        <v>269.78889472552299</v>
      </c>
      <c r="BQ70" s="1">
        <f t="shared" ca="1" si="30"/>
        <v>275.18467262003344</v>
      </c>
      <c r="BR70" s="1">
        <f t="shared" ca="1" si="30"/>
        <v>280.68836607243406</v>
      </c>
      <c r="BS70" s="1">
        <f t="shared" ca="1" si="30"/>
        <v>286.3021333938828</v>
      </c>
      <c r="BT70" s="1">
        <f t="shared" ca="1" si="30"/>
        <v>292.0281760617604</v>
      </c>
      <c r="BU70" s="1">
        <f t="shared" ca="1" si="30"/>
        <v>297.86873958299566</v>
      </c>
      <c r="BV70" s="1">
        <f t="shared" ca="1" si="30"/>
        <v>303.8261143746555</v>
      </c>
      <c r="BW70" s="1">
        <f t="shared" ca="1" si="30"/>
        <v>309.90263666214861</v>
      </c>
      <c r="BX70" s="1">
        <f t="shared" ca="1" si="30"/>
        <v>316.10068939539161</v>
      </c>
      <c r="BY70" s="1">
        <f t="shared" ca="1" si="30"/>
        <v>322.42270318329946</v>
      </c>
      <c r="BZ70" s="1">
        <f t="shared" ca="1" si="30"/>
        <v>328.87115724696537</v>
      </c>
      <c r="CA70" s="1">
        <f t="shared" ca="1" si="30"/>
        <v>335.44858039190478</v>
      </c>
      <c r="CB70" s="1">
        <f t="shared" ca="1" si="30"/>
        <v>342.15755199974279</v>
      </c>
      <c r="CC70" s="1">
        <f t="shared" ca="1" si="30"/>
        <v>349.00070303973791</v>
      </c>
    </row>
    <row r="71" spans="2:81" x14ac:dyDescent="0.2">
      <c r="B71">
        <f t="shared" si="23"/>
        <v>2041</v>
      </c>
      <c r="D71" t="s">
        <v>43</v>
      </c>
      <c r="G71" s="1">
        <f t="shared" si="24"/>
        <v>0</v>
      </c>
      <c r="H71" s="1">
        <f t="shared" si="24"/>
        <v>0</v>
      </c>
      <c r="I71" s="1">
        <f t="shared" si="24"/>
        <v>0</v>
      </c>
      <c r="J71" s="1">
        <f t="shared" si="24"/>
        <v>0</v>
      </c>
      <c r="K71" s="1">
        <f t="shared" si="24"/>
        <v>0</v>
      </c>
      <c r="L71" s="1">
        <f t="shared" si="24"/>
        <v>0</v>
      </c>
      <c r="M71" s="1">
        <f t="shared" si="24"/>
        <v>0</v>
      </c>
      <c r="N71" s="1">
        <f t="shared" si="24"/>
        <v>0</v>
      </c>
      <c r="O71" s="1">
        <f t="shared" si="24"/>
        <v>0</v>
      </c>
      <c r="P71" s="1">
        <f t="shared" si="24"/>
        <v>0</v>
      </c>
      <c r="Q71" s="1">
        <f t="shared" si="25"/>
        <v>0</v>
      </c>
      <c r="R71" s="1">
        <f t="shared" si="25"/>
        <v>0</v>
      </c>
      <c r="S71" s="1">
        <f t="shared" si="25"/>
        <v>0</v>
      </c>
      <c r="T71" s="1">
        <f t="shared" si="25"/>
        <v>0</v>
      </c>
      <c r="U71" s="1">
        <f t="shared" si="25"/>
        <v>0</v>
      </c>
      <c r="V71" s="1">
        <f t="shared" ca="1" si="25"/>
        <v>147.123365914548</v>
      </c>
      <c r="W71" s="1">
        <f t="shared" ca="1" si="25"/>
        <v>150.06583323283897</v>
      </c>
      <c r="X71" s="1">
        <f t="shared" ca="1" si="25"/>
        <v>153.06714989749574</v>
      </c>
      <c r="Y71" s="1">
        <f t="shared" ca="1" si="25"/>
        <v>156.12849289544565</v>
      </c>
      <c r="Z71" s="1">
        <f t="shared" ca="1" si="25"/>
        <v>159.25106275335457</v>
      </c>
      <c r="AA71" s="1">
        <f t="shared" ca="1" si="26"/>
        <v>162.43608400842166</v>
      </c>
      <c r="AB71" s="1">
        <f t="shared" ca="1" si="26"/>
        <v>165.6848056885901</v>
      </c>
      <c r="AC71" s="1">
        <f t="shared" ca="1" si="26"/>
        <v>168.99850180236186</v>
      </c>
      <c r="AD71" s="1">
        <f t="shared" ca="1" si="26"/>
        <v>172.37847183840913</v>
      </c>
      <c r="AE71" s="1">
        <f t="shared" ca="1" si="26"/>
        <v>175.82604127517732</v>
      </c>
      <c r="AF71" s="1">
        <f t="shared" ca="1" si="26"/>
        <v>179.34256210068085</v>
      </c>
      <c r="AG71" s="1">
        <f t="shared" ca="1" si="26"/>
        <v>182.92941334269443</v>
      </c>
      <c r="AH71" s="1">
        <f t="shared" ca="1" si="26"/>
        <v>186.58800160954837</v>
      </c>
      <c r="AI71" s="1">
        <f t="shared" ca="1" si="26"/>
        <v>190.31976164173932</v>
      </c>
      <c r="AJ71" s="1">
        <f t="shared" ca="1" si="26"/>
        <v>194.12615687457412</v>
      </c>
      <c r="AK71" s="1">
        <f t="shared" ca="1" si="27"/>
        <v>198.00868001206555</v>
      </c>
      <c r="AL71" s="1">
        <f t="shared" ca="1" si="27"/>
        <v>201.9688536123069</v>
      </c>
      <c r="AM71" s="1">
        <f t="shared" ca="1" si="27"/>
        <v>206.00823068455304</v>
      </c>
      <c r="AN71" s="1">
        <f t="shared" ca="1" si="27"/>
        <v>210.1283952982441</v>
      </c>
      <c r="AO71" s="1">
        <f t="shared" ca="1" si="27"/>
        <v>214.33096320420896</v>
      </c>
      <c r="AP71" s="1">
        <f t="shared" ca="1" si="27"/>
        <v>218.61758246829316</v>
      </c>
      <c r="AQ71" s="1">
        <f t="shared" ca="1" si="27"/>
        <v>222.989934117659</v>
      </c>
      <c r="AR71" s="1">
        <f t="shared" ca="1" si="27"/>
        <v>227.44973280001221</v>
      </c>
      <c r="AS71" s="1">
        <f t="shared" ca="1" si="27"/>
        <v>231.9987274560124</v>
      </c>
      <c r="AT71" s="1">
        <f t="shared" ca="1" si="27"/>
        <v>236.63870200513267</v>
      </c>
      <c r="AU71" s="1">
        <f t="shared" ca="1" si="28"/>
        <v>241.37147604523531</v>
      </c>
      <c r="AV71" s="1">
        <f t="shared" ca="1" si="28"/>
        <v>246.19890556614004</v>
      </c>
      <c r="AW71" s="1">
        <f t="shared" ca="1" si="28"/>
        <v>251.1228836774628</v>
      </c>
      <c r="AX71" s="1">
        <f t="shared" ca="1" si="28"/>
        <v>256.14534135101212</v>
      </c>
      <c r="AY71" s="1">
        <f t="shared" ca="1" si="28"/>
        <v>261.26824817803231</v>
      </c>
      <c r="AZ71" s="1">
        <f t="shared" ca="1" si="28"/>
        <v>196.52659094939753</v>
      </c>
      <c r="BA71" s="1">
        <f t="shared" ca="1" si="28"/>
        <v>200.45712276838549</v>
      </c>
      <c r="BB71" s="1">
        <f t="shared" ca="1" si="28"/>
        <v>204.4662652237532</v>
      </c>
      <c r="BC71" s="1">
        <f t="shared" ca="1" si="28"/>
        <v>208.55559052822824</v>
      </c>
      <c r="BD71" s="1">
        <f t="shared" ca="1" si="28"/>
        <v>212.72670233879282</v>
      </c>
      <c r="BE71" s="1">
        <f t="shared" ca="1" si="29"/>
        <v>216.98123638556868</v>
      </c>
      <c r="BF71" s="1">
        <f t="shared" ca="1" si="29"/>
        <v>221.32086111328007</v>
      </c>
      <c r="BG71" s="1">
        <f t="shared" ca="1" si="29"/>
        <v>225.74727833554562</v>
      </c>
      <c r="BH71" s="1">
        <f t="shared" ca="1" si="29"/>
        <v>230.26222390225655</v>
      </c>
      <c r="BI71" s="1">
        <f t="shared" ca="1" si="29"/>
        <v>234.86746838030169</v>
      </c>
      <c r="BJ71" s="1">
        <f t="shared" ca="1" si="29"/>
        <v>239.56481774790771</v>
      </c>
      <c r="BK71" s="1">
        <f t="shared" ca="1" si="29"/>
        <v>244.35611410286583</v>
      </c>
      <c r="BL71" s="1">
        <f t="shared" ca="1" si="29"/>
        <v>249.24323638492319</v>
      </c>
      <c r="BM71" s="1">
        <f t="shared" ca="1" si="29"/>
        <v>254.22810111262163</v>
      </c>
      <c r="BN71" s="1">
        <f t="shared" ca="1" si="29"/>
        <v>259.31266313487407</v>
      </c>
      <c r="BO71" s="1">
        <f t="shared" ca="1" si="30"/>
        <v>264.49891639757152</v>
      </c>
      <c r="BP71" s="1">
        <f t="shared" ca="1" si="30"/>
        <v>269.78889472552299</v>
      </c>
      <c r="BQ71" s="1">
        <f t="shared" ca="1" si="30"/>
        <v>275.18467262003344</v>
      </c>
      <c r="BR71" s="1">
        <f t="shared" ca="1" si="30"/>
        <v>280.68836607243412</v>
      </c>
      <c r="BS71" s="1">
        <f t="shared" ca="1" si="30"/>
        <v>286.3021333938828</v>
      </c>
      <c r="BT71" s="1">
        <f t="shared" ca="1" si="30"/>
        <v>292.02817606176046</v>
      </c>
      <c r="BU71" s="1">
        <f t="shared" ca="1" si="30"/>
        <v>297.86873958299566</v>
      </c>
      <c r="BV71" s="1">
        <f t="shared" ca="1" si="30"/>
        <v>303.82611437465556</v>
      </c>
      <c r="BW71" s="1">
        <f t="shared" ca="1" si="30"/>
        <v>309.90263666214861</v>
      </c>
      <c r="BX71" s="1">
        <f t="shared" ca="1" si="30"/>
        <v>316.10068939539161</v>
      </c>
      <c r="BY71" s="1">
        <f t="shared" ca="1" si="30"/>
        <v>322.42270318329946</v>
      </c>
      <c r="BZ71" s="1">
        <f t="shared" ca="1" si="30"/>
        <v>328.87115724696548</v>
      </c>
      <c r="CA71" s="1">
        <f t="shared" ca="1" si="30"/>
        <v>335.44858039190473</v>
      </c>
      <c r="CB71" s="1">
        <f t="shared" ca="1" si="30"/>
        <v>342.15755199974291</v>
      </c>
      <c r="CC71" s="1">
        <f t="shared" ca="1" si="30"/>
        <v>349.00070303973769</v>
      </c>
    </row>
    <row r="72" spans="2:81" x14ac:dyDescent="0.2">
      <c r="B72">
        <f t="shared" si="23"/>
        <v>2042</v>
      </c>
      <c r="D72" t="s">
        <v>43</v>
      </c>
      <c r="G72" s="1">
        <f t="shared" si="24"/>
        <v>0</v>
      </c>
      <c r="H72" s="1">
        <f t="shared" si="24"/>
        <v>0</v>
      </c>
      <c r="I72" s="1">
        <f t="shared" si="24"/>
        <v>0</v>
      </c>
      <c r="J72" s="1">
        <f t="shared" si="24"/>
        <v>0</v>
      </c>
      <c r="K72" s="1">
        <f t="shared" si="24"/>
        <v>0</v>
      </c>
      <c r="L72" s="1">
        <f t="shared" si="24"/>
        <v>0</v>
      </c>
      <c r="M72" s="1">
        <f t="shared" si="24"/>
        <v>0</v>
      </c>
      <c r="N72" s="1">
        <f t="shared" si="24"/>
        <v>0</v>
      </c>
      <c r="O72" s="1">
        <f t="shared" si="24"/>
        <v>0</v>
      </c>
      <c r="P72" s="1">
        <f t="shared" si="24"/>
        <v>0</v>
      </c>
      <c r="Q72" s="1">
        <f t="shared" si="25"/>
        <v>0</v>
      </c>
      <c r="R72" s="1">
        <f t="shared" si="25"/>
        <v>0</v>
      </c>
      <c r="S72" s="1">
        <f t="shared" si="25"/>
        <v>0</v>
      </c>
      <c r="T72" s="1">
        <f t="shared" si="25"/>
        <v>0</v>
      </c>
      <c r="U72" s="1">
        <f t="shared" si="25"/>
        <v>0</v>
      </c>
      <c r="V72" s="1">
        <f t="shared" si="25"/>
        <v>0</v>
      </c>
      <c r="W72" s="1">
        <f t="shared" ca="1" si="25"/>
        <v>146.83894629730324</v>
      </c>
      <c r="X72" s="1">
        <f t="shared" ca="1" si="25"/>
        <v>149.77572522324931</v>
      </c>
      <c r="Y72" s="1">
        <f t="shared" ca="1" si="25"/>
        <v>152.77123972771429</v>
      </c>
      <c r="Z72" s="1">
        <f t="shared" ca="1" si="25"/>
        <v>155.82666452226857</v>
      </c>
      <c r="AA72" s="1">
        <f t="shared" ca="1" si="26"/>
        <v>158.94319781271395</v>
      </c>
      <c r="AB72" s="1">
        <f t="shared" ca="1" si="26"/>
        <v>162.12206176896822</v>
      </c>
      <c r="AC72" s="1">
        <f t="shared" ca="1" si="26"/>
        <v>165.3645030043476</v>
      </c>
      <c r="AD72" s="1">
        <f t="shared" ca="1" si="26"/>
        <v>168.67179306443452</v>
      </c>
      <c r="AE72" s="1">
        <f t="shared" ca="1" si="26"/>
        <v>172.04522892572322</v>
      </c>
      <c r="AF72" s="1">
        <f t="shared" ca="1" si="26"/>
        <v>175.4861335042377</v>
      </c>
      <c r="AG72" s="1">
        <f t="shared" ca="1" si="26"/>
        <v>178.99585617432245</v>
      </c>
      <c r="AH72" s="1">
        <f t="shared" ca="1" si="26"/>
        <v>182.57577329780887</v>
      </c>
      <c r="AI72" s="1">
        <f t="shared" ca="1" si="26"/>
        <v>186.22728876376507</v>
      </c>
      <c r="AJ72" s="1">
        <f t="shared" ca="1" si="26"/>
        <v>189.95183453904036</v>
      </c>
      <c r="AK72" s="1">
        <f t="shared" ca="1" si="27"/>
        <v>193.7508712298212</v>
      </c>
      <c r="AL72" s="1">
        <f t="shared" ca="1" si="27"/>
        <v>197.62588865441757</v>
      </c>
      <c r="AM72" s="1">
        <f t="shared" ca="1" si="27"/>
        <v>201.57840642750594</v>
      </c>
      <c r="AN72" s="1">
        <f t="shared" ca="1" si="27"/>
        <v>205.60997455605607</v>
      </c>
      <c r="AO72" s="1">
        <f t="shared" ca="1" si="27"/>
        <v>209.72217404717716</v>
      </c>
      <c r="AP72" s="1">
        <f t="shared" ca="1" si="27"/>
        <v>213.91661752812072</v>
      </c>
      <c r="AQ72" s="1">
        <f t="shared" ca="1" si="27"/>
        <v>218.19494987868316</v>
      </c>
      <c r="AR72" s="1">
        <f t="shared" ca="1" si="27"/>
        <v>222.5588488762568</v>
      </c>
      <c r="AS72" s="1">
        <f t="shared" ca="1" si="27"/>
        <v>227.01002585378194</v>
      </c>
      <c r="AT72" s="1">
        <f t="shared" ca="1" si="27"/>
        <v>231.55022637085753</v>
      </c>
      <c r="AU72" s="1">
        <f t="shared" ca="1" si="28"/>
        <v>236.18123089827469</v>
      </c>
      <c r="AV72" s="1">
        <f t="shared" ca="1" si="28"/>
        <v>240.90485551624019</v>
      </c>
      <c r="AW72" s="1">
        <f t="shared" ca="1" si="28"/>
        <v>245.72295262656502</v>
      </c>
      <c r="AX72" s="1">
        <f t="shared" ca="1" si="28"/>
        <v>250.63741167909629</v>
      </c>
      <c r="AY72" s="1">
        <f t="shared" ca="1" si="28"/>
        <v>255.65015991267825</v>
      </c>
      <c r="AZ72" s="1">
        <f t="shared" ca="1" si="28"/>
        <v>260.76316311093177</v>
      </c>
      <c r="BA72" s="1">
        <f t="shared" ca="1" si="28"/>
        <v>200.45712276838549</v>
      </c>
      <c r="BB72" s="1">
        <f t="shared" ca="1" si="28"/>
        <v>204.4662652237532</v>
      </c>
      <c r="BC72" s="1">
        <f t="shared" ca="1" si="28"/>
        <v>208.55559052822827</v>
      </c>
      <c r="BD72" s="1">
        <f t="shared" ca="1" si="28"/>
        <v>212.72670233879282</v>
      </c>
      <c r="BE72" s="1">
        <f t="shared" ca="1" si="29"/>
        <v>216.98123638556868</v>
      </c>
      <c r="BF72" s="1">
        <f t="shared" ca="1" si="29"/>
        <v>221.32086111328007</v>
      </c>
      <c r="BG72" s="1">
        <f t="shared" ca="1" si="29"/>
        <v>225.74727833554567</v>
      </c>
      <c r="BH72" s="1">
        <f t="shared" ca="1" si="29"/>
        <v>230.26222390225652</v>
      </c>
      <c r="BI72" s="1">
        <f t="shared" ca="1" si="29"/>
        <v>234.86746838030169</v>
      </c>
      <c r="BJ72" s="1">
        <f t="shared" ca="1" si="29"/>
        <v>239.56481774790771</v>
      </c>
      <c r="BK72" s="1">
        <f t="shared" ca="1" si="29"/>
        <v>244.35611410286589</v>
      </c>
      <c r="BL72" s="1">
        <f t="shared" ca="1" si="29"/>
        <v>249.24323638492316</v>
      </c>
      <c r="BM72" s="1">
        <f t="shared" ca="1" si="29"/>
        <v>254.22810111262166</v>
      </c>
      <c r="BN72" s="1">
        <f t="shared" ca="1" si="29"/>
        <v>259.31266313487407</v>
      </c>
      <c r="BO72" s="1">
        <f t="shared" ca="1" si="30"/>
        <v>264.49891639757158</v>
      </c>
      <c r="BP72" s="1">
        <f t="shared" ca="1" si="30"/>
        <v>269.78889472552294</v>
      </c>
      <c r="BQ72" s="1">
        <f t="shared" ca="1" si="30"/>
        <v>275.18467262003344</v>
      </c>
      <c r="BR72" s="1">
        <f t="shared" ca="1" si="30"/>
        <v>280.68836607243412</v>
      </c>
      <c r="BS72" s="1">
        <f t="shared" ca="1" si="30"/>
        <v>286.3021333938828</v>
      </c>
      <c r="BT72" s="1">
        <f t="shared" ca="1" si="30"/>
        <v>292.02817606176046</v>
      </c>
      <c r="BU72" s="1">
        <f t="shared" ca="1" si="30"/>
        <v>297.86873958299566</v>
      </c>
      <c r="BV72" s="1">
        <f t="shared" ca="1" si="30"/>
        <v>303.82611437465556</v>
      </c>
      <c r="BW72" s="1">
        <f t="shared" ca="1" si="30"/>
        <v>309.90263666214872</v>
      </c>
      <c r="BX72" s="1">
        <f t="shared" ca="1" si="30"/>
        <v>316.10068939539161</v>
      </c>
      <c r="BY72" s="1">
        <f t="shared" ca="1" si="30"/>
        <v>322.42270318329946</v>
      </c>
      <c r="BZ72" s="1">
        <f t="shared" ca="1" si="30"/>
        <v>328.87115724696548</v>
      </c>
      <c r="CA72" s="1">
        <f t="shared" ca="1" si="30"/>
        <v>335.44858039190478</v>
      </c>
      <c r="CB72" s="1">
        <f t="shared" ca="1" si="30"/>
        <v>342.15755199974285</v>
      </c>
      <c r="CC72" s="1">
        <f t="shared" ca="1" si="30"/>
        <v>349.00070303973774</v>
      </c>
    </row>
    <row r="73" spans="2:81" x14ac:dyDescent="0.2">
      <c r="B73">
        <f t="shared" si="23"/>
        <v>2043</v>
      </c>
      <c r="D73" t="s">
        <v>43</v>
      </c>
      <c r="G73" s="1">
        <f t="shared" si="24"/>
        <v>0</v>
      </c>
      <c r="H73" s="1">
        <f t="shared" si="24"/>
        <v>0</v>
      </c>
      <c r="I73" s="1">
        <f t="shared" si="24"/>
        <v>0</v>
      </c>
      <c r="J73" s="1">
        <f t="shared" si="24"/>
        <v>0</v>
      </c>
      <c r="K73" s="1">
        <f t="shared" si="24"/>
        <v>0</v>
      </c>
      <c r="L73" s="1">
        <f t="shared" si="24"/>
        <v>0</v>
      </c>
      <c r="M73" s="1">
        <f t="shared" si="24"/>
        <v>0</v>
      </c>
      <c r="N73" s="1">
        <f t="shared" si="24"/>
        <v>0</v>
      </c>
      <c r="O73" s="1">
        <f t="shared" si="24"/>
        <v>0</v>
      </c>
      <c r="P73" s="1">
        <f t="shared" si="24"/>
        <v>0</v>
      </c>
      <c r="Q73" s="1">
        <f t="shared" si="25"/>
        <v>0</v>
      </c>
      <c r="R73" s="1">
        <f t="shared" si="25"/>
        <v>0</v>
      </c>
      <c r="S73" s="1">
        <f t="shared" si="25"/>
        <v>0</v>
      </c>
      <c r="T73" s="1">
        <f t="shared" si="25"/>
        <v>0</v>
      </c>
      <c r="U73" s="1">
        <f t="shared" si="25"/>
        <v>0</v>
      </c>
      <c r="V73" s="1">
        <f t="shared" si="25"/>
        <v>0</v>
      </c>
      <c r="W73" s="1">
        <f t="shared" si="25"/>
        <v>0</v>
      </c>
      <c r="X73" s="1">
        <f t="shared" ca="1" si="25"/>
        <v>146.55507652146653</v>
      </c>
      <c r="Y73" s="1">
        <f t="shared" ca="1" si="25"/>
        <v>149.48617805189588</v>
      </c>
      <c r="Z73" s="1">
        <f t="shared" ca="1" si="25"/>
        <v>152.47590161293377</v>
      </c>
      <c r="AA73" s="1">
        <f t="shared" ca="1" si="26"/>
        <v>155.52541964519244</v>
      </c>
      <c r="AB73" s="1">
        <f t="shared" ca="1" si="26"/>
        <v>158.6359280380963</v>
      </c>
      <c r="AC73" s="1">
        <f t="shared" ca="1" si="26"/>
        <v>161.80864659885825</v>
      </c>
      <c r="AD73" s="1">
        <f t="shared" ca="1" si="26"/>
        <v>165.04481953083541</v>
      </c>
      <c r="AE73" s="1">
        <f t="shared" ca="1" si="26"/>
        <v>168.34571592145207</v>
      </c>
      <c r="AF73" s="1">
        <f t="shared" ca="1" si="26"/>
        <v>171.71263023988112</v>
      </c>
      <c r="AG73" s="1">
        <f t="shared" ca="1" si="26"/>
        <v>175.14688284467874</v>
      </c>
      <c r="AH73" s="1">
        <f t="shared" ca="1" si="26"/>
        <v>178.64982050157235</v>
      </c>
      <c r="AI73" s="1">
        <f t="shared" ca="1" si="26"/>
        <v>182.22281691160376</v>
      </c>
      <c r="AJ73" s="1">
        <f t="shared" ca="1" si="26"/>
        <v>185.86727324983585</v>
      </c>
      <c r="AK73" s="1">
        <f t="shared" ca="1" si="27"/>
        <v>189.58461871483257</v>
      </c>
      <c r="AL73" s="1">
        <f t="shared" ca="1" si="27"/>
        <v>193.37631108912925</v>
      </c>
      <c r="AM73" s="1">
        <f t="shared" ca="1" si="27"/>
        <v>197.24383731091177</v>
      </c>
      <c r="AN73" s="1">
        <f t="shared" ca="1" si="27"/>
        <v>201.18871405713003</v>
      </c>
      <c r="AO73" s="1">
        <f t="shared" ca="1" si="27"/>
        <v>205.21248833827266</v>
      </c>
      <c r="AP73" s="1">
        <f t="shared" ca="1" si="27"/>
        <v>209.31673810503807</v>
      </c>
      <c r="AQ73" s="1">
        <f t="shared" ca="1" si="27"/>
        <v>213.50307286713883</v>
      </c>
      <c r="AR73" s="1">
        <f t="shared" ca="1" si="27"/>
        <v>217.77313432448165</v>
      </c>
      <c r="AS73" s="1">
        <f t="shared" ca="1" si="27"/>
        <v>222.12859701097125</v>
      </c>
      <c r="AT73" s="1">
        <f t="shared" ca="1" si="27"/>
        <v>226.57116895119069</v>
      </c>
      <c r="AU73" s="1">
        <f t="shared" ca="1" si="28"/>
        <v>231.10259233021446</v>
      </c>
      <c r="AV73" s="1">
        <f t="shared" ca="1" si="28"/>
        <v>235.72464417681877</v>
      </c>
      <c r="AW73" s="1">
        <f t="shared" ca="1" si="28"/>
        <v>240.43913706035514</v>
      </c>
      <c r="AX73" s="1">
        <f t="shared" ca="1" si="28"/>
        <v>245.24791980156226</v>
      </c>
      <c r="AY73" s="1">
        <f t="shared" ca="1" si="28"/>
        <v>250.15287819759345</v>
      </c>
      <c r="AZ73" s="1">
        <f t="shared" ca="1" si="28"/>
        <v>255.15593576154538</v>
      </c>
      <c r="BA73" s="1">
        <f t="shared" ca="1" si="28"/>
        <v>260.25905447677627</v>
      </c>
      <c r="BB73" s="1">
        <f t="shared" ca="1" si="28"/>
        <v>204.4662652237532</v>
      </c>
      <c r="BC73" s="1">
        <f t="shared" ca="1" si="28"/>
        <v>208.55559052822827</v>
      </c>
      <c r="BD73" s="1">
        <f t="shared" ca="1" si="28"/>
        <v>212.72670233879282</v>
      </c>
      <c r="BE73" s="1">
        <f t="shared" ca="1" si="29"/>
        <v>216.98123638556868</v>
      </c>
      <c r="BF73" s="1">
        <f t="shared" ca="1" si="29"/>
        <v>221.32086111328005</v>
      </c>
      <c r="BG73" s="1">
        <f t="shared" ca="1" si="29"/>
        <v>225.74727833554567</v>
      </c>
      <c r="BH73" s="1">
        <f t="shared" ca="1" si="29"/>
        <v>230.26222390225658</v>
      </c>
      <c r="BI73" s="1">
        <f t="shared" ca="1" si="29"/>
        <v>234.86746838030166</v>
      </c>
      <c r="BJ73" s="1">
        <f t="shared" ca="1" si="29"/>
        <v>239.56481774790771</v>
      </c>
      <c r="BK73" s="1">
        <f t="shared" ca="1" si="29"/>
        <v>244.35611410286589</v>
      </c>
      <c r="BL73" s="1">
        <f t="shared" ca="1" si="29"/>
        <v>249.24323638492319</v>
      </c>
      <c r="BM73" s="1">
        <f t="shared" ca="1" si="29"/>
        <v>254.22810111262163</v>
      </c>
      <c r="BN73" s="1">
        <f t="shared" ca="1" si="29"/>
        <v>259.31266313487407</v>
      </c>
      <c r="BO73" s="1">
        <f t="shared" ca="1" si="30"/>
        <v>264.49891639757158</v>
      </c>
      <c r="BP73" s="1">
        <f t="shared" ca="1" si="30"/>
        <v>269.78889472552299</v>
      </c>
      <c r="BQ73" s="1">
        <f t="shared" ca="1" si="30"/>
        <v>275.18467262003338</v>
      </c>
      <c r="BR73" s="1">
        <f t="shared" ca="1" si="30"/>
        <v>280.68836607243412</v>
      </c>
      <c r="BS73" s="1">
        <f t="shared" ca="1" si="30"/>
        <v>286.30213339388285</v>
      </c>
      <c r="BT73" s="1">
        <f t="shared" ca="1" si="30"/>
        <v>292.02817606176046</v>
      </c>
      <c r="BU73" s="1">
        <f t="shared" ca="1" si="30"/>
        <v>297.86873958299566</v>
      </c>
      <c r="BV73" s="1">
        <f t="shared" ca="1" si="30"/>
        <v>303.82611437465562</v>
      </c>
      <c r="BW73" s="1">
        <f t="shared" ca="1" si="30"/>
        <v>309.90263666214867</v>
      </c>
      <c r="BX73" s="1">
        <f t="shared" ca="1" si="30"/>
        <v>316.10068939539167</v>
      </c>
      <c r="BY73" s="1">
        <f t="shared" ca="1" si="30"/>
        <v>322.42270318329946</v>
      </c>
      <c r="BZ73" s="1">
        <f t="shared" ca="1" si="30"/>
        <v>328.87115724696542</v>
      </c>
      <c r="CA73" s="1">
        <f t="shared" ca="1" si="30"/>
        <v>335.44858039190478</v>
      </c>
      <c r="CB73" s="1">
        <f t="shared" ca="1" si="30"/>
        <v>342.15755199974291</v>
      </c>
      <c r="CC73" s="1">
        <f t="shared" ca="1" si="30"/>
        <v>349.00070303973769</v>
      </c>
    </row>
    <row r="74" spans="2:81" x14ac:dyDescent="0.2">
      <c r="B74">
        <f t="shared" si="23"/>
        <v>2044</v>
      </c>
      <c r="D74" t="s">
        <v>43</v>
      </c>
      <c r="G74" s="1">
        <f t="shared" si="24"/>
        <v>0</v>
      </c>
      <c r="H74" s="1">
        <f t="shared" si="24"/>
        <v>0</v>
      </c>
      <c r="I74" s="1">
        <f t="shared" si="24"/>
        <v>0</v>
      </c>
      <c r="J74" s="1">
        <f t="shared" si="24"/>
        <v>0</v>
      </c>
      <c r="K74" s="1">
        <f t="shared" si="24"/>
        <v>0</v>
      </c>
      <c r="L74" s="1">
        <f t="shared" si="24"/>
        <v>0</v>
      </c>
      <c r="M74" s="1">
        <f t="shared" si="24"/>
        <v>0</v>
      </c>
      <c r="N74" s="1">
        <f t="shared" si="24"/>
        <v>0</v>
      </c>
      <c r="O74" s="1">
        <f t="shared" si="24"/>
        <v>0</v>
      </c>
      <c r="P74" s="1">
        <f t="shared" si="24"/>
        <v>0</v>
      </c>
      <c r="Q74" s="1">
        <f t="shared" si="25"/>
        <v>0</v>
      </c>
      <c r="R74" s="1">
        <f t="shared" si="25"/>
        <v>0</v>
      </c>
      <c r="S74" s="1">
        <f t="shared" si="25"/>
        <v>0</v>
      </c>
      <c r="T74" s="1">
        <f t="shared" si="25"/>
        <v>0</v>
      </c>
      <c r="U74" s="1">
        <f t="shared" si="25"/>
        <v>0</v>
      </c>
      <c r="V74" s="1">
        <f t="shared" si="25"/>
        <v>0</v>
      </c>
      <c r="W74" s="1">
        <f t="shared" si="25"/>
        <v>0</v>
      </c>
      <c r="X74" s="1">
        <f t="shared" si="25"/>
        <v>0</v>
      </c>
      <c r="Y74" s="1">
        <f t="shared" ca="1" si="25"/>
        <v>146.27175552408178</v>
      </c>
      <c r="Z74" s="1">
        <f t="shared" ca="1" si="25"/>
        <v>149.19719063456341</v>
      </c>
      <c r="AA74" s="1">
        <f t="shared" ca="1" si="26"/>
        <v>152.18113444725469</v>
      </c>
      <c r="AB74" s="1">
        <f t="shared" ca="1" si="26"/>
        <v>155.22475713619977</v>
      </c>
      <c r="AC74" s="1">
        <f t="shared" ca="1" si="26"/>
        <v>158.32925227892378</v>
      </c>
      <c r="AD74" s="1">
        <f t="shared" ca="1" si="26"/>
        <v>161.49583732450225</v>
      </c>
      <c r="AE74" s="1">
        <f t="shared" ca="1" si="26"/>
        <v>164.72575407099231</v>
      </c>
      <c r="AF74" s="1">
        <f t="shared" ca="1" si="26"/>
        <v>168.02026915241211</v>
      </c>
      <c r="AG74" s="1">
        <f t="shared" ca="1" si="26"/>
        <v>171.38067453546037</v>
      </c>
      <c r="AH74" s="1">
        <f t="shared" ca="1" si="26"/>
        <v>174.80828802616958</v>
      </c>
      <c r="AI74" s="1">
        <f t="shared" ca="1" si="26"/>
        <v>178.30445378669299</v>
      </c>
      <c r="AJ74" s="1">
        <f t="shared" ca="1" si="26"/>
        <v>181.87054286242682</v>
      </c>
      <c r="AK74" s="1">
        <f t="shared" ca="1" si="27"/>
        <v>185.50795371967538</v>
      </c>
      <c r="AL74" s="1">
        <f t="shared" ca="1" si="27"/>
        <v>189.21811279406887</v>
      </c>
      <c r="AM74" s="1">
        <f t="shared" ca="1" si="27"/>
        <v>193.00247504995028</v>
      </c>
      <c r="AN74" s="1">
        <f t="shared" ca="1" si="27"/>
        <v>196.86252455094922</v>
      </c>
      <c r="AO74" s="1">
        <f t="shared" ca="1" si="27"/>
        <v>200.79977504196825</v>
      </c>
      <c r="AP74" s="1">
        <f t="shared" ca="1" si="27"/>
        <v>204.81577054280763</v>
      </c>
      <c r="AQ74" s="1">
        <f t="shared" ca="1" si="27"/>
        <v>208.91208595366373</v>
      </c>
      <c r="AR74" s="1">
        <f t="shared" ca="1" si="27"/>
        <v>213.090327672737</v>
      </c>
      <c r="AS74" s="1">
        <f t="shared" ca="1" si="27"/>
        <v>217.35213422619177</v>
      </c>
      <c r="AT74" s="1">
        <f t="shared" ca="1" si="27"/>
        <v>221.69917691071561</v>
      </c>
      <c r="AU74" s="1">
        <f t="shared" ca="1" si="28"/>
        <v>226.13316044892991</v>
      </c>
      <c r="AV74" s="1">
        <f t="shared" ca="1" si="28"/>
        <v>230.65582365790848</v>
      </c>
      <c r="AW74" s="1">
        <f t="shared" ca="1" si="28"/>
        <v>235.26894013106667</v>
      </c>
      <c r="AX74" s="1">
        <f t="shared" ca="1" si="28"/>
        <v>239.97431893368798</v>
      </c>
      <c r="AY74" s="1">
        <f t="shared" ca="1" si="28"/>
        <v>244.77380531236179</v>
      </c>
      <c r="AZ74" s="1">
        <f t="shared" ca="1" si="28"/>
        <v>249.66928141860896</v>
      </c>
      <c r="BA74" s="1">
        <f t="shared" ca="1" si="28"/>
        <v>254.6626670469812</v>
      </c>
      <c r="BB74" s="1">
        <f t="shared" ca="1" si="28"/>
        <v>259.75592038792081</v>
      </c>
      <c r="BC74" s="1">
        <f t="shared" ca="1" si="28"/>
        <v>208.55559052822827</v>
      </c>
      <c r="BD74" s="1">
        <f t="shared" ca="1" si="28"/>
        <v>212.72670233879285</v>
      </c>
      <c r="BE74" s="1">
        <f t="shared" ca="1" si="29"/>
        <v>216.98123638556868</v>
      </c>
      <c r="BF74" s="1">
        <f t="shared" ca="1" si="29"/>
        <v>221.32086111328005</v>
      </c>
      <c r="BG74" s="1">
        <f t="shared" ca="1" si="29"/>
        <v>225.74727833554564</v>
      </c>
      <c r="BH74" s="1">
        <f t="shared" ca="1" si="29"/>
        <v>230.26222390225658</v>
      </c>
      <c r="BI74" s="1">
        <f t="shared" ca="1" si="29"/>
        <v>234.86746838030172</v>
      </c>
      <c r="BJ74" s="1">
        <f t="shared" ca="1" si="29"/>
        <v>239.56481774790771</v>
      </c>
      <c r="BK74" s="1">
        <f t="shared" ca="1" si="29"/>
        <v>244.35611410286589</v>
      </c>
      <c r="BL74" s="1">
        <f t="shared" ca="1" si="29"/>
        <v>249.24323638492319</v>
      </c>
      <c r="BM74" s="1">
        <f t="shared" ca="1" si="29"/>
        <v>254.22810111262169</v>
      </c>
      <c r="BN74" s="1">
        <f t="shared" ca="1" si="29"/>
        <v>259.31266313487407</v>
      </c>
      <c r="BO74" s="1">
        <f t="shared" ca="1" si="30"/>
        <v>264.49891639757158</v>
      </c>
      <c r="BP74" s="1">
        <f t="shared" ca="1" si="30"/>
        <v>269.78889472552299</v>
      </c>
      <c r="BQ74" s="1">
        <f t="shared" ca="1" si="30"/>
        <v>275.1846726200335</v>
      </c>
      <c r="BR74" s="1">
        <f t="shared" ca="1" si="30"/>
        <v>280.68836607243406</v>
      </c>
      <c r="BS74" s="1">
        <f t="shared" ca="1" si="30"/>
        <v>286.3021333938828</v>
      </c>
      <c r="BT74" s="1">
        <f t="shared" ca="1" si="30"/>
        <v>292.02817606176046</v>
      </c>
      <c r="BU74" s="1">
        <f t="shared" ca="1" si="30"/>
        <v>297.86873958299566</v>
      </c>
      <c r="BV74" s="1">
        <f t="shared" ca="1" si="30"/>
        <v>303.82611437465556</v>
      </c>
      <c r="BW74" s="1">
        <f t="shared" ca="1" si="30"/>
        <v>309.90263666214872</v>
      </c>
      <c r="BX74" s="1">
        <f t="shared" ca="1" si="30"/>
        <v>316.10068939539167</v>
      </c>
      <c r="BY74" s="1">
        <f t="shared" ca="1" si="30"/>
        <v>322.42270318329952</v>
      </c>
      <c r="BZ74" s="1">
        <f t="shared" ca="1" si="30"/>
        <v>328.87115724696542</v>
      </c>
      <c r="CA74" s="1">
        <f t="shared" ca="1" si="30"/>
        <v>335.44858039190478</v>
      </c>
      <c r="CB74" s="1">
        <f t="shared" ca="1" si="30"/>
        <v>342.15755199974285</v>
      </c>
      <c r="CC74" s="1">
        <f t="shared" ca="1" si="30"/>
        <v>349.00070303973774</v>
      </c>
    </row>
    <row r="75" spans="2:81" x14ac:dyDescent="0.2">
      <c r="B75">
        <f t="shared" si="23"/>
        <v>2045</v>
      </c>
      <c r="D75" t="s">
        <v>43</v>
      </c>
      <c r="G75" s="1">
        <f t="shared" si="24"/>
        <v>0</v>
      </c>
      <c r="H75" s="1">
        <f t="shared" si="24"/>
        <v>0</v>
      </c>
      <c r="I75" s="1">
        <f t="shared" si="24"/>
        <v>0</v>
      </c>
      <c r="J75" s="1">
        <f t="shared" si="24"/>
        <v>0</v>
      </c>
      <c r="K75" s="1">
        <f t="shared" si="24"/>
        <v>0</v>
      </c>
      <c r="L75" s="1">
        <f t="shared" si="24"/>
        <v>0</v>
      </c>
      <c r="M75" s="1">
        <f t="shared" si="24"/>
        <v>0</v>
      </c>
      <c r="N75" s="1">
        <f t="shared" si="24"/>
        <v>0</v>
      </c>
      <c r="O75" s="1">
        <f t="shared" si="24"/>
        <v>0</v>
      </c>
      <c r="P75" s="1">
        <f t="shared" si="24"/>
        <v>0</v>
      </c>
      <c r="Q75" s="1">
        <f t="shared" si="25"/>
        <v>0</v>
      </c>
      <c r="R75" s="1">
        <f t="shared" si="25"/>
        <v>0</v>
      </c>
      <c r="S75" s="1">
        <f t="shared" si="25"/>
        <v>0</v>
      </c>
      <c r="T75" s="1">
        <f t="shared" si="25"/>
        <v>0</v>
      </c>
      <c r="U75" s="1">
        <f t="shared" si="25"/>
        <v>0</v>
      </c>
      <c r="V75" s="1">
        <f t="shared" si="25"/>
        <v>0</v>
      </c>
      <c r="W75" s="1">
        <f t="shared" si="25"/>
        <v>0</v>
      </c>
      <c r="X75" s="1">
        <f t="shared" si="25"/>
        <v>0</v>
      </c>
      <c r="Y75" s="1">
        <f t="shared" si="25"/>
        <v>0</v>
      </c>
      <c r="Z75" s="1">
        <f t="shared" ca="1" si="25"/>
        <v>145.98898224424775</v>
      </c>
      <c r="AA75" s="1">
        <f t="shared" ca="1" si="26"/>
        <v>148.90876188913271</v>
      </c>
      <c r="AB75" s="1">
        <f t="shared" ca="1" si="26"/>
        <v>151.88693712691537</v>
      </c>
      <c r="AC75" s="1">
        <f t="shared" ca="1" si="26"/>
        <v>154.92467586945367</v>
      </c>
      <c r="AD75" s="1">
        <f t="shared" ca="1" si="26"/>
        <v>158.02316938684274</v>
      </c>
      <c r="AE75" s="1">
        <f t="shared" ca="1" si="26"/>
        <v>161.18363277457959</v>
      </c>
      <c r="AF75" s="1">
        <f t="shared" ca="1" si="26"/>
        <v>164.4073054300712</v>
      </c>
      <c r="AG75" s="1">
        <f t="shared" ca="1" si="26"/>
        <v>167.69545153867259</v>
      </c>
      <c r="AH75" s="1">
        <f t="shared" ca="1" si="26"/>
        <v>171.04936056944607</v>
      </c>
      <c r="AI75" s="1">
        <f t="shared" ca="1" si="26"/>
        <v>174.47034778083497</v>
      </c>
      <c r="AJ75" s="1">
        <f t="shared" ca="1" si="26"/>
        <v>177.95975473645169</v>
      </c>
      <c r="AK75" s="1">
        <f t="shared" ca="1" si="27"/>
        <v>181.51894983118069</v>
      </c>
      <c r="AL75" s="1">
        <f t="shared" ca="1" si="27"/>
        <v>185.14932882780431</v>
      </c>
      <c r="AM75" s="1">
        <f t="shared" ca="1" si="27"/>
        <v>188.85231540436041</v>
      </c>
      <c r="AN75" s="1">
        <f t="shared" ca="1" si="27"/>
        <v>192.62936171244763</v>
      </c>
      <c r="AO75" s="1">
        <f t="shared" ca="1" si="27"/>
        <v>196.48194894669652</v>
      </c>
      <c r="AP75" s="1">
        <f t="shared" ca="1" si="27"/>
        <v>200.4115879256305</v>
      </c>
      <c r="AQ75" s="1">
        <f t="shared" ca="1" si="27"/>
        <v>204.41981968414311</v>
      </c>
      <c r="AR75" s="1">
        <f t="shared" ca="1" si="27"/>
        <v>208.50821607782595</v>
      </c>
      <c r="AS75" s="1">
        <f t="shared" ca="1" si="27"/>
        <v>212.67838039938246</v>
      </c>
      <c r="AT75" s="1">
        <f t="shared" ca="1" si="27"/>
        <v>216.93194800737012</v>
      </c>
      <c r="AU75" s="1">
        <f t="shared" ca="1" si="28"/>
        <v>221.27058696751752</v>
      </c>
      <c r="AV75" s="1">
        <f t="shared" ca="1" si="28"/>
        <v>225.6959987068679</v>
      </c>
      <c r="AW75" s="1">
        <f t="shared" ca="1" si="28"/>
        <v>230.20991868100521</v>
      </c>
      <c r="AX75" s="1">
        <f t="shared" ca="1" si="28"/>
        <v>234.81411705462531</v>
      </c>
      <c r="AY75" s="1">
        <f t="shared" ca="1" si="28"/>
        <v>239.51039939571783</v>
      </c>
      <c r="AZ75" s="1">
        <f t="shared" ca="1" si="28"/>
        <v>244.30060738363221</v>
      </c>
      <c r="BA75" s="1">
        <f t="shared" ca="1" si="28"/>
        <v>249.18661953130481</v>
      </c>
      <c r="BB75" s="1">
        <f t="shared" ca="1" si="28"/>
        <v>254.17035192193094</v>
      </c>
      <c r="BC75" s="1">
        <f t="shared" ca="1" si="28"/>
        <v>259.25375896036951</v>
      </c>
      <c r="BD75" s="1">
        <f t="shared" ca="1" si="28"/>
        <v>212.72670233879285</v>
      </c>
      <c r="BE75" s="1">
        <f t="shared" ca="1" si="29"/>
        <v>216.98123638556871</v>
      </c>
      <c r="BF75" s="1">
        <f t="shared" ca="1" si="29"/>
        <v>221.32086111328007</v>
      </c>
      <c r="BG75" s="1">
        <f t="shared" ca="1" si="29"/>
        <v>225.74727833554567</v>
      </c>
      <c r="BH75" s="1">
        <f t="shared" ca="1" si="29"/>
        <v>230.26222390225658</v>
      </c>
      <c r="BI75" s="1">
        <f t="shared" ca="1" si="29"/>
        <v>234.86746838030172</v>
      </c>
      <c r="BJ75" s="1">
        <f t="shared" ca="1" si="29"/>
        <v>239.56481774790777</v>
      </c>
      <c r="BK75" s="1">
        <f t="shared" ca="1" si="29"/>
        <v>244.35611410286589</v>
      </c>
      <c r="BL75" s="1">
        <f t="shared" ca="1" si="29"/>
        <v>249.24323638492322</v>
      </c>
      <c r="BM75" s="1">
        <f t="shared" ca="1" si="29"/>
        <v>254.22810111262169</v>
      </c>
      <c r="BN75" s="1">
        <f t="shared" ca="1" si="29"/>
        <v>259.31266313487413</v>
      </c>
      <c r="BO75" s="1">
        <f t="shared" ca="1" si="30"/>
        <v>264.49891639757158</v>
      </c>
      <c r="BP75" s="1">
        <f t="shared" ca="1" si="30"/>
        <v>269.78889472552305</v>
      </c>
      <c r="BQ75" s="1">
        <f t="shared" ca="1" si="30"/>
        <v>275.1846726200335</v>
      </c>
      <c r="BR75" s="1">
        <f t="shared" ca="1" si="30"/>
        <v>280.68836607243418</v>
      </c>
      <c r="BS75" s="1">
        <f t="shared" ca="1" si="30"/>
        <v>286.3021333938828</v>
      </c>
      <c r="BT75" s="1">
        <f t="shared" ca="1" si="30"/>
        <v>292.02817606176046</v>
      </c>
      <c r="BU75" s="1">
        <f t="shared" ca="1" si="30"/>
        <v>297.86873958299572</v>
      </c>
      <c r="BV75" s="1">
        <f t="shared" ca="1" si="30"/>
        <v>303.82611437465562</v>
      </c>
      <c r="BW75" s="1">
        <f t="shared" ca="1" si="30"/>
        <v>309.90263666214872</v>
      </c>
      <c r="BX75" s="1">
        <f t="shared" ca="1" si="30"/>
        <v>316.10068939539173</v>
      </c>
      <c r="BY75" s="1">
        <f t="shared" ca="1" si="30"/>
        <v>322.42270318329952</v>
      </c>
      <c r="BZ75" s="1">
        <f t="shared" ca="1" si="30"/>
        <v>328.87115724696554</v>
      </c>
      <c r="CA75" s="1">
        <f t="shared" ca="1" si="30"/>
        <v>335.44858039190478</v>
      </c>
      <c r="CB75" s="1">
        <f t="shared" ca="1" si="30"/>
        <v>342.15755199974291</v>
      </c>
      <c r="CC75" s="1">
        <f t="shared" ca="1" si="30"/>
        <v>349.00070303973774</v>
      </c>
    </row>
    <row r="76" spans="2:81" x14ac:dyDescent="0.2">
      <c r="B76">
        <f t="shared" si="23"/>
        <v>2046</v>
      </c>
      <c r="D76" t="s">
        <v>43</v>
      </c>
      <c r="G76" s="1">
        <f t="shared" ref="G76:P83" si="31">IF($B76&lt;=G$28,INDEX($G$35:$CC$35,MATCH(MIN($B76+INT((G$28-$B76)/$E$9)*$E$9),$G$28:$CC$28,0)),0)*(1+$E$12)^(MOD(G$28-$B76,$E$9))</f>
        <v>0</v>
      </c>
      <c r="H76" s="1">
        <f t="shared" si="31"/>
        <v>0</v>
      </c>
      <c r="I76" s="1">
        <f t="shared" si="31"/>
        <v>0</v>
      </c>
      <c r="J76" s="1">
        <f t="shared" si="31"/>
        <v>0</v>
      </c>
      <c r="K76" s="1">
        <f t="shared" si="31"/>
        <v>0</v>
      </c>
      <c r="L76" s="1">
        <f t="shared" si="31"/>
        <v>0</v>
      </c>
      <c r="M76" s="1">
        <f t="shared" si="31"/>
        <v>0</v>
      </c>
      <c r="N76" s="1">
        <f t="shared" si="31"/>
        <v>0</v>
      </c>
      <c r="O76" s="1">
        <f t="shared" si="31"/>
        <v>0</v>
      </c>
      <c r="P76" s="1">
        <f t="shared" si="31"/>
        <v>0</v>
      </c>
      <c r="Q76" s="1">
        <f t="shared" ref="Q76:Z83" si="32">IF($B76&lt;=Q$28,INDEX($G$35:$CC$35,MATCH(MIN($B76+INT((Q$28-$B76)/$E$9)*$E$9),$G$28:$CC$28,0)),0)*(1+$E$12)^(MOD(Q$28-$B76,$E$9))</f>
        <v>0</v>
      </c>
      <c r="R76" s="1">
        <f t="shared" si="32"/>
        <v>0</v>
      </c>
      <c r="S76" s="1">
        <f t="shared" si="32"/>
        <v>0</v>
      </c>
      <c r="T76" s="1">
        <f t="shared" si="32"/>
        <v>0</v>
      </c>
      <c r="U76" s="1">
        <f t="shared" si="32"/>
        <v>0</v>
      </c>
      <c r="V76" s="1">
        <f t="shared" si="32"/>
        <v>0</v>
      </c>
      <c r="W76" s="1">
        <f t="shared" si="32"/>
        <v>0</v>
      </c>
      <c r="X76" s="1">
        <f t="shared" si="32"/>
        <v>0</v>
      </c>
      <c r="Y76" s="1">
        <f t="shared" si="32"/>
        <v>0</v>
      </c>
      <c r="Z76" s="1">
        <f t="shared" si="32"/>
        <v>0</v>
      </c>
      <c r="AA76" s="1">
        <f t="shared" ref="AA76:AJ83" ca="1" si="33">IF($B76&lt;=AA$28,INDEX($G$35:$CC$35,MATCH(MIN($B76+INT((AA$28-$B76)/$E$9)*$E$9),$G$28:$CC$28,0)),0)*(1+$E$12)^(MOD(AA$28-$B76,$E$9))</f>
        <v>145.70584381937988</v>
      </c>
      <c r="AB76" s="1">
        <f t="shared" ca="1" si="33"/>
        <v>148.61996069576747</v>
      </c>
      <c r="AC76" s="1">
        <f t="shared" ca="1" si="33"/>
        <v>151.59235990968281</v>
      </c>
      <c r="AD76" s="1">
        <f t="shared" ca="1" si="33"/>
        <v>154.62420710787649</v>
      </c>
      <c r="AE76" s="1">
        <f t="shared" ca="1" si="33"/>
        <v>157.71669125003402</v>
      </c>
      <c r="AF76" s="1">
        <f t="shared" ca="1" si="33"/>
        <v>160.87102507503471</v>
      </c>
      <c r="AG76" s="1">
        <f t="shared" ca="1" si="33"/>
        <v>164.08844557653541</v>
      </c>
      <c r="AH76" s="1">
        <f t="shared" ca="1" si="33"/>
        <v>167.37021448806607</v>
      </c>
      <c r="AI76" s="1">
        <f t="shared" ca="1" si="33"/>
        <v>170.7176187778274</v>
      </c>
      <c r="AJ76" s="1">
        <f t="shared" ca="1" si="33"/>
        <v>174.13197115338394</v>
      </c>
      <c r="AK76" s="1">
        <f t="shared" ref="AK76:AT83" ca="1" si="34">IF($B76&lt;=AK$28,INDEX($G$35:$CC$35,MATCH(MIN($B76+INT((AK$28-$B76)/$E$9)*$E$9),$G$28:$CC$28,0)),0)*(1+$E$12)^(MOD(AK$28-$B76,$E$9))</f>
        <v>177.61461057645164</v>
      </c>
      <c r="AL76" s="1">
        <f t="shared" ca="1" si="34"/>
        <v>181.16690278798063</v>
      </c>
      <c r="AM76" s="1">
        <f t="shared" ca="1" si="34"/>
        <v>184.79024084374029</v>
      </c>
      <c r="AN76" s="1">
        <f t="shared" ca="1" si="34"/>
        <v>188.48604566061508</v>
      </c>
      <c r="AO76" s="1">
        <f t="shared" ca="1" si="34"/>
        <v>192.2557665738274</v>
      </c>
      <c r="AP76" s="1">
        <f t="shared" ca="1" si="34"/>
        <v>196.10088190530388</v>
      </c>
      <c r="AQ76" s="1">
        <f t="shared" ca="1" si="34"/>
        <v>200.02289954341001</v>
      </c>
      <c r="AR76" s="1">
        <f t="shared" ca="1" si="34"/>
        <v>204.02335753427823</v>
      </c>
      <c r="AS76" s="1">
        <f t="shared" ca="1" si="34"/>
        <v>208.10382468496377</v>
      </c>
      <c r="AT76" s="1">
        <f t="shared" ca="1" si="34"/>
        <v>212.26590117866303</v>
      </c>
      <c r="AU76" s="1">
        <f t="shared" ref="AU76:BD83" ca="1" si="35">IF($B76&lt;=AU$28,INDEX($G$35:$CC$35,MATCH(MIN($B76+INT((AU$28-$B76)/$E$9)*$E$9),$G$28:$CC$28,0)),0)*(1+$E$12)^(MOD(AU$28-$B76,$E$9))</f>
        <v>216.5112192022363</v>
      </c>
      <c r="AV76" s="1">
        <f t="shared" ca="1" si="35"/>
        <v>220.84144358628103</v>
      </c>
      <c r="AW76" s="1">
        <f t="shared" ca="1" si="35"/>
        <v>225.25827245800664</v>
      </c>
      <c r="AX76" s="1">
        <f t="shared" ca="1" si="35"/>
        <v>229.76343790716675</v>
      </c>
      <c r="AY76" s="1">
        <f t="shared" ca="1" si="35"/>
        <v>234.35870666531008</v>
      </c>
      <c r="AZ76" s="1">
        <f t="shared" ca="1" si="35"/>
        <v>239.04588079861628</v>
      </c>
      <c r="BA76" s="1">
        <f t="shared" ca="1" si="35"/>
        <v>243.82679841458864</v>
      </c>
      <c r="BB76" s="1">
        <f t="shared" ca="1" si="35"/>
        <v>248.70333438288037</v>
      </c>
      <c r="BC76" s="1">
        <f t="shared" ca="1" si="35"/>
        <v>253.67740107053802</v>
      </c>
      <c r="BD76" s="1">
        <f t="shared" ca="1" si="35"/>
        <v>258.75094909194877</v>
      </c>
      <c r="BE76" s="1">
        <f t="shared" ref="BE76:BN83" ca="1" si="36">IF($B76&lt;=BE$28,INDEX($G$35:$CC$35,MATCH(MIN($B76+INT((BE$28-$B76)/$E$9)*$E$9),$G$28:$CC$28,0)),0)*(1+$E$12)^(MOD(BE$28-$B76,$E$9))</f>
        <v>216.98123638556871</v>
      </c>
      <c r="BF76" s="1">
        <f t="shared" ca="1" si="36"/>
        <v>221.32086111328007</v>
      </c>
      <c r="BG76" s="1">
        <f t="shared" ca="1" si="36"/>
        <v>225.74727833554567</v>
      </c>
      <c r="BH76" s="1">
        <f t="shared" ca="1" si="36"/>
        <v>230.26222390225658</v>
      </c>
      <c r="BI76" s="1">
        <f t="shared" ca="1" si="36"/>
        <v>234.86746838030172</v>
      </c>
      <c r="BJ76" s="1">
        <f t="shared" ca="1" si="36"/>
        <v>239.56481774790777</v>
      </c>
      <c r="BK76" s="1">
        <f t="shared" ca="1" si="36"/>
        <v>244.35611410286594</v>
      </c>
      <c r="BL76" s="1">
        <f t="shared" ca="1" si="36"/>
        <v>249.24323638492319</v>
      </c>
      <c r="BM76" s="1">
        <f t="shared" ca="1" si="36"/>
        <v>254.22810111262169</v>
      </c>
      <c r="BN76" s="1">
        <f t="shared" ca="1" si="36"/>
        <v>259.31266313487413</v>
      </c>
      <c r="BO76" s="1">
        <f t="shared" ref="BO76:CC83" ca="1" si="37">IF($B76&lt;=BO$28,INDEX($G$35:$CC$35,MATCH(MIN($B76+INT((BO$28-$B76)/$E$9)*$E$9),$G$28:$CC$28,0)),0)*(1+$E$12)^(MOD(BO$28-$B76,$E$9))</f>
        <v>264.49891639757163</v>
      </c>
      <c r="BP76" s="1">
        <f t="shared" ca="1" si="37"/>
        <v>269.78889472552299</v>
      </c>
      <c r="BQ76" s="1">
        <f t="shared" ca="1" si="37"/>
        <v>275.1846726200335</v>
      </c>
      <c r="BR76" s="1">
        <f t="shared" ca="1" si="37"/>
        <v>280.68836607243418</v>
      </c>
      <c r="BS76" s="1">
        <f t="shared" ca="1" si="37"/>
        <v>286.30213339388285</v>
      </c>
      <c r="BT76" s="1">
        <f t="shared" ca="1" si="37"/>
        <v>292.02817606176046</v>
      </c>
      <c r="BU76" s="1">
        <f t="shared" ca="1" si="37"/>
        <v>297.86873958299572</v>
      </c>
      <c r="BV76" s="1">
        <f t="shared" ca="1" si="37"/>
        <v>303.82611437465562</v>
      </c>
      <c r="BW76" s="1">
        <f t="shared" ca="1" si="37"/>
        <v>309.90263666214872</v>
      </c>
      <c r="BX76" s="1">
        <f t="shared" ca="1" si="37"/>
        <v>316.10068939539167</v>
      </c>
      <c r="BY76" s="1">
        <f t="shared" ca="1" si="37"/>
        <v>322.42270318329957</v>
      </c>
      <c r="BZ76" s="1">
        <f t="shared" ca="1" si="37"/>
        <v>328.87115724696554</v>
      </c>
      <c r="CA76" s="1">
        <f t="shared" ca="1" si="37"/>
        <v>335.44858039190484</v>
      </c>
      <c r="CB76" s="1">
        <f t="shared" ca="1" si="37"/>
        <v>342.15755199974291</v>
      </c>
      <c r="CC76" s="1">
        <f t="shared" ca="1" si="37"/>
        <v>349.00070303973774</v>
      </c>
    </row>
    <row r="77" spans="2:81" x14ac:dyDescent="0.2">
      <c r="B77">
        <f t="shared" si="23"/>
        <v>2047</v>
      </c>
      <c r="D77" t="s">
        <v>43</v>
      </c>
      <c r="G77" s="1">
        <f t="shared" si="31"/>
        <v>0</v>
      </c>
      <c r="H77" s="1">
        <f t="shared" si="31"/>
        <v>0</v>
      </c>
      <c r="I77" s="1">
        <f t="shared" si="31"/>
        <v>0</v>
      </c>
      <c r="J77" s="1">
        <f t="shared" si="31"/>
        <v>0</v>
      </c>
      <c r="K77" s="1">
        <f t="shared" si="31"/>
        <v>0</v>
      </c>
      <c r="L77" s="1">
        <f t="shared" si="31"/>
        <v>0</v>
      </c>
      <c r="M77" s="1">
        <f t="shared" si="31"/>
        <v>0</v>
      </c>
      <c r="N77" s="1">
        <f t="shared" si="31"/>
        <v>0</v>
      </c>
      <c r="O77" s="1">
        <f t="shared" si="31"/>
        <v>0</v>
      </c>
      <c r="P77" s="1">
        <f t="shared" si="31"/>
        <v>0</v>
      </c>
      <c r="Q77" s="1">
        <f t="shared" si="32"/>
        <v>0</v>
      </c>
      <c r="R77" s="1">
        <f t="shared" si="32"/>
        <v>0</v>
      </c>
      <c r="S77" s="1">
        <f t="shared" si="32"/>
        <v>0</v>
      </c>
      <c r="T77" s="1">
        <f t="shared" si="32"/>
        <v>0</v>
      </c>
      <c r="U77" s="1">
        <f t="shared" si="32"/>
        <v>0</v>
      </c>
      <c r="V77" s="1">
        <f t="shared" si="32"/>
        <v>0</v>
      </c>
      <c r="W77" s="1">
        <f t="shared" si="32"/>
        <v>0</v>
      </c>
      <c r="X77" s="1">
        <f t="shared" si="32"/>
        <v>0</v>
      </c>
      <c r="Y77" s="1">
        <f t="shared" si="32"/>
        <v>0</v>
      </c>
      <c r="Z77" s="1">
        <f t="shared" si="32"/>
        <v>0</v>
      </c>
      <c r="AA77" s="1">
        <f t="shared" si="33"/>
        <v>0</v>
      </c>
      <c r="AB77" s="1">
        <f t="shared" ca="1" si="33"/>
        <v>145.42294882453461</v>
      </c>
      <c r="AC77" s="1">
        <f t="shared" ca="1" si="33"/>
        <v>148.33140780102531</v>
      </c>
      <c r="AD77" s="1">
        <f t="shared" ca="1" si="33"/>
        <v>151.29803595704581</v>
      </c>
      <c r="AE77" s="1">
        <f t="shared" ca="1" si="33"/>
        <v>154.32399667618671</v>
      </c>
      <c r="AF77" s="1">
        <f t="shared" ca="1" si="33"/>
        <v>157.41047660971046</v>
      </c>
      <c r="AG77" s="1">
        <f t="shared" ca="1" si="33"/>
        <v>160.55868614190467</v>
      </c>
      <c r="AH77" s="1">
        <f t="shared" ca="1" si="33"/>
        <v>163.76985986474278</v>
      </c>
      <c r="AI77" s="1">
        <f t="shared" ca="1" si="33"/>
        <v>167.04525706203759</v>
      </c>
      <c r="AJ77" s="1">
        <f t="shared" ca="1" si="33"/>
        <v>170.38616220327836</v>
      </c>
      <c r="AK77" s="1">
        <f t="shared" ca="1" si="34"/>
        <v>173.79388544734394</v>
      </c>
      <c r="AL77" s="1">
        <f t="shared" ca="1" si="34"/>
        <v>177.26976315629082</v>
      </c>
      <c r="AM77" s="1">
        <f t="shared" ca="1" si="34"/>
        <v>180.8151584194166</v>
      </c>
      <c r="AN77" s="1">
        <f t="shared" ca="1" si="34"/>
        <v>184.43146158780496</v>
      </c>
      <c r="AO77" s="1">
        <f t="shared" ca="1" si="34"/>
        <v>188.12009081956106</v>
      </c>
      <c r="AP77" s="1">
        <f t="shared" ca="1" si="34"/>
        <v>191.8824926359523</v>
      </c>
      <c r="AQ77" s="1">
        <f t="shared" ca="1" si="34"/>
        <v>195.72014248867129</v>
      </c>
      <c r="AR77" s="1">
        <f t="shared" ca="1" si="34"/>
        <v>199.63454533844475</v>
      </c>
      <c r="AS77" s="1">
        <f t="shared" ca="1" si="34"/>
        <v>203.62723624521365</v>
      </c>
      <c r="AT77" s="1">
        <f t="shared" ca="1" si="34"/>
        <v>207.6997809701179</v>
      </c>
      <c r="AU77" s="1">
        <f t="shared" ca="1" si="35"/>
        <v>211.85377658952027</v>
      </c>
      <c r="AV77" s="1">
        <f t="shared" ca="1" si="35"/>
        <v>216.09085212131069</v>
      </c>
      <c r="AW77" s="1">
        <f t="shared" ca="1" si="35"/>
        <v>220.41266916373687</v>
      </c>
      <c r="AX77" s="1">
        <f t="shared" ca="1" si="35"/>
        <v>224.82092254701163</v>
      </c>
      <c r="AY77" s="1">
        <f t="shared" ca="1" si="35"/>
        <v>229.31734099795182</v>
      </c>
      <c r="AZ77" s="1">
        <f t="shared" ca="1" si="35"/>
        <v>233.90368781791088</v>
      </c>
      <c r="BA77" s="1">
        <f t="shared" ca="1" si="35"/>
        <v>238.58176157426908</v>
      </c>
      <c r="BB77" s="1">
        <f t="shared" ca="1" si="35"/>
        <v>243.3533968057545</v>
      </c>
      <c r="BC77" s="1">
        <f t="shared" ca="1" si="35"/>
        <v>248.22046474186953</v>
      </c>
      <c r="BD77" s="1">
        <f t="shared" ca="1" si="35"/>
        <v>253.18487403670699</v>
      </c>
      <c r="BE77" s="1">
        <f t="shared" ca="1" si="36"/>
        <v>258.24857151744106</v>
      </c>
      <c r="BF77" s="1">
        <f t="shared" ca="1" si="36"/>
        <v>221.32086111328007</v>
      </c>
      <c r="BG77" s="1">
        <f t="shared" ca="1" si="36"/>
        <v>225.74727833554567</v>
      </c>
      <c r="BH77" s="1">
        <f t="shared" ca="1" si="36"/>
        <v>230.26222390225658</v>
      </c>
      <c r="BI77" s="1">
        <f t="shared" ca="1" si="36"/>
        <v>234.86746838030172</v>
      </c>
      <c r="BJ77" s="1">
        <f t="shared" ca="1" si="36"/>
        <v>239.56481774790774</v>
      </c>
      <c r="BK77" s="1">
        <f t="shared" ca="1" si="36"/>
        <v>244.35611410286592</v>
      </c>
      <c r="BL77" s="1">
        <f t="shared" ca="1" si="36"/>
        <v>249.24323638492325</v>
      </c>
      <c r="BM77" s="1">
        <f t="shared" ca="1" si="36"/>
        <v>254.22810111262166</v>
      </c>
      <c r="BN77" s="1">
        <f t="shared" ca="1" si="36"/>
        <v>259.31266313487413</v>
      </c>
      <c r="BO77" s="1">
        <f t="shared" ca="1" si="37"/>
        <v>264.49891639757158</v>
      </c>
      <c r="BP77" s="1">
        <f t="shared" ca="1" si="37"/>
        <v>269.78889472552305</v>
      </c>
      <c r="BQ77" s="1">
        <f t="shared" ca="1" si="37"/>
        <v>275.18467262003344</v>
      </c>
      <c r="BR77" s="1">
        <f t="shared" ca="1" si="37"/>
        <v>280.68836607243418</v>
      </c>
      <c r="BS77" s="1">
        <f t="shared" ca="1" si="37"/>
        <v>286.30213339388285</v>
      </c>
      <c r="BT77" s="1">
        <f t="shared" ca="1" si="37"/>
        <v>292.02817606176052</v>
      </c>
      <c r="BU77" s="1">
        <f t="shared" ca="1" si="37"/>
        <v>297.86873958299566</v>
      </c>
      <c r="BV77" s="1">
        <f t="shared" ca="1" si="37"/>
        <v>303.82611437465562</v>
      </c>
      <c r="BW77" s="1">
        <f t="shared" ca="1" si="37"/>
        <v>309.90263666214872</v>
      </c>
      <c r="BX77" s="1">
        <f t="shared" ca="1" si="37"/>
        <v>316.10068939539167</v>
      </c>
      <c r="BY77" s="1">
        <f t="shared" ca="1" si="37"/>
        <v>322.42270318329952</v>
      </c>
      <c r="BZ77" s="1">
        <f t="shared" ca="1" si="37"/>
        <v>328.87115724696554</v>
      </c>
      <c r="CA77" s="1">
        <f t="shared" ca="1" si="37"/>
        <v>335.44858039190484</v>
      </c>
      <c r="CB77" s="1">
        <f t="shared" ca="1" si="37"/>
        <v>342.15755199974291</v>
      </c>
      <c r="CC77" s="1">
        <f t="shared" ca="1" si="37"/>
        <v>349.00070303973774</v>
      </c>
    </row>
    <row r="78" spans="2:81" x14ac:dyDescent="0.2">
      <c r="B78">
        <f t="shared" si="23"/>
        <v>2048</v>
      </c>
      <c r="D78" t="s">
        <v>43</v>
      </c>
      <c r="G78" s="1">
        <f t="shared" si="31"/>
        <v>0</v>
      </c>
      <c r="H78" s="1">
        <f t="shared" si="31"/>
        <v>0</v>
      </c>
      <c r="I78" s="1">
        <f t="shared" si="31"/>
        <v>0</v>
      </c>
      <c r="J78" s="1">
        <f t="shared" si="31"/>
        <v>0</v>
      </c>
      <c r="K78" s="1">
        <f t="shared" si="31"/>
        <v>0</v>
      </c>
      <c r="L78" s="1">
        <f t="shared" si="31"/>
        <v>0</v>
      </c>
      <c r="M78" s="1">
        <f t="shared" si="31"/>
        <v>0</v>
      </c>
      <c r="N78" s="1">
        <f t="shared" si="31"/>
        <v>0</v>
      </c>
      <c r="O78" s="1">
        <f t="shared" si="31"/>
        <v>0</v>
      </c>
      <c r="P78" s="1">
        <f t="shared" si="31"/>
        <v>0</v>
      </c>
      <c r="Q78" s="1">
        <f t="shared" si="32"/>
        <v>0</v>
      </c>
      <c r="R78" s="1">
        <f t="shared" si="32"/>
        <v>0</v>
      </c>
      <c r="S78" s="1">
        <f t="shared" si="32"/>
        <v>0</v>
      </c>
      <c r="T78" s="1">
        <f t="shared" si="32"/>
        <v>0</v>
      </c>
      <c r="U78" s="1">
        <f t="shared" si="32"/>
        <v>0</v>
      </c>
      <c r="V78" s="1">
        <f t="shared" si="32"/>
        <v>0</v>
      </c>
      <c r="W78" s="1">
        <f t="shared" si="32"/>
        <v>0</v>
      </c>
      <c r="X78" s="1">
        <f t="shared" si="32"/>
        <v>0</v>
      </c>
      <c r="Y78" s="1">
        <f t="shared" si="32"/>
        <v>0</v>
      </c>
      <c r="Z78" s="1">
        <f t="shared" si="32"/>
        <v>0</v>
      </c>
      <c r="AA78" s="1">
        <f t="shared" si="33"/>
        <v>0</v>
      </c>
      <c r="AB78" s="1">
        <f t="shared" si="33"/>
        <v>0</v>
      </c>
      <c r="AC78" s="1">
        <f t="shared" ca="1" si="33"/>
        <v>145.13989154300759</v>
      </c>
      <c r="AD78" s="1">
        <f t="shared" ca="1" si="33"/>
        <v>148.04268937386774</v>
      </c>
      <c r="AE78" s="1">
        <f t="shared" ca="1" si="33"/>
        <v>151.00354316134511</v>
      </c>
      <c r="AF78" s="1">
        <f t="shared" ca="1" si="33"/>
        <v>154.023614024572</v>
      </c>
      <c r="AG78" s="1">
        <f t="shared" ca="1" si="33"/>
        <v>157.10408630506345</v>
      </c>
      <c r="AH78" s="1">
        <f t="shared" ca="1" si="33"/>
        <v>160.2461680311647</v>
      </c>
      <c r="AI78" s="1">
        <f t="shared" ca="1" si="33"/>
        <v>163.45109139178803</v>
      </c>
      <c r="AJ78" s="1">
        <f t="shared" ca="1" si="33"/>
        <v>166.72011321962373</v>
      </c>
      <c r="AK78" s="1">
        <f t="shared" ca="1" si="34"/>
        <v>170.05451548401624</v>
      </c>
      <c r="AL78" s="1">
        <f t="shared" ca="1" si="34"/>
        <v>173.45560579369655</v>
      </c>
      <c r="AM78" s="1">
        <f t="shared" ca="1" si="34"/>
        <v>176.92471790957049</v>
      </c>
      <c r="AN78" s="1">
        <f t="shared" ca="1" si="34"/>
        <v>180.46321226776186</v>
      </c>
      <c r="AO78" s="1">
        <f t="shared" ca="1" si="34"/>
        <v>184.07247651311712</v>
      </c>
      <c r="AP78" s="1">
        <f t="shared" ca="1" si="34"/>
        <v>187.75392604337947</v>
      </c>
      <c r="AQ78" s="1">
        <f t="shared" ca="1" si="34"/>
        <v>191.50900456424708</v>
      </c>
      <c r="AR78" s="1">
        <f t="shared" ca="1" si="34"/>
        <v>195.33918465553197</v>
      </c>
      <c r="AS78" s="1">
        <f t="shared" ca="1" si="34"/>
        <v>199.24596834864263</v>
      </c>
      <c r="AT78" s="1">
        <f t="shared" ca="1" si="34"/>
        <v>203.23088771561549</v>
      </c>
      <c r="AU78" s="1">
        <f t="shared" ca="1" si="35"/>
        <v>207.2955054699278</v>
      </c>
      <c r="AV78" s="1">
        <f t="shared" ca="1" si="35"/>
        <v>211.44141557932633</v>
      </c>
      <c r="AW78" s="1">
        <f t="shared" ca="1" si="35"/>
        <v>215.6702438909129</v>
      </c>
      <c r="AX78" s="1">
        <f t="shared" ca="1" si="35"/>
        <v>219.98364876873114</v>
      </c>
      <c r="AY78" s="1">
        <f t="shared" ca="1" si="35"/>
        <v>224.38332174410576</v>
      </c>
      <c r="AZ78" s="1">
        <f t="shared" ca="1" si="35"/>
        <v>228.87098817898783</v>
      </c>
      <c r="BA78" s="1">
        <f t="shared" ca="1" si="35"/>
        <v>233.4484079425676</v>
      </c>
      <c r="BB78" s="1">
        <f t="shared" ca="1" si="35"/>
        <v>238.11737610141896</v>
      </c>
      <c r="BC78" s="1">
        <f t="shared" ca="1" si="35"/>
        <v>242.87972362344738</v>
      </c>
      <c r="BD78" s="1">
        <f t="shared" ca="1" si="35"/>
        <v>247.73731809591627</v>
      </c>
      <c r="BE78" s="1">
        <f t="shared" ca="1" si="36"/>
        <v>252.69206445783465</v>
      </c>
      <c r="BF78" s="1">
        <f t="shared" ca="1" si="36"/>
        <v>257.7459057469913</v>
      </c>
      <c r="BG78" s="1">
        <f t="shared" ca="1" si="36"/>
        <v>225.74727833554567</v>
      </c>
      <c r="BH78" s="1">
        <f t="shared" ca="1" si="36"/>
        <v>230.26222390225658</v>
      </c>
      <c r="BI78" s="1">
        <f t="shared" ca="1" si="36"/>
        <v>234.86746838030172</v>
      </c>
      <c r="BJ78" s="1">
        <f t="shared" ca="1" si="36"/>
        <v>239.56481774790774</v>
      </c>
      <c r="BK78" s="1">
        <f t="shared" ca="1" si="36"/>
        <v>244.35611410286589</v>
      </c>
      <c r="BL78" s="1">
        <f t="shared" ca="1" si="36"/>
        <v>249.24323638492322</v>
      </c>
      <c r="BM78" s="1">
        <f t="shared" ca="1" si="36"/>
        <v>254.22810111262172</v>
      </c>
      <c r="BN78" s="1">
        <f t="shared" ca="1" si="36"/>
        <v>259.31266313487407</v>
      </c>
      <c r="BO78" s="1">
        <f t="shared" ca="1" si="37"/>
        <v>264.49891639757158</v>
      </c>
      <c r="BP78" s="1">
        <f t="shared" ca="1" si="37"/>
        <v>269.78889472552299</v>
      </c>
      <c r="BQ78" s="1">
        <f t="shared" ca="1" si="37"/>
        <v>275.1846726200335</v>
      </c>
      <c r="BR78" s="1">
        <f t="shared" ca="1" si="37"/>
        <v>280.68836607243412</v>
      </c>
      <c r="BS78" s="1">
        <f t="shared" ca="1" si="37"/>
        <v>286.30213339388285</v>
      </c>
      <c r="BT78" s="1">
        <f t="shared" ca="1" si="37"/>
        <v>292.02817606176046</v>
      </c>
      <c r="BU78" s="1">
        <f t="shared" ca="1" si="37"/>
        <v>297.86873958299572</v>
      </c>
      <c r="BV78" s="1">
        <f t="shared" ca="1" si="37"/>
        <v>303.82611437465556</v>
      </c>
      <c r="BW78" s="1">
        <f t="shared" ca="1" si="37"/>
        <v>309.90263666214872</v>
      </c>
      <c r="BX78" s="1">
        <f t="shared" ca="1" si="37"/>
        <v>316.10068939539173</v>
      </c>
      <c r="BY78" s="1">
        <f t="shared" ca="1" si="37"/>
        <v>322.42270318329952</v>
      </c>
      <c r="BZ78" s="1">
        <f t="shared" ca="1" si="37"/>
        <v>328.87115724696548</v>
      </c>
      <c r="CA78" s="1">
        <f t="shared" ca="1" si="37"/>
        <v>335.44858039190484</v>
      </c>
      <c r="CB78" s="1">
        <f t="shared" ca="1" si="37"/>
        <v>342.15755199974291</v>
      </c>
      <c r="CC78" s="1">
        <f t="shared" ca="1" si="37"/>
        <v>349.0007030397378</v>
      </c>
    </row>
    <row r="79" spans="2:81" x14ac:dyDescent="0.2">
      <c r="B79">
        <f t="shared" si="23"/>
        <v>2049</v>
      </c>
      <c r="D79" t="s">
        <v>43</v>
      </c>
      <c r="G79" s="1">
        <f t="shared" si="31"/>
        <v>0</v>
      </c>
      <c r="H79" s="1">
        <f t="shared" si="31"/>
        <v>0</v>
      </c>
      <c r="I79" s="1">
        <f t="shared" si="31"/>
        <v>0</v>
      </c>
      <c r="J79" s="1">
        <f t="shared" si="31"/>
        <v>0</v>
      </c>
      <c r="K79" s="1">
        <f t="shared" si="31"/>
        <v>0</v>
      </c>
      <c r="L79" s="1">
        <f t="shared" si="31"/>
        <v>0</v>
      </c>
      <c r="M79" s="1">
        <f t="shared" si="31"/>
        <v>0</v>
      </c>
      <c r="N79" s="1">
        <f t="shared" si="31"/>
        <v>0</v>
      </c>
      <c r="O79" s="1">
        <f t="shared" si="31"/>
        <v>0</v>
      </c>
      <c r="P79" s="1">
        <f t="shared" si="31"/>
        <v>0</v>
      </c>
      <c r="Q79" s="1">
        <f t="shared" si="32"/>
        <v>0</v>
      </c>
      <c r="R79" s="1">
        <f t="shared" si="32"/>
        <v>0</v>
      </c>
      <c r="S79" s="1">
        <f t="shared" si="32"/>
        <v>0</v>
      </c>
      <c r="T79" s="1">
        <f t="shared" si="32"/>
        <v>0</v>
      </c>
      <c r="U79" s="1">
        <f t="shared" si="32"/>
        <v>0</v>
      </c>
      <c r="V79" s="1">
        <f t="shared" si="32"/>
        <v>0</v>
      </c>
      <c r="W79" s="1">
        <f t="shared" si="32"/>
        <v>0</v>
      </c>
      <c r="X79" s="1">
        <f t="shared" si="32"/>
        <v>0</v>
      </c>
      <c r="Y79" s="1">
        <f t="shared" si="32"/>
        <v>0</v>
      </c>
      <c r="Z79" s="1">
        <f t="shared" si="32"/>
        <v>0</v>
      </c>
      <c r="AA79" s="1">
        <f t="shared" si="33"/>
        <v>0</v>
      </c>
      <c r="AB79" s="1">
        <f t="shared" si="33"/>
        <v>0</v>
      </c>
      <c r="AC79" s="1">
        <f t="shared" si="33"/>
        <v>0</v>
      </c>
      <c r="AD79" s="1">
        <f t="shared" ca="1" si="33"/>
        <v>144.85694245260186</v>
      </c>
      <c r="AE79" s="1">
        <f t="shared" ca="1" si="33"/>
        <v>147.75408130165388</v>
      </c>
      <c r="AF79" s="1">
        <f t="shared" ca="1" si="33"/>
        <v>150.70916292768698</v>
      </c>
      <c r="AG79" s="1">
        <f t="shared" ca="1" si="33"/>
        <v>153.72334618624069</v>
      </c>
      <c r="AH79" s="1">
        <f t="shared" ca="1" si="33"/>
        <v>156.79781310996552</v>
      </c>
      <c r="AI79" s="1">
        <f t="shared" ca="1" si="33"/>
        <v>159.93376937216485</v>
      </c>
      <c r="AJ79" s="1">
        <f t="shared" ca="1" si="33"/>
        <v>163.13244475960815</v>
      </c>
      <c r="AK79" s="1">
        <f t="shared" ca="1" si="34"/>
        <v>166.39509365480026</v>
      </c>
      <c r="AL79" s="1">
        <f t="shared" ca="1" si="34"/>
        <v>169.7229955278963</v>
      </c>
      <c r="AM79" s="1">
        <f t="shared" ca="1" si="34"/>
        <v>173.11745543845421</v>
      </c>
      <c r="AN79" s="1">
        <f t="shared" ca="1" si="34"/>
        <v>176.57980454722332</v>
      </c>
      <c r="AO79" s="1">
        <f t="shared" ca="1" si="34"/>
        <v>180.11140063816774</v>
      </c>
      <c r="AP79" s="1">
        <f t="shared" ca="1" si="34"/>
        <v>183.71362865093113</v>
      </c>
      <c r="AQ79" s="1">
        <f t="shared" ca="1" si="34"/>
        <v>187.38790122394974</v>
      </c>
      <c r="AR79" s="1">
        <f t="shared" ca="1" si="34"/>
        <v>191.13565924842874</v>
      </c>
      <c r="AS79" s="1">
        <f t="shared" ca="1" si="34"/>
        <v>194.95837243339727</v>
      </c>
      <c r="AT79" s="1">
        <f t="shared" ca="1" si="34"/>
        <v>198.85753988206525</v>
      </c>
      <c r="AU79" s="1">
        <f t="shared" ca="1" si="35"/>
        <v>202.83469067970657</v>
      </c>
      <c r="AV79" s="1">
        <f t="shared" ca="1" si="35"/>
        <v>206.89138449330068</v>
      </c>
      <c r="AW79" s="1">
        <f t="shared" ca="1" si="35"/>
        <v>211.02921218316669</v>
      </c>
      <c r="AX79" s="1">
        <f t="shared" ca="1" si="35"/>
        <v>215.24979642683004</v>
      </c>
      <c r="AY79" s="1">
        <f t="shared" ca="1" si="35"/>
        <v>219.55479235536663</v>
      </c>
      <c r="AZ79" s="1">
        <f t="shared" ca="1" si="35"/>
        <v>223.94588820247398</v>
      </c>
      <c r="BA79" s="1">
        <f t="shared" ca="1" si="35"/>
        <v>228.42480596652342</v>
      </c>
      <c r="BB79" s="1">
        <f t="shared" ca="1" si="35"/>
        <v>232.99330208585388</v>
      </c>
      <c r="BC79" s="1">
        <f t="shared" ca="1" si="35"/>
        <v>237.65316812757098</v>
      </c>
      <c r="BD79" s="1">
        <f t="shared" ca="1" si="35"/>
        <v>242.40623149012242</v>
      </c>
      <c r="BE79" s="1">
        <f t="shared" ca="1" si="36"/>
        <v>247.25435611992481</v>
      </c>
      <c r="BF79" s="1">
        <f t="shared" ca="1" si="36"/>
        <v>252.19944324232335</v>
      </c>
      <c r="BG79" s="1">
        <f t="shared" ca="1" si="36"/>
        <v>257.24343210716978</v>
      </c>
      <c r="BH79" s="1">
        <f t="shared" ca="1" si="36"/>
        <v>230.26222390225658</v>
      </c>
      <c r="BI79" s="1">
        <f t="shared" ca="1" si="36"/>
        <v>234.86746838030172</v>
      </c>
      <c r="BJ79" s="1">
        <f t="shared" ca="1" si="36"/>
        <v>239.56481774790774</v>
      </c>
      <c r="BK79" s="1">
        <f t="shared" ca="1" si="36"/>
        <v>244.35611410286589</v>
      </c>
      <c r="BL79" s="1">
        <f t="shared" ca="1" si="36"/>
        <v>249.24323638492322</v>
      </c>
      <c r="BM79" s="1">
        <f t="shared" ca="1" si="36"/>
        <v>254.22810111262169</v>
      </c>
      <c r="BN79" s="1">
        <f t="shared" ca="1" si="36"/>
        <v>259.31266313487413</v>
      </c>
      <c r="BO79" s="1">
        <f t="shared" ca="1" si="37"/>
        <v>264.49891639757158</v>
      </c>
      <c r="BP79" s="1">
        <f t="shared" ca="1" si="37"/>
        <v>269.78889472552299</v>
      </c>
      <c r="BQ79" s="1">
        <f t="shared" ca="1" si="37"/>
        <v>275.1846726200335</v>
      </c>
      <c r="BR79" s="1">
        <f t="shared" ca="1" si="37"/>
        <v>280.68836607243418</v>
      </c>
      <c r="BS79" s="1">
        <f t="shared" ca="1" si="37"/>
        <v>286.3021333938828</v>
      </c>
      <c r="BT79" s="1">
        <f t="shared" ca="1" si="37"/>
        <v>292.02817606176046</v>
      </c>
      <c r="BU79" s="1">
        <f t="shared" ca="1" si="37"/>
        <v>297.86873958299566</v>
      </c>
      <c r="BV79" s="1">
        <f t="shared" ca="1" si="37"/>
        <v>303.82611437465562</v>
      </c>
      <c r="BW79" s="1">
        <f t="shared" ca="1" si="37"/>
        <v>309.90263666214867</v>
      </c>
      <c r="BX79" s="1">
        <f t="shared" ca="1" si="37"/>
        <v>316.10068939539167</v>
      </c>
      <c r="BY79" s="1">
        <f t="shared" ca="1" si="37"/>
        <v>322.42270318329952</v>
      </c>
      <c r="BZ79" s="1">
        <f t="shared" ca="1" si="37"/>
        <v>328.87115724696548</v>
      </c>
      <c r="CA79" s="1">
        <f t="shared" ca="1" si="37"/>
        <v>335.44858039190478</v>
      </c>
      <c r="CB79" s="1">
        <f t="shared" ca="1" si="37"/>
        <v>342.15755199974291</v>
      </c>
      <c r="CC79" s="1">
        <f t="shared" ca="1" si="37"/>
        <v>349.00070303973774</v>
      </c>
    </row>
    <row r="80" spans="2:81" x14ac:dyDescent="0.2">
      <c r="B80">
        <f t="shared" si="23"/>
        <v>2050</v>
      </c>
      <c r="D80" t="s">
        <v>43</v>
      </c>
      <c r="G80" s="1">
        <f t="shared" si="31"/>
        <v>0</v>
      </c>
      <c r="H80" s="1">
        <f t="shared" si="31"/>
        <v>0</v>
      </c>
      <c r="I80" s="1">
        <f t="shared" si="31"/>
        <v>0</v>
      </c>
      <c r="J80" s="1">
        <f t="shared" si="31"/>
        <v>0</v>
      </c>
      <c r="K80" s="1">
        <f t="shared" si="31"/>
        <v>0</v>
      </c>
      <c r="L80" s="1">
        <f t="shared" si="31"/>
        <v>0</v>
      </c>
      <c r="M80" s="1">
        <f t="shared" si="31"/>
        <v>0</v>
      </c>
      <c r="N80" s="1">
        <f t="shared" si="31"/>
        <v>0</v>
      </c>
      <c r="O80" s="1">
        <f t="shared" si="31"/>
        <v>0</v>
      </c>
      <c r="P80" s="1">
        <f t="shared" si="31"/>
        <v>0</v>
      </c>
      <c r="Q80" s="1">
        <f t="shared" si="32"/>
        <v>0</v>
      </c>
      <c r="R80" s="1">
        <f t="shared" si="32"/>
        <v>0</v>
      </c>
      <c r="S80" s="1">
        <f t="shared" si="32"/>
        <v>0</v>
      </c>
      <c r="T80" s="1">
        <f t="shared" si="32"/>
        <v>0</v>
      </c>
      <c r="U80" s="1">
        <f t="shared" si="32"/>
        <v>0</v>
      </c>
      <c r="V80" s="1">
        <f t="shared" si="32"/>
        <v>0</v>
      </c>
      <c r="W80" s="1">
        <f t="shared" si="32"/>
        <v>0</v>
      </c>
      <c r="X80" s="1">
        <f t="shared" si="32"/>
        <v>0</v>
      </c>
      <c r="Y80" s="1">
        <f t="shared" si="32"/>
        <v>0</v>
      </c>
      <c r="Z80" s="1">
        <f t="shared" si="32"/>
        <v>0</v>
      </c>
      <c r="AA80" s="1">
        <f t="shared" si="33"/>
        <v>0</v>
      </c>
      <c r="AB80" s="1">
        <f t="shared" si="33"/>
        <v>0</v>
      </c>
      <c r="AC80" s="1">
        <f t="shared" si="33"/>
        <v>0</v>
      </c>
      <c r="AD80" s="1">
        <f t="shared" si="33"/>
        <v>0</v>
      </c>
      <c r="AE80" s="1">
        <f t="shared" ca="1" si="33"/>
        <v>144.57392123478189</v>
      </c>
      <c r="AF80" s="1">
        <f t="shared" ca="1" si="33"/>
        <v>147.46539965947753</v>
      </c>
      <c r="AG80" s="1">
        <f t="shared" ca="1" si="33"/>
        <v>150.41470765266709</v>
      </c>
      <c r="AH80" s="1">
        <f t="shared" ca="1" si="33"/>
        <v>153.42300180572042</v>
      </c>
      <c r="AI80" s="1">
        <f t="shared" ca="1" si="33"/>
        <v>156.49146184183482</v>
      </c>
      <c r="AJ80" s="1">
        <f t="shared" ca="1" si="33"/>
        <v>159.62129107867153</v>
      </c>
      <c r="AK80" s="1">
        <f t="shared" ca="1" si="34"/>
        <v>162.81371690024497</v>
      </c>
      <c r="AL80" s="1">
        <f t="shared" ca="1" si="34"/>
        <v>166.06999123824983</v>
      </c>
      <c r="AM80" s="1">
        <f t="shared" ca="1" si="34"/>
        <v>169.39139106301485</v>
      </c>
      <c r="AN80" s="1">
        <f t="shared" ca="1" si="34"/>
        <v>172.77921888427514</v>
      </c>
      <c r="AO80" s="1">
        <f t="shared" ca="1" si="34"/>
        <v>176.23480326196065</v>
      </c>
      <c r="AP80" s="1">
        <f t="shared" ca="1" si="34"/>
        <v>179.75949932719982</v>
      </c>
      <c r="AQ80" s="1">
        <f t="shared" ca="1" si="34"/>
        <v>183.35468931374385</v>
      </c>
      <c r="AR80" s="1">
        <f t="shared" ca="1" si="34"/>
        <v>187.02178310001872</v>
      </c>
      <c r="AS80" s="1">
        <f t="shared" ca="1" si="34"/>
        <v>190.7622187620191</v>
      </c>
      <c r="AT80" s="1">
        <f t="shared" ca="1" si="34"/>
        <v>194.57746313725946</v>
      </c>
      <c r="AU80" s="1">
        <f t="shared" ca="1" si="35"/>
        <v>198.46901240000466</v>
      </c>
      <c r="AV80" s="1">
        <f t="shared" ca="1" si="35"/>
        <v>202.43839264800476</v>
      </c>
      <c r="AW80" s="1">
        <f t="shared" ca="1" si="35"/>
        <v>206.48716050096485</v>
      </c>
      <c r="AX80" s="1">
        <f t="shared" ca="1" si="35"/>
        <v>210.61690371098413</v>
      </c>
      <c r="AY80" s="1">
        <f t="shared" ca="1" si="35"/>
        <v>214.82924178520383</v>
      </c>
      <c r="AZ80" s="1">
        <f t="shared" ca="1" si="35"/>
        <v>219.1258266209079</v>
      </c>
      <c r="BA80" s="1">
        <f t="shared" ca="1" si="35"/>
        <v>223.50834315332608</v>
      </c>
      <c r="BB80" s="1">
        <f t="shared" ca="1" si="35"/>
        <v>227.97851001639256</v>
      </c>
      <c r="BC80" s="1">
        <f t="shared" ca="1" si="35"/>
        <v>232.53808021672043</v>
      </c>
      <c r="BD80" s="1">
        <f t="shared" ca="1" si="35"/>
        <v>237.18884182105484</v>
      </c>
      <c r="BE80" s="1">
        <f t="shared" ca="1" si="36"/>
        <v>241.93261865747596</v>
      </c>
      <c r="BF80" s="1">
        <f t="shared" ca="1" si="36"/>
        <v>246.77127103062543</v>
      </c>
      <c r="BG80" s="1">
        <f t="shared" ca="1" si="36"/>
        <v>251.70669645123797</v>
      </c>
      <c r="BH80" s="1">
        <f t="shared" ca="1" si="36"/>
        <v>256.74083038026271</v>
      </c>
      <c r="BI80" s="1">
        <f t="shared" ca="1" si="36"/>
        <v>234.86746838030172</v>
      </c>
      <c r="BJ80" s="1">
        <f t="shared" ca="1" si="36"/>
        <v>239.56481774790777</v>
      </c>
      <c r="BK80" s="1">
        <f t="shared" ca="1" si="36"/>
        <v>244.35611410286592</v>
      </c>
      <c r="BL80" s="1">
        <f t="shared" ca="1" si="36"/>
        <v>249.24323638492319</v>
      </c>
      <c r="BM80" s="1">
        <f t="shared" ca="1" si="36"/>
        <v>254.22810111262169</v>
      </c>
      <c r="BN80" s="1">
        <f t="shared" ca="1" si="36"/>
        <v>259.31266313487413</v>
      </c>
      <c r="BO80" s="1">
        <f t="shared" ca="1" si="37"/>
        <v>264.49891639757163</v>
      </c>
      <c r="BP80" s="1">
        <f t="shared" ca="1" si="37"/>
        <v>269.78889472552299</v>
      </c>
      <c r="BQ80" s="1">
        <f t="shared" ca="1" si="37"/>
        <v>275.1846726200335</v>
      </c>
      <c r="BR80" s="1">
        <f t="shared" ca="1" si="37"/>
        <v>280.68836607243412</v>
      </c>
      <c r="BS80" s="1">
        <f t="shared" ca="1" si="37"/>
        <v>286.30213339388285</v>
      </c>
      <c r="BT80" s="1">
        <f t="shared" ca="1" si="37"/>
        <v>292.02817606176046</v>
      </c>
      <c r="BU80" s="1">
        <f t="shared" ca="1" si="37"/>
        <v>297.86873958299572</v>
      </c>
      <c r="BV80" s="1">
        <f t="shared" ca="1" si="37"/>
        <v>303.82611437465562</v>
      </c>
      <c r="BW80" s="1">
        <f t="shared" ca="1" si="37"/>
        <v>309.90263666214872</v>
      </c>
      <c r="BX80" s="1">
        <f t="shared" ca="1" si="37"/>
        <v>316.10068939539161</v>
      </c>
      <c r="BY80" s="1">
        <f t="shared" ca="1" si="37"/>
        <v>322.42270318329952</v>
      </c>
      <c r="BZ80" s="1">
        <f t="shared" ca="1" si="37"/>
        <v>328.87115724696554</v>
      </c>
      <c r="CA80" s="1">
        <f t="shared" ca="1" si="37"/>
        <v>335.44858039190478</v>
      </c>
      <c r="CB80" s="1">
        <f t="shared" ca="1" si="37"/>
        <v>342.15755199974291</v>
      </c>
      <c r="CC80" s="1">
        <f t="shared" ca="1" si="37"/>
        <v>349.0007030397378</v>
      </c>
    </row>
    <row r="81" spans="2:81" x14ac:dyDescent="0.2">
      <c r="B81">
        <f t="shared" si="23"/>
        <v>2051</v>
      </c>
      <c r="D81" t="s">
        <v>43</v>
      </c>
      <c r="G81" s="1">
        <f t="shared" si="31"/>
        <v>0</v>
      </c>
      <c r="H81" s="1">
        <f t="shared" si="31"/>
        <v>0</v>
      </c>
      <c r="I81" s="1">
        <f t="shared" si="31"/>
        <v>0</v>
      </c>
      <c r="J81" s="1">
        <f t="shared" si="31"/>
        <v>0</v>
      </c>
      <c r="K81" s="1">
        <f t="shared" si="31"/>
        <v>0</v>
      </c>
      <c r="L81" s="1">
        <f t="shared" si="31"/>
        <v>0</v>
      </c>
      <c r="M81" s="1">
        <f t="shared" si="31"/>
        <v>0</v>
      </c>
      <c r="N81" s="1">
        <f t="shared" si="31"/>
        <v>0</v>
      </c>
      <c r="O81" s="1">
        <f t="shared" si="31"/>
        <v>0</v>
      </c>
      <c r="P81" s="1">
        <f t="shared" si="31"/>
        <v>0</v>
      </c>
      <c r="Q81" s="1">
        <f t="shared" si="32"/>
        <v>0</v>
      </c>
      <c r="R81" s="1">
        <f t="shared" si="32"/>
        <v>0</v>
      </c>
      <c r="S81" s="1">
        <f t="shared" si="32"/>
        <v>0</v>
      </c>
      <c r="T81" s="1">
        <f t="shared" si="32"/>
        <v>0</v>
      </c>
      <c r="U81" s="1">
        <f t="shared" si="32"/>
        <v>0</v>
      </c>
      <c r="V81" s="1">
        <f t="shared" si="32"/>
        <v>0</v>
      </c>
      <c r="W81" s="1">
        <f t="shared" si="32"/>
        <v>0</v>
      </c>
      <c r="X81" s="1">
        <f t="shared" si="32"/>
        <v>0</v>
      </c>
      <c r="Y81" s="1">
        <f t="shared" si="32"/>
        <v>0</v>
      </c>
      <c r="Z81" s="1">
        <f t="shared" si="32"/>
        <v>0</v>
      </c>
      <c r="AA81" s="1">
        <f t="shared" si="33"/>
        <v>0</v>
      </c>
      <c r="AB81" s="1">
        <f t="shared" si="33"/>
        <v>0</v>
      </c>
      <c r="AC81" s="1">
        <f t="shared" si="33"/>
        <v>0</v>
      </c>
      <c r="AD81" s="1">
        <f t="shared" si="33"/>
        <v>0</v>
      </c>
      <c r="AE81" s="1">
        <f t="shared" si="33"/>
        <v>0</v>
      </c>
      <c r="AF81" s="1">
        <f t="shared" ca="1" si="33"/>
        <v>144.29094810190475</v>
      </c>
      <c r="AG81" s="1">
        <f t="shared" ca="1" si="33"/>
        <v>147.17676706394283</v>
      </c>
      <c r="AH81" s="1">
        <f t="shared" ca="1" si="33"/>
        <v>150.12030240522171</v>
      </c>
      <c r="AI81" s="1">
        <f t="shared" ca="1" si="33"/>
        <v>153.12270845332611</v>
      </c>
      <c r="AJ81" s="1">
        <f t="shared" ca="1" si="33"/>
        <v>156.18516262239265</v>
      </c>
      <c r="AK81" s="1">
        <f t="shared" ca="1" si="34"/>
        <v>159.30886587484051</v>
      </c>
      <c r="AL81" s="1">
        <f t="shared" ca="1" si="34"/>
        <v>162.49504319233733</v>
      </c>
      <c r="AM81" s="1">
        <f t="shared" ca="1" si="34"/>
        <v>165.74494405618404</v>
      </c>
      <c r="AN81" s="1">
        <f t="shared" ca="1" si="34"/>
        <v>169.05984293730774</v>
      </c>
      <c r="AO81" s="1">
        <f t="shared" ca="1" si="34"/>
        <v>172.4410397960539</v>
      </c>
      <c r="AP81" s="1">
        <f t="shared" ca="1" si="34"/>
        <v>175.88986059197498</v>
      </c>
      <c r="AQ81" s="1">
        <f t="shared" ca="1" si="34"/>
        <v>179.40765780381443</v>
      </c>
      <c r="AR81" s="1">
        <f t="shared" ca="1" si="34"/>
        <v>182.99581095989075</v>
      </c>
      <c r="AS81" s="1">
        <f t="shared" ca="1" si="34"/>
        <v>186.65572717908856</v>
      </c>
      <c r="AT81" s="1">
        <f t="shared" ca="1" si="34"/>
        <v>190.38884172267035</v>
      </c>
      <c r="AU81" s="1">
        <f t="shared" ca="1" si="35"/>
        <v>194.19661855712371</v>
      </c>
      <c r="AV81" s="1">
        <f t="shared" ca="1" si="35"/>
        <v>198.08055092826621</v>
      </c>
      <c r="AW81" s="1">
        <f t="shared" ca="1" si="35"/>
        <v>202.04216194683156</v>
      </c>
      <c r="AX81" s="1">
        <f t="shared" ca="1" si="35"/>
        <v>206.08300518576817</v>
      </c>
      <c r="AY81" s="1">
        <f t="shared" ca="1" si="35"/>
        <v>210.20466528948353</v>
      </c>
      <c r="AZ81" s="1">
        <f t="shared" ca="1" si="35"/>
        <v>214.40875859527321</v>
      </c>
      <c r="BA81" s="1">
        <f t="shared" ca="1" si="35"/>
        <v>218.69693376717865</v>
      </c>
      <c r="BB81" s="1">
        <f t="shared" ca="1" si="35"/>
        <v>223.07087244252224</v>
      </c>
      <c r="BC81" s="1">
        <f t="shared" ca="1" si="35"/>
        <v>227.53228989137264</v>
      </c>
      <c r="BD81" s="1">
        <f t="shared" ca="1" si="35"/>
        <v>232.08293568920013</v>
      </c>
      <c r="BE81" s="1">
        <f t="shared" ca="1" si="36"/>
        <v>236.72459440298411</v>
      </c>
      <c r="BF81" s="1">
        <f t="shared" ca="1" si="36"/>
        <v>241.45908629104383</v>
      </c>
      <c r="BG81" s="1">
        <f t="shared" ca="1" si="36"/>
        <v>246.28826801686466</v>
      </c>
      <c r="BH81" s="1">
        <f t="shared" ca="1" si="36"/>
        <v>251.21403337720201</v>
      </c>
      <c r="BI81" s="1">
        <f t="shared" ca="1" si="36"/>
        <v>256.23831404474601</v>
      </c>
      <c r="BJ81" s="1">
        <f t="shared" ca="1" si="36"/>
        <v>239.56481774790777</v>
      </c>
      <c r="BK81" s="1">
        <f t="shared" ca="1" si="36"/>
        <v>244.35611410286592</v>
      </c>
      <c r="BL81" s="1">
        <f t="shared" ca="1" si="36"/>
        <v>249.24323638492325</v>
      </c>
      <c r="BM81" s="1">
        <f t="shared" ca="1" si="36"/>
        <v>254.22810111262169</v>
      </c>
      <c r="BN81" s="1">
        <f t="shared" ca="1" si="36"/>
        <v>259.31266313487413</v>
      </c>
      <c r="BO81" s="1">
        <f t="shared" ca="1" si="37"/>
        <v>264.49891639757163</v>
      </c>
      <c r="BP81" s="1">
        <f t="shared" ca="1" si="37"/>
        <v>269.78889472552305</v>
      </c>
      <c r="BQ81" s="1">
        <f t="shared" ca="1" si="37"/>
        <v>275.1846726200335</v>
      </c>
      <c r="BR81" s="1">
        <f t="shared" ca="1" si="37"/>
        <v>280.68836607243418</v>
      </c>
      <c r="BS81" s="1">
        <f t="shared" ca="1" si="37"/>
        <v>286.30213339388285</v>
      </c>
      <c r="BT81" s="1">
        <f t="shared" ca="1" si="37"/>
        <v>292.02817606176052</v>
      </c>
      <c r="BU81" s="1">
        <f t="shared" ca="1" si="37"/>
        <v>297.86873958299566</v>
      </c>
      <c r="BV81" s="1">
        <f t="shared" ca="1" si="37"/>
        <v>303.82611437465562</v>
      </c>
      <c r="BW81" s="1">
        <f t="shared" ca="1" si="37"/>
        <v>309.90263666214872</v>
      </c>
      <c r="BX81" s="1">
        <f t="shared" ca="1" si="37"/>
        <v>316.10068939539173</v>
      </c>
      <c r="BY81" s="1">
        <f t="shared" ca="1" si="37"/>
        <v>322.42270318329946</v>
      </c>
      <c r="BZ81" s="1">
        <f t="shared" ca="1" si="37"/>
        <v>328.87115724696554</v>
      </c>
      <c r="CA81" s="1">
        <f t="shared" ca="1" si="37"/>
        <v>335.4485803919049</v>
      </c>
      <c r="CB81" s="1">
        <f t="shared" ca="1" si="37"/>
        <v>342.15755199974291</v>
      </c>
      <c r="CC81" s="1">
        <f t="shared" ca="1" si="37"/>
        <v>349.0007030397378</v>
      </c>
    </row>
    <row r="82" spans="2:81" x14ac:dyDescent="0.2">
      <c r="B82">
        <f t="shared" si="23"/>
        <v>2052</v>
      </c>
      <c r="D82" t="s">
        <v>43</v>
      </c>
      <c r="G82" s="1">
        <f t="shared" si="31"/>
        <v>0</v>
      </c>
      <c r="H82" s="1">
        <f t="shared" si="31"/>
        <v>0</v>
      </c>
      <c r="I82" s="1">
        <f t="shared" si="31"/>
        <v>0</v>
      </c>
      <c r="J82" s="1">
        <f t="shared" si="31"/>
        <v>0</v>
      </c>
      <c r="K82" s="1">
        <f t="shared" si="31"/>
        <v>0</v>
      </c>
      <c r="L82" s="1">
        <f t="shared" si="31"/>
        <v>0</v>
      </c>
      <c r="M82" s="1">
        <f t="shared" si="31"/>
        <v>0</v>
      </c>
      <c r="N82" s="1">
        <f t="shared" si="31"/>
        <v>0</v>
      </c>
      <c r="O82" s="1">
        <f t="shared" si="31"/>
        <v>0</v>
      </c>
      <c r="P82" s="1">
        <f t="shared" si="31"/>
        <v>0</v>
      </c>
      <c r="Q82" s="1">
        <f t="shared" si="32"/>
        <v>0</v>
      </c>
      <c r="R82" s="1">
        <f t="shared" si="32"/>
        <v>0</v>
      </c>
      <c r="S82" s="1">
        <f t="shared" si="32"/>
        <v>0</v>
      </c>
      <c r="T82" s="1">
        <f t="shared" si="32"/>
        <v>0</v>
      </c>
      <c r="U82" s="1">
        <f t="shared" si="32"/>
        <v>0</v>
      </c>
      <c r="V82" s="1">
        <f t="shared" si="32"/>
        <v>0</v>
      </c>
      <c r="W82" s="1">
        <f t="shared" si="32"/>
        <v>0</v>
      </c>
      <c r="X82" s="1">
        <f t="shared" si="32"/>
        <v>0</v>
      </c>
      <c r="Y82" s="1">
        <f t="shared" si="32"/>
        <v>0</v>
      </c>
      <c r="Z82" s="1">
        <f t="shared" si="32"/>
        <v>0</v>
      </c>
      <c r="AA82" s="1">
        <f t="shared" si="33"/>
        <v>0</v>
      </c>
      <c r="AB82" s="1">
        <f t="shared" si="33"/>
        <v>0</v>
      </c>
      <c r="AC82" s="1">
        <f t="shared" si="33"/>
        <v>0</v>
      </c>
      <c r="AD82" s="1">
        <f t="shared" si="33"/>
        <v>0</v>
      </c>
      <c r="AE82" s="1">
        <f t="shared" si="33"/>
        <v>0</v>
      </c>
      <c r="AF82" s="1">
        <f t="shared" si="33"/>
        <v>0</v>
      </c>
      <c r="AG82" s="1">
        <f t="shared" ca="1" si="33"/>
        <v>144.00794291239902</v>
      </c>
      <c r="AH82" s="1">
        <f t="shared" ca="1" si="33"/>
        <v>146.88810177064701</v>
      </c>
      <c r="AI82" s="1">
        <f t="shared" ca="1" si="33"/>
        <v>149.82586380605994</v>
      </c>
      <c r="AJ82" s="1">
        <f t="shared" ca="1" si="33"/>
        <v>152.82238108218112</v>
      </c>
      <c r="AK82" s="1">
        <f t="shared" ca="1" si="34"/>
        <v>155.87882870382475</v>
      </c>
      <c r="AL82" s="1">
        <f t="shared" ca="1" si="34"/>
        <v>158.99640527790126</v>
      </c>
      <c r="AM82" s="1">
        <f t="shared" ca="1" si="34"/>
        <v>162.17633338345928</v>
      </c>
      <c r="AN82" s="1">
        <f t="shared" ca="1" si="34"/>
        <v>165.41986005112844</v>
      </c>
      <c r="AO82" s="1">
        <f t="shared" ca="1" si="34"/>
        <v>168.72825725215102</v>
      </c>
      <c r="AP82" s="1">
        <f t="shared" ca="1" si="34"/>
        <v>172.10282239719405</v>
      </c>
      <c r="AQ82" s="1">
        <f t="shared" ca="1" si="34"/>
        <v>175.54487884513793</v>
      </c>
      <c r="AR82" s="1">
        <f t="shared" ca="1" si="34"/>
        <v>179.05577642204065</v>
      </c>
      <c r="AS82" s="1">
        <f t="shared" ca="1" si="34"/>
        <v>182.6368919504815</v>
      </c>
      <c r="AT82" s="1">
        <f t="shared" ca="1" si="34"/>
        <v>186.28962978949113</v>
      </c>
      <c r="AU82" s="1">
        <f t="shared" ca="1" si="35"/>
        <v>190.01542238528097</v>
      </c>
      <c r="AV82" s="1">
        <f t="shared" ca="1" si="35"/>
        <v>193.81573083298653</v>
      </c>
      <c r="AW82" s="1">
        <f t="shared" ca="1" si="35"/>
        <v>197.69204544964629</v>
      </c>
      <c r="AX82" s="1">
        <f t="shared" ca="1" si="35"/>
        <v>201.64588635863925</v>
      </c>
      <c r="AY82" s="1">
        <f t="shared" ca="1" si="35"/>
        <v>205.678804085812</v>
      </c>
      <c r="AZ82" s="1">
        <f t="shared" ca="1" si="35"/>
        <v>209.79238016752822</v>
      </c>
      <c r="BA82" s="1">
        <f t="shared" ca="1" si="35"/>
        <v>213.98822777087881</v>
      </c>
      <c r="BB82" s="1">
        <f t="shared" ca="1" si="35"/>
        <v>218.26799232629637</v>
      </c>
      <c r="BC82" s="1">
        <f t="shared" ca="1" si="35"/>
        <v>222.63335217282233</v>
      </c>
      <c r="BD82" s="1">
        <f t="shared" ca="1" si="35"/>
        <v>227.08601921627871</v>
      </c>
      <c r="BE82" s="1">
        <f t="shared" ca="1" si="36"/>
        <v>231.62773960060431</v>
      </c>
      <c r="BF82" s="1">
        <f t="shared" ca="1" si="36"/>
        <v>236.2602943926164</v>
      </c>
      <c r="BG82" s="1">
        <f t="shared" ca="1" si="36"/>
        <v>240.98550028046876</v>
      </c>
      <c r="BH82" s="1">
        <f t="shared" ca="1" si="36"/>
        <v>245.80521028607808</v>
      </c>
      <c r="BI82" s="1">
        <f t="shared" ca="1" si="36"/>
        <v>250.72131449179969</v>
      </c>
      <c r="BJ82" s="1">
        <f t="shared" ca="1" si="36"/>
        <v>255.73574078163566</v>
      </c>
      <c r="BK82" s="1">
        <f t="shared" ca="1" si="36"/>
        <v>244.35611410286592</v>
      </c>
      <c r="BL82" s="1">
        <f t="shared" ca="1" si="36"/>
        <v>249.24323638492325</v>
      </c>
      <c r="BM82" s="1">
        <f t="shared" ca="1" si="36"/>
        <v>254.22810111262169</v>
      </c>
      <c r="BN82" s="1">
        <f t="shared" ca="1" si="36"/>
        <v>259.31266313487413</v>
      </c>
      <c r="BO82" s="1">
        <f t="shared" ca="1" si="37"/>
        <v>264.49891639757163</v>
      </c>
      <c r="BP82" s="1">
        <f t="shared" ca="1" si="37"/>
        <v>269.78889472552305</v>
      </c>
      <c r="BQ82" s="1">
        <f t="shared" ca="1" si="37"/>
        <v>275.18467262003355</v>
      </c>
      <c r="BR82" s="1">
        <f t="shared" ca="1" si="37"/>
        <v>280.68836607243412</v>
      </c>
      <c r="BS82" s="1">
        <f t="shared" ca="1" si="37"/>
        <v>286.30213339388285</v>
      </c>
      <c r="BT82" s="1">
        <f t="shared" ca="1" si="37"/>
        <v>292.02817606176052</v>
      </c>
      <c r="BU82" s="1">
        <f t="shared" ca="1" si="37"/>
        <v>297.86873958299572</v>
      </c>
      <c r="BV82" s="1">
        <f t="shared" ca="1" si="37"/>
        <v>303.82611437465556</v>
      </c>
      <c r="BW82" s="1">
        <f t="shared" ca="1" si="37"/>
        <v>309.90263666214872</v>
      </c>
      <c r="BX82" s="1">
        <f t="shared" ca="1" si="37"/>
        <v>316.10068939539173</v>
      </c>
      <c r="BY82" s="1">
        <f t="shared" ca="1" si="37"/>
        <v>322.42270318329957</v>
      </c>
      <c r="BZ82" s="1">
        <f t="shared" ca="1" si="37"/>
        <v>328.87115724696548</v>
      </c>
      <c r="CA82" s="1">
        <f t="shared" ca="1" si="37"/>
        <v>335.44858039190484</v>
      </c>
      <c r="CB82" s="1">
        <f t="shared" ca="1" si="37"/>
        <v>342.15755199974296</v>
      </c>
      <c r="CC82" s="1">
        <f t="shared" ca="1" si="37"/>
        <v>349.0007030397378</v>
      </c>
    </row>
    <row r="83" spans="2:81" x14ac:dyDescent="0.2">
      <c r="B83">
        <f t="shared" si="23"/>
        <v>2053</v>
      </c>
      <c r="D83" t="s">
        <v>43</v>
      </c>
      <c r="G83" s="1">
        <f t="shared" si="31"/>
        <v>0</v>
      </c>
      <c r="H83" s="1">
        <f t="shared" si="31"/>
        <v>0</v>
      </c>
      <c r="I83" s="1">
        <f t="shared" si="31"/>
        <v>0</v>
      </c>
      <c r="J83" s="1">
        <f t="shared" si="31"/>
        <v>0</v>
      </c>
      <c r="K83" s="1">
        <f t="shared" si="31"/>
        <v>0</v>
      </c>
      <c r="L83" s="1">
        <f t="shared" si="31"/>
        <v>0</v>
      </c>
      <c r="M83" s="1">
        <f t="shared" si="31"/>
        <v>0</v>
      </c>
      <c r="N83" s="1">
        <f t="shared" si="31"/>
        <v>0</v>
      </c>
      <c r="O83" s="1">
        <f t="shared" si="31"/>
        <v>0</v>
      </c>
      <c r="P83" s="1">
        <f t="shared" si="31"/>
        <v>0</v>
      </c>
      <c r="Q83" s="1">
        <f t="shared" si="32"/>
        <v>0</v>
      </c>
      <c r="R83" s="1">
        <f t="shared" si="32"/>
        <v>0</v>
      </c>
      <c r="S83" s="1">
        <f t="shared" si="32"/>
        <v>0</v>
      </c>
      <c r="T83" s="1">
        <f t="shared" si="32"/>
        <v>0</v>
      </c>
      <c r="U83" s="1">
        <f t="shared" si="32"/>
        <v>0</v>
      </c>
      <c r="V83" s="1">
        <f t="shared" si="32"/>
        <v>0</v>
      </c>
      <c r="W83" s="1">
        <f t="shared" si="32"/>
        <v>0</v>
      </c>
      <c r="X83" s="1">
        <f t="shared" si="32"/>
        <v>0</v>
      </c>
      <c r="Y83" s="1">
        <f t="shared" si="32"/>
        <v>0</v>
      </c>
      <c r="Z83" s="1">
        <f t="shared" si="32"/>
        <v>0</v>
      </c>
      <c r="AA83" s="1">
        <f t="shared" si="33"/>
        <v>0</v>
      </c>
      <c r="AB83" s="1">
        <f t="shared" si="33"/>
        <v>0</v>
      </c>
      <c r="AC83" s="1">
        <f t="shared" si="33"/>
        <v>0</v>
      </c>
      <c r="AD83" s="1">
        <f t="shared" si="33"/>
        <v>0</v>
      </c>
      <c r="AE83" s="1">
        <f t="shared" si="33"/>
        <v>0</v>
      </c>
      <c r="AF83" s="1">
        <f t="shared" si="33"/>
        <v>0</v>
      </c>
      <c r="AG83" s="1">
        <f t="shared" si="33"/>
        <v>0</v>
      </c>
      <c r="AH83" s="1">
        <f t="shared" ca="1" si="33"/>
        <v>143.72495909397901</v>
      </c>
      <c r="AI83" s="1">
        <f t="shared" ca="1" si="33"/>
        <v>146.59945827585858</v>
      </c>
      <c r="AJ83" s="1">
        <f t="shared" ca="1" si="33"/>
        <v>149.53144744137575</v>
      </c>
      <c r="AK83" s="1">
        <f t="shared" ca="1" si="34"/>
        <v>152.52207639020327</v>
      </c>
      <c r="AL83" s="1">
        <f t="shared" ca="1" si="34"/>
        <v>155.57251791800735</v>
      </c>
      <c r="AM83" s="1">
        <f t="shared" ca="1" si="34"/>
        <v>158.68396827636749</v>
      </c>
      <c r="AN83" s="1">
        <f t="shared" ca="1" si="34"/>
        <v>161.85764764189486</v>
      </c>
      <c r="AO83" s="1">
        <f t="shared" ca="1" si="34"/>
        <v>165.0948005947327</v>
      </c>
      <c r="AP83" s="1">
        <f t="shared" ca="1" si="34"/>
        <v>168.39669660662739</v>
      </c>
      <c r="AQ83" s="1">
        <f t="shared" ca="1" si="34"/>
        <v>171.76463053875992</v>
      </c>
      <c r="AR83" s="1">
        <f t="shared" ca="1" si="34"/>
        <v>175.19992314953512</v>
      </c>
      <c r="AS83" s="1">
        <f t="shared" ca="1" si="34"/>
        <v>178.70392161252579</v>
      </c>
      <c r="AT83" s="1">
        <f t="shared" ca="1" si="34"/>
        <v>182.27800004477635</v>
      </c>
      <c r="AU83" s="1">
        <f t="shared" ca="1" si="35"/>
        <v>185.92356004567188</v>
      </c>
      <c r="AV83" s="1">
        <f t="shared" ca="1" si="35"/>
        <v>189.64203124658533</v>
      </c>
      <c r="AW83" s="1">
        <f t="shared" ca="1" si="35"/>
        <v>193.43487187151698</v>
      </c>
      <c r="AX83" s="1">
        <f t="shared" ca="1" si="35"/>
        <v>197.30356930894735</v>
      </c>
      <c r="AY83" s="1">
        <f t="shared" ca="1" si="35"/>
        <v>201.24964069512632</v>
      </c>
      <c r="AZ83" s="1">
        <f t="shared" ca="1" si="35"/>
        <v>205.2746335090288</v>
      </c>
      <c r="BA83" s="1">
        <f t="shared" ca="1" si="35"/>
        <v>209.38012617920938</v>
      </c>
      <c r="BB83" s="1">
        <f t="shared" ca="1" si="35"/>
        <v>213.5677287027936</v>
      </c>
      <c r="BC83" s="1">
        <f t="shared" ca="1" si="35"/>
        <v>217.83908327684944</v>
      </c>
      <c r="BD83" s="1">
        <f t="shared" ca="1" si="35"/>
        <v>222.19586494238644</v>
      </c>
      <c r="BE83" s="1">
        <f t="shared" ca="1" si="36"/>
        <v>226.63978224123414</v>
      </c>
      <c r="BF83" s="1">
        <f t="shared" ca="1" si="36"/>
        <v>231.17257788605883</v>
      </c>
      <c r="BG83" s="1">
        <f t="shared" ca="1" si="36"/>
        <v>235.79602944378001</v>
      </c>
      <c r="BH83" s="1">
        <f t="shared" ca="1" si="36"/>
        <v>240.51195003265565</v>
      </c>
      <c r="BI83" s="1">
        <f t="shared" ca="1" si="36"/>
        <v>245.32218903330869</v>
      </c>
      <c r="BJ83" s="1">
        <f t="shared" ca="1" si="36"/>
        <v>250.22863281397494</v>
      </c>
      <c r="BK83" s="1">
        <f t="shared" ca="1" si="36"/>
        <v>255.23320547025438</v>
      </c>
      <c r="BL83" s="1">
        <f t="shared" ca="1" si="36"/>
        <v>249.24323638492325</v>
      </c>
      <c r="BM83" s="1">
        <f t="shared" ca="1" si="36"/>
        <v>254.22810111262172</v>
      </c>
      <c r="BN83" s="1">
        <f t="shared" ca="1" si="36"/>
        <v>259.31266313487413</v>
      </c>
      <c r="BO83" s="1">
        <f t="shared" ca="1" si="37"/>
        <v>264.49891639757163</v>
      </c>
      <c r="BP83" s="1">
        <f t="shared" ca="1" si="37"/>
        <v>269.78889472552305</v>
      </c>
      <c r="BQ83" s="1">
        <f t="shared" ca="1" si="37"/>
        <v>275.18467262003355</v>
      </c>
      <c r="BR83" s="1">
        <f t="shared" ca="1" si="37"/>
        <v>280.68836607243423</v>
      </c>
      <c r="BS83" s="1">
        <f t="shared" ca="1" si="37"/>
        <v>286.30213339388285</v>
      </c>
      <c r="BT83" s="1">
        <f t="shared" ca="1" si="37"/>
        <v>292.02817606176052</v>
      </c>
      <c r="BU83" s="1">
        <f t="shared" ca="1" si="37"/>
        <v>297.86873958299572</v>
      </c>
      <c r="BV83" s="1">
        <f t="shared" ca="1" si="37"/>
        <v>303.82611437465567</v>
      </c>
      <c r="BW83" s="1">
        <f t="shared" ca="1" si="37"/>
        <v>309.90263666214872</v>
      </c>
      <c r="BX83" s="1">
        <f t="shared" ca="1" si="37"/>
        <v>316.10068939539173</v>
      </c>
      <c r="BY83" s="1">
        <f t="shared" ca="1" si="37"/>
        <v>322.42270318329957</v>
      </c>
      <c r="BZ83" s="1">
        <f t="shared" ca="1" si="37"/>
        <v>328.87115724696559</v>
      </c>
      <c r="CA83" s="1">
        <f t="shared" ca="1" si="37"/>
        <v>335.44858039190478</v>
      </c>
      <c r="CB83" s="1">
        <f t="shared" ca="1" si="37"/>
        <v>342.15755199974296</v>
      </c>
      <c r="CC83" s="1">
        <f t="shared" ca="1" si="37"/>
        <v>349.00070303973786</v>
      </c>
    </row>
    <row r="85" spans="2:81" x14ac:dyDescent="0.2">
      <c r="B85" s="7" t="s">
        <v>58</v>
      </c>
    </row>
    <row r="86" spans="2:81" x14ac:dyDescent="0.2">
      <c r="B86" s="10" t="s">
        <v>59</v>
      </c>
    </row>
    <row r="87" spans="2:81" x14ac:dyDescent="0.2">
      <c r="B87" s="10" t="s">
        <v>56</v>
      </c>
      <c r="G87" s="38"/>
    </row>
    <row r="88" spans="2:81" x14ac:dyDescent="0.2">
      <c r="B88" s="6" t="s">
        <v>60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</row>
    <row r="89" spans="2:81" x14ac:dyDescent="0.2">
      <c r="B89">
        <f>B56</f>
        <v>2026</v>
      </c>
      <c r="D89" t="s">
        <v>43</v>
      </c>
      <c r="G89" s="1">
        <f t="shared" ref="G89:P98" ca="1" si="38">IF($B89&lt;=G$28,INDEX($G$45:$CC$45,MATCH(MIN($B89+INT((G$28-$B89)/$E$10)*$E$10),$G$28:$CC$28,0)),0)*(1+$E$12)^(MOD(G$28-$B89,$E$10))</f>
        <v>391.98110399999996</v>
      </c>
      <c r="H89" s="1">
        <f t="shared" ca="1" si="38"/>
        <v>399.82072607999999</v>
      </c>
      <c r="I89" s="1">
        <f t="shared" ca="1" si="38"/>
        <v>407.81714060159993</v>
      </c>
      <c r="J89" s="1">
        <f t="shared" ca="1" si="38"/>
        <v>415.97348341363193</v>
      </c>
      <c r="K89" s="1">
        <f t="shared" ca="1" si="38"/>
        <v>424.29295308190461</v>
      </c>
      <c r="L89" s="1">
        <f t="shared" ca="1" si="38"/>
        <v>432.77881214354267</v>
      </c>
      <c r="M89" s="1">
        <f t="shared" ca="1" si="38"/>
        <v>441.43438838641356</v>
      </c>
      <c r="N89" s="1">
        <f t="shared" ca="1" si="38"/>
        <v>450.26307615414174</v>
      </c>
      <c r="O89" s="1">
        <f t="shared" ca="1" si="38"/>
        <v>459.26833767722462</v>
      </c>
      <c r="P89" s="1">
        <f t="shared" ca="1" si="38"/>
        <v>468.45370443076911</v>
      </c>
      <c r="Q89" s="1">
        <f t="shared" ref="Q89:Z98" ca="1" si="39">IF($B89&lt;=Q$28,INDEX($G$45:$CC$45,MATCH(MIN($B89+INT((Q$28-$B89)/$E$10)*$E$10),$G$28:$CC$28,0)),0)*(1+$E$12)^(MOD(Q$28-$B89,$E$10))</f>
        <v>477.82277851938454</v>
      </c>
      <c r="R89" s="1">
        <f t="shared" ca="1" si="39"/>
        <v>487.37923408977213</v>
      </c>
      <c r="S89" s="1">
        <f t="shared" ca="1" si="39"/>
        <v>497.12681877156763</v>
      </c>
      <c r="T89" s="1">
        <f t="shared" ca="1" si="39"/>
        <v>507.06935514699899</v>
      </c>
      <c r="U89" s="1">
        <f t="shared" ca="1" si="39"/>
        <v>517.21074224993902</v>
      </c>
      <c r="V89" s="1">
        <f t="shared" ca="1" si="39"/>
        <v>527.55495709493766</v>
      </c>
      <c r="W89" s="1">
        <f t="shared" ca="1" si="39"/>
        <v>538.10605623683648</v>
      </c>
      <c r="X89" s="1">
        <f t="shared" ca="1" si="39"/>
        <v>548.8681773615732</v>
      </c>
      <c r="Y89" s="1">
        <f t="shared" ca="1" si="39"/>
        <v>559.84554090880465</v>
      </c>
      <c r="Z89" s="1">
        <f t="shared" ca="1" si="39"/>
        <v>571.04245172698074</v>
      </c>
      <c r="AA89" s="1">
        <f t="shared" ref="AA89:AJ98" ca="1" si="40">IF($B89&lt;=AA$28,INDEX($G$45:$CC$45,MATCH(MIN($B89+INT((AA$28-$B89)/$E$10)*$E$10),$G$28:$CC$28,0)),0)*(1+$E$12)^(MOD(AA$28-$B89,$E$10))</f>
        <v>370.70927733385952</v>
      </c>
      <c r="AB89" s="1">
        <f t="shared" ca="1" si="40"/>
        <v>378.12346288053669</v>
      </c>
      <c r="AC89" s="1">
        <f t="shared" ca="1" si="40"/>
        <v>385.68593213814745</v>
      </c>
      <c r="AD89" s="1">
        <f t="shared" ca="1" si="40"/>
        <v>393.39965078091035</v>
      </c>
      <c r="AE89" s="1">
        <f t="shared" ca="1" si="40"/>
        <v>401.2676437965286</v>
      </c>
      <c r="AF89" s="1">
        <f t="shared" ca="1" si="40"/>
        <v>409.2929966724592</v>
      </c>
      <c r="AG89" s="1">
        <f t="shared" ca="1" si="40"/>
        <v>417.47885660590839</v>
      </c>
      <c r="AH89" s="1">
        <f t="shared" ca="1" si="40"/>
        <v>425.82843373802643</v>
      </c>
      <c r="AI89" s="1">
        <f t="shared" ca="1" si="40"/>
        <v>434.34500241278704</v>
      </c>
      <c r="AJ89" s="1">
        <f t="shared" ca="1" si="40"/>
        <v>443.03190246104276</v>
      </c>
      <c r="AK89" s="1">
        <f t="shared" ref="AK89:AT98" ca="1" si="41">IF($B89&lt;=AK$28,INDEX($G$45:$CC$45,MATCH(MIN($B89+INT((AK$28-$B89)/$E$10)*$E$10),$G$28:$CC$28,0)),0)*(1+$E$12)^(MOD(AK$28-$B89,$E$10))</f>
        <v>451.89254051026364</v>
      </c>
      <c r="AL89" s="1">
        <f t="shared" ca="1" si="41"/>
        <v>460.9303913204688</v>
      </c>
      <c r="AM89" s="1">
        <f t="shared" ca="1" si="41"/>
        <v>470.14899914687828</v>
      </c>
      <c r="AN89" s="1">
        <f t="shared" ca="1" si="41"/>
        <v>479.55197912981583</v>
      </c>
      <c r="AO89" s="1">
        <f t="shared" ca="1" si="41"/>
        <v>489.14301871241219</v>
      </c>
      <c r="AP89" s="1">
        <f t="shared" ca="1" si="41"/>
        <v>498.9258790866603</v>
      </c>
      <c r="AQ89" s="1">
        <f t="shared" ca="1" si="41"/>
        <v>508.90439666839359</v>
      </c>
      <c r="AR89" s="1">
        <f t="shared" ca="1" si="41"/>
        <v>519.08248460176151</v>
      </c>
      <c r="AS89" s="1">
        <f t="shared" ca="1" si="41"/>
        <v>529.46413429379663</v>
      </c>
      <c r="AT89" s="1">
        <f t="shared" ca="1" si="41"/>
        <v>540.05341697967253</v>
      </c>
      <c r="AU89" s="1">
        <f t="shared" ref="AU89:BD98" ca="1" si="42">IF($B89&lt;=AU$28,INDEX($G$45:$CC$45,MATCH(MIN($B89+INT((AU$28-$B89)/$E$10)*$E$10),$G$28:$CC$28,0)),0)*(1+$E$12)^(MOD(AU$28-$B89,$E$10))</f>
        <v>477.65605747121259</v>
      </c>
      <c r="AV89" s="1">
        <f t="shared" ca="1" si="42"/>
        <v>487.20917862063686</v>
      </c>
      <c r="AW89" s="1">
        <f t="shared" ca="1" si="42"/>
        <v>496.9533621930496</v>
      </c>
      <c r="AX89" s="1">
        <f t="shared" ca="1" si="42"/>
        <v>506.89242943691056</v>
      </c>
      <c r="AY89" s="1">
        <f t="shared" ca="1" si="42"/>
        <v>517.03027802564873</v>
      </c>
      <c r="AZ89" s="1">
        <f t="shared" ca="1" si="42"/>
        <v>527.37088358616177</v>
      </c>
      <c r="BA89" s="1">
        <f t="shared" ca="1" si="42"/>
        <v>537.91830125788499</v>
      </c>
      <c r="BB89" s="1">
        <f t="shared" ca="1" si="42"/>
        <v>548.67666728304266</v>
      </c>
      <c r="BC89" s="1">
        <f t="shared" ca="1" si="42"/>
        <v>559.65020062870349</v>
      </c>
      <c r="BD89" s="1">
        <f t="shared" ca="1" si="42"/>
        <v>570.84320464127757</v>
      </c>
      <c r="BE89" s="1">
        <f t="shared" ref="BE89:BN98" ca="1" si="43">IF($B89&lt;=BE$28,INDEX($G$45:$CC$45,MATCH(MIN($B89+INT((BE$28-$B89)/$E$10)*$E$10),$G$28:$CC$28,0)),0)*(1+$E$12)^(MOD(BE$28-$B89,$E$10))</f>
        <v>582.26006873410313</v>
      </c>
      <c r="BF89" s="1">
        <f t="shared" ca="1" si="43"/>
        <v>593.90527010878509</v>
      </c>
      <c r="BG89" s="1">
        <f t="shared" ca="1" si="43"/>
        <v>605.78337551096092</v>
      </c>
      <c r="BH89" s="1">
        <f t="shared" ca="1" si="43"/>
        <v>617.89904302118009</v>
      </c>
      <c r="BI89" s="1">
        <f t="shared" ca="1" si="43"/>
        <v>630.2570238816038</v>
      </c>
      <c r="BJ89" s="1">
        <f t="shared" ca="1" si="43"/>
        <v>642.86216435923563</v>
      </c>
      <c r="BK89" s="1">
        <f t="shared" ca="1" si="43"/>
        <v>655.71940764642045</v>
      </c>
      <c r="BL89" s="1">
        <f t="shared" ca="1" si="43"/>
        <v>668.83379579934899</v>
      </c>
      <c r="BM89" s="1">
        <f t="shared" ca="1" si="43"/>
        <v>682.21047171533587</v>
      </c>
      <c r="BN89" s="1">
        <f t="shared" ca="1" si="43"/>
        <v>695.85468114964249</v>
      </c>
      <c r="BO89" s="1">
        <f t="shared" ref="BO89:CC98" ca="1" si="44">IF($B89&lt;=BO$28,INDEX($G$45:$CC$45,MATCH(MIN($B89+INT((BO$28-$B89)/$E$10)*$E$10),$G$28:$CC$28,0)),0)*(1+$E$12)^(MOD(BO$28-$B89,$E$10))</f>
        <v>709.77177477263569</v>
      </c>
      <c r="BP89" s="1">
        <f t="shared" ca="1" si="44"/>
        <v>723.96721026808837</v>
      </c>
      <c r="BQ89" s="1">
        <f t="shared" ca="1" si="44"/>
        <v>738.44655447345019</v>
      </c>
      <c r="BR89" s="1">
        <f t="shared" ca="1" si="44"/>
        <v>753.21548556291918</v>
      </c>
      <c r="BS89" s="1">
        <f t="shared" ca="1" si="44"/>
        <v>768.27979527417756</v>
      </c>
      <c r="BT89" s="1">
        <f t="shared" ca="1" si="44"/>
        <v>783.64539117966115</v>
      </c>
      <c r="BU89" s="1">
        <f t="shared" ca="1" si="44"/>
        <v>799.31829900325442</v>
      </c>
      <c r="BV89" s="1">
        <f t="shared" ca="1" si="44"/>
        <v>815.3046649833193</v>
      </c>
      <c r="BW89" s="1">
        <f t="shared" ca="1" si="44"/>
        <v>831.61075828298578</v>
      </c>
      <c r="BX89" s="1">
        <f t="shared" ca="1" si="44"/>
        <v>848.24297344864544</v>
      </c>
      <c r="BY89" s="1">
        <f t="shared" ca="1" si="44"/>
        <v>865.20783291761848</v>
      </c>
      <c r="BZ89" s="1">
        <f t="shared" ca="1" si="44"/>
        <v>882.51198957597057</v>
      </c>
      <c r="CA89" s="1">
        <f t="shared" ca="1" si="44"/>
        <v>900.16222936749023</v>
      </c>
      <c r="CB89" s="1">
        <f t="shared" ca="1" si="44"/>
        <v>918.16547395483997</v>
      </c>
      <c r="CC89" s="1">
        <f t="shared" ca="1" si="44"/>
        <v>936.52878343393684</v>
      </c>
    </row>
    <row r="90" spans="2:81" x14ac:dyDescent="0.2">
      <c r="B90">
        <f t="shared" ref="B90:B116" si="45">B57</f>
        <v>2027</v>
      </c>
      <c r="D90" t="s">
        <v>43</v>
      </c>
      <c r="G90" s="1">
        <f t="shared" si="38"/>
        <v>0</v>
      </c>
      <c r="H90" s="1">
        <f t="shared" ca="1" si="38"/>
        <v>395.55311827677843</v>
      </c>
      <c r="I90" s="1">
        <f t="shared" ca="1" si="38"/>
        <v>403.46418064231403</v>
      </c>
      <c r="J90" s="1">
        <f t="shared" ca="1" si="38"/>
        <v>411.53346425516025</v>
      </c>
      <c r="K90" s="1">
        <f t="shared" ca="1" si="38"/>
        <v>419.76413354026346</v>
      </c>
      <c r="L90" s="1">
        <f t="shared" ca="1" si="38"/>
        <v>428.15941621106873</v>
      </c>
      <c r="M90" s="1">
        <f t="shared" ca="1" si="38"/>
        <v>436.72260453529015</v>
      </c>
      <c r="N90" s="1">
        <f t="shared" ca="1" si="38"/>
        <v>445.45705662599596</v>
      </c>
      <c r="O90" s="1">
        <f t="shared" ca="1" si="38"/>
        <v>454.3661977585158</v>
      </c>
      <c r="P90" s="1">
        <f t="shared" ca="1" si="38"/>
        <v>463.45352171368614</v>
      </c>
      <c r="Q90" s="1">
        <f t="shared" ca="1" si="39"/>
        <v>472.72259214795986</v>
      </c>
      <c r="R90" s="1">
        <f t="shared" ca="1" si="39"/>
        <v>482.17704399091906</v>
      </c>
      <c r="S90" s="1">
        <f t="shared" ca="1" si="39"/>
        <v>491.82058487073738</v>
      </c>
      <c r="T90" s="1">
        <f t="shared" ca="1" si="39"/>
        <v>501.65699656815218</v>
      </c>
      <c r="U90" s="1">
        <f t="shared" ca="1" si="39"/>
        <v>511.69013649951523</v>
      </c>
      <c r="V90" s="1">
        <f t="shared" ca="1" si="39"/>
        <v>521.92393922950555</v>
      </c>
      <c r="W90" s="1">
        <f t="shared" ca="1" si="39"/>
        <v>532.36241801409551</v>
      </c>
      <c r="X90" s="1">
        <f t="shared" ca="1" si="39"/>
        <v>543.0096663743775</v>
      </c>
      <c r="Y90" s="1">
        <f t="shared" ca="1" si="39"/>
        <v>553.86985970186515</v>
      </c>
      <c r="Z90" s="1">
        <f t="shared" ca="1" si="39"/>
        <v>564.94725689590234</v>
      </c>
      <c r="AA90" s="1">
        <f t="shared" ca="1" si="40"/>
        <v>576.2462020338204</v>
      </c>
      <c r="AB90" s="1">
        <f t="shared" ca="1" si="40"/>
        <v>372.20493091921708</v>
      </c>
      <c r="AC90" s="1">
        <f t="shared" ca="1" si="40"/>
        <v>379.64902953760145</v>
      </c>
      <c r="AD90" s="1">
        <f t="shared" ca="1" si="40"/>
        <v>387.24201012835346</v>
      </c>
      <c r="AE90" s="1">
        <f t="shared" ca="1" si="40"/>
        <v>394.9868503309205</v>
      </c>
      <c r="AF90" s="1">
        <f t="shared" ca="1" si="40"/>
        <v>402.88658733753891</v>
      </c>
      <c r="AG90" s="1">
        <f t="shared" ca="1" si="40"/>
        <v>410.9443190842897</v>
      </c>
      <c r="AH90" s="1">
        <f t="shared" ca="1" si="40"/>
        <v>419.16320546597552</v>
      </c>
      <c r="AI90" s="1">
        <f t="shared" ca="1" si="40"/>
        <v>427.54646957529496</v>
      </c>
      <c r="AJ90" s="1">
        <f t="shared" ca="1" si="40"/>
        <v>436.09739896680088</v>
      </c>
      <c r="AK90" s="1">
        <f t="shared" ca="1" si="41"/>
        <v>444.81934694613687</v>
      </c>
      <c r="AL90" s="1">
        <f t="shared" ca="1" si="41"/>
        <v>453.71573388505965</v>
      </c>
      <c r="AM90" s="1">
        <f t="shared" ca="1" si="41"/>
        <v>462.79004856276077</v>
      </c>
      <c r="AN90" s="1">
        <f t="shared" ca="1" si="41"/>
        <v>472.04584953401604</v>
      </c>
      <c r="AO90" s="1">
        <f t="shared" ca="1" si="41"/>
        <v>481.48676652469635</v>
      </c>
      <c r="AP90" s="1">
        <f t="shared" ca="1" si="41"/>
        <v>491.11650185519034</v>
      </c>
      <c r="AQ90" s="1">
        <f t="shared" ca="1" si="41"/>
        <v>500.93883189229399</v>
      </c>
      <c r="AR90" s="1">
        <f t="shared" ca="1" si="41"/>
        <v>510.95760853013996</v>
      </c>
      <c r="AS90" s="1">
        <f t="shared" ca="1" si="41"/>
        <v>521.17676070074276</v>
      </c>
      <c r="AT90" s="1">
        <f t="shared" ca="1" si="41"/>
        <v>531.60029591475757</v>
      </c>
      <c r="AU90" s="1">
        <f t="shared" ca="1" si="42"/>
        <v>542.2323018330527</v>
      </c>
      <c r="AV90" s="1">
        <f t="shared" ca="1" si="42"/>
        <v>487.20917862063686</v>
      </c>
      <c r="AW90" s="1">
        <f t="shared" ca="1" si="42"/>
        <v>496.9533621930496</v>
      </c>
      <c r="AX90" s="1">
        <f t="shared" ca="1" si="42"/>
        <v>506.89242943691056</v>
      </c>
      <c r="AY90" s="1">
        <f t="shared" ca="1" si="42"/>
        <v>517.03027802564873</v>
      </c>
      <c r="AZ90" s="1">
        <f t="shared" ca="1" si="42"/>
        <v>527.37088358616177</v>
      </c>
      <c r="BA90" s="1">
        <f t="shared" ca="1" si="42"/>
        <v>537.91830125788499</v>
      </c>
      <c r="BB90" s="1">
        <f t="shared" ca="1" si="42"/>
        <v>548.67666728304278</v>
      </c>
      <c r="BC90" s="1">
        <f t="shared" ca="1" si="42"/>
        <v>559.65020062870349</v>
      </c>
      <c r="BD90" s="1">
        <f t="shared" ca="1" si="42"/>
        <v>570.84320464127757</v>
      </c>
      <c r="BE90" s="1">
        <f t="shared" ca="1" si="43"/>
        <v>582.26006873410313</v>
      </c>
      <c r="BF90" s="1">
        <f t="shared" ca="1" si="43"/>
        <v>593.9052701087852</v>
      </c>
      <c r="BG90" s="1">
        <f t="shared" ca="1" si="43"/>
        <v>605.78337551096081</v>
      </c>
      <c r="BH90" s="1">
        <f t="shared" ca="1" si="43"/>
        <v>617.8990430211802</v>
      </c>
      <c r="BI90" s="1">
        <f t="shared" ca="1" si="43"/>
        <v>630.25702388160369</v>
      </c>
      <c r="BJ90" s="1">
        <f t="shared" ca="1" si="43"/>
        <v>642.86216435923586</v>
      </c>
      <c r="BK90" s="1">
        <f t="shared" ca="1" si="43"/>
        <v>655.71940764642045</v>
      </c>
      <c r="BL90" s="1">
        <f t="shared" ca="1" si="43"/>
        <v>668.83379579934888</v>
      </c>
      <c r="BM90" s="1">
        <f t="shared" ca="1" si="43"/>
        <v>682.21047171533598</v>
      </c>
      <c r="BN90" s="1">
        <f t="shared" ca="1" si="43"/>
        <v>695.8546811496426</v>
      </c>
      <c r="BO90" s="1">
        <f t="shared" ca="1" si="44"/>
        <v>709.77177477263547</v>
      </c>
      <c r="BP90" s="1">
        <f t="shared" ca="1" si="44"/>
        <v>723.96721026808837</v>
      </c>
      <c r="BQ90" s="1">
        <f t="shared" ca="1" si="44"/>
        <v>738.44655447345019</v>
      </c>
      <c r="BR90" s="1">
        <f t="shared" ca="1" si="44"/>
        <v>753.21548556291918</v>
      </c>
      <c r="BS90" s="1">
        <f t="shared" ca="1" si="44"/>
        <v>768.27979527417745</v>
      </c>
      <c r="BT90" s="1">
        <f t="shared" ca="1" si="44"/>
        <v>783.64539117966103</v>
      </c>
      <c r="BU90" s="1">
        <f t="shared" ca="1" si="44"/>
        <v>799.31829900325431</v>
      </c>
      <c r="BV90" s="1">
        <f t="shared" ca="1" si="44"/>
        <v>815.30466498331941</v>
      </c>
      <c r="BW90" s="1">
        <f t="shared" ca="1" si="44"/>
        <v>831.61075828298567</v>
      </c>
      <c r="BX90" s="1">
        <f t="shared" ca="1" si="44"/>
        <v>848.24297344864544</v>
      </c>
      <c r="BY90" s="1">
        <f t="shared" ca="1" si="44"/>
        <v>865.20783291761836</v>
      </c>
      <c r="BZ90" s="1">
        <f t="shared" ca="1" si="44"/>
        <v>882.51198957597069</v>
      </c>
      <c r="CA90" s="1">
        <f t="shared" ca="1" si="44"/>
        <v>900.16222936749</v>
      </c>
      <c r="CB90" s="1">
        <f t="shared" ca="1" si="44"/>
        <v>918.16547395483997</v>
      </c>
      <c r="CC90" s="1">
        <f t="shared" ca="1" si="44"/>
        <v>936.52878343393672</v>
      </c>
    </row>
    <row r="91" spans="2:81" x14ac:dyDescent="0.2">
      <c r="B91">
        <f t="shared" si="45"/>
        <v>2028</v>
      </c>
      <c r="D91" t="s">
        <v>43</v>
      </c>
      <c r="G91" s="1">
        <f t="shared" si="38"/>
        <v>0</v>
      </c>
      <c r="H91" s="1">
        <f t="shared" si="38"/>
        <v>0</v>
      </c>
      <c r="I91" s="1">
        <f t="shared" ca="1" si="38"/>
        <v>399.15768332159996</v>
      </c>
      <c r="J91" s="1">
        <f t="shared" ca="1" si="38"/>
        <v>407.14083698803199</v>
      </c>
      <c r="K91" s="1">
        <f t="shared" ca="1" si="38"/>
        <v>415.28365372779257</v>
      </c>
      <c r="L91" s="1">
        <f t="shared" ca="1" si="38"/>
        <v>423.58932680234841</v>
      </c>
      <c r="M91" s="1">
        <f t="shared" ca="1" si="38"/>
        <v>432.06111333839539</v>
      </c>
      <c r="N91" s="1">
        <f t="shared" ca="1" si="38"/>
        <v>440.70233560516334</v>
      </c>
      <c r="O91" s="1">
        <f t="shared" ca="1" si="38"/>
        <v>449.51638231726662</v>
      </c>
      <c r="P91" s="1">
        <f t="shared" ca="1" si="38"/>
        <v>458.50670996361185</v>
      </c>
      <c r="Q91" s="1">
        <f t="shared" ca="1" si="39"/>
        <v>467.67684416288415</v>
      </c>
      <c r="R91" s="1">
        <f t="shared" ca="1" si="39"/>
        <v>477.03038104614183</v>
      </c>
      <c r="S91" s="1">
        <f t="shared" ca="1" si="39"/>
        <v>486.57098866706468</v>
      </c>
      <c r="T91" s="1">
        <f t="shared" ca="1" si="39"/>
        <v>496.30240844040588</v>
      </c>
      <c r="U91" s="1">
        <f t="shared" ca="1" si="39"/>
        <v>506.22845660921411</v>
      </c>
      <c r="V91" s="1">
        <f t="shared" ca="1" si="39"/>
        <v>516.35302574139837</v>
      </c>
      <c r="W91" s="1">
        <f t="shared" ca="1" si="39"/>
        <v>526.68008625622633</v>
      </c>
      <c r="X91" s="1">
        <f t="shared" ca="1" si="39"/>
        <v>537.21368798135074</v>
      </c>
      <c r="Y91" s="1">
        <f t="shared" ca="1" si="39"/>
        <v>547.95796174097779</v>
      </c>
      <c r="Z91" s="1">
        <f t="shared" ca="1" si="39"/>
        <v>558.91712097579739</v>
      </c>
      <c r="AA91" s="1">
        <f t="shared" ca="1" si="40"/>
        <v>570.09546339531335</v>
      </c>
      <c r="AB91" s="1">
        <f t="shared" ca="1" si="40"/>
        <v>581.49737266321961</v>
      </c>
      <c r="AC91" s="1">
        <f t="shared" ca="1" si="40"/>
        <v>373.69878608788713</v>
      </c>
      <c r="AD91" s="1">
        <f t="shared" ca="1" si="40"/>
        <v>381.1727618096449</v>
      </c>
      <c r="AE91" s="1">
        <f t="shared" ca="1" si="40"/>
        <v>388.79621704583775</v>
      </c>
      <c r="AF91" s="1">
        <f t="shared" ca="1" si="40"/>
        <v>396.57214138675448</v>
      </c>
      <c r="AG91" s="1">
        <f t="shared" ca="1" si="40"/>
        <v>404.50358421448959</v>
      </c>
      <c r="AH91" s="1">
        <f t="shared" ca="1" si="40"/>
        <v>412.59365589877939</v>
      </c>
      <c r="AI91" s="1">
        <f t="shared" ca="1" si="40"/>
        <v>420.84552901675499</v>
      </c>
      <c r="AJ91" s="1">
        <f t="shared" ca="1" si="40"/>
        <v>429.26243959709001</v>
      </c>
      <c r="AK91" s="1">
        <f t="shared" ca="1" si="41"/>
        <v>437.84768838903187</v>
      </c>
      <c r="AL91" s="1">
        <f t="shared" ca="1" si="41"/>
        <v>446.60464215681253</v>
      </c>
      <c r="AM91" s="1">
        <f t="shared" ca="1" si="41"/>
        <v>455.53673499994875</v>
      </c>
      <c r="AN91" s="1">
        <f t="shared" ca="1" si="41"/>
        <v>464.64746969994769</v>
      </c>
      <c r="AO91" s="1">
        <f t="shared" ca="1" si="41"/>
        <v>473.94041909394667</v>
      </c>
      <c r="AP91" s="1">
        <f t="shared" ca="1" si="41"/>
        <v>483.41922747582561</v>
      </c>
      <c r="AQ91" s="1">
        <f t="shared" ca="1" si="41"/>
        <v>493.08761202534214</v>
      </c>
      <c r="AR91" s="1">
        <f t="shared" ca="1" si="41"/>
        <v>502.94936426584889</v>
      </c>
      <c r="AS91" s="1">
        <f t="shared" ca="1" si="41"/>
        <v>513.0083515511659</v>
      </c>
      <c r="AT91" s="1">
        <f t="shared" ca="1" si="41"/>
        <v>523.26851858218924</v>
      </c>
      <c r="AU91" s="1">
        <f t="shared" ca="1" si="42"/>
        <v>533.733888953833</v>
      </c>
      <c r="AV91" s="1">
        <f t="shared" ca="1" si="42"/>
        <v>544.40856673290966</v>
      </c>
      <c r="AW91" s="1">
        <f t="shared" ca="1" si="42"/>
        <v>496.9533621930496</v>
      </c>
      <c r="AX91" s="1">
        <f t="shared" ca="1" si="42"/>
        <v>506.89242943691062</v>
      </c>
      <c r="AY91" s="1">
        <f t="shared" ca="1" si="42"/>
        <v>517.03027802564884</v>
      </c>
      <c r="AZ91" s="1">
        <f t="shared" ca="1" si="42"/>
        <v>527.37088358616177</v>
      </c>
      <c r="BA91" s="1">
        <f t="shared" ca="1" si="42"/>
        <v>537.91830125788499</v>
      </c>
      <c r="BB91" s="1">
        <f t="shared" ca="1" si="42"/>
        <v>548.67666728304278</v>
      </c>
      <c r="BC91" s="1">
        <f t="shared" ca="1" si="42"/>
        <v>559.6502006287036</v>
      </c>
      <c r="BD91" s="1">
        <f t="shared" ca="1" si="42"/>
        <v>570.84320464127757</v>
      </c>
      <c r="BE91" s="1">
        <f t="shared" ca="1" si="43"/>
        <v>582.26006873410313</v>
      </c>
      <c r="BF91" s="1">
        <f t="shared" ca="1" si="43"/>
        <v>593.9052701087852</v>
      </c>
      <c r="BG91" s="1">
        <f t="shared" ca="1" si="43"/>
        <v>605.78337551096092</v>
      </c>
      <c r="BH91" s="1">
        <f t="shared" ca="1" si="43"/>
        <v>617.89904302118009</v>
      </c>
      <c r="BI91" s="1">
        <f t="shared" ca="1" si="43"/>
        <v>630.2570238816038</v>
      </c>
      <c r="BJ91" s="1">
        <f t="shared" ca="1" si="43"/>
        <v>642.86216435923575</v>
      </c>
      <c r="BK91" s="1">
        <f t="shared" ca="1" si="43"/>
        <v>655.71940764642056</v>
      </c>
      <c r="BL91" s="1">
        <f t="shared" ca="1" si="43"/>
        <v>668.83379579934876</v>
      </c>
      <c r="BM91" s="1">
        <f t="shared" ca="1" si="43"/>
        <v>682.21047171533587</v>
      </c>
      <c r="BN91" s="1">
        <f t="shared" ca="1" si="43"/>
        <v>695.85468114964272</v>
      </c>
      <c r="BO91" s="1">
        <f t="shared" ca="1" si="44"/>
        <v>709.77177477263547</v>
      </c>
      <c r="BP91" s="1">
        <f t="shared" ca="1" si="44"/>
        <v>723.96721026808814</v>
      </c>
      <c r="BQ91" s="1">
        <f t="shared" ca="1" si="44"/>
        <v>738.44655447345019</v>
      </c>
      <c r="BR91" s="1">
        <f t="shared" ca="1" si="44"/>
        <v>753.21548556291918</v>
      </c>
      <c r="BS91" s="1">
        <f t="shared" ca="1" si="44"/>
        <v>768.27979527417756</v>
      </c>
      <c r="BT91" s="1">
        <f t="shared" ca="1" si="44"/>
        <v>783.64539117966103</v>
      </c>
      <c r="BU91" s="1">
        <f t="shared" ca="1" si="44"/>
        <v>799.31829900325431</v>
      </c>
      <c r="BV91" s="1">
        <f t="shared" ca="1" si="44"/>
        <v>815.30466498331941</v>
      </c>
      <c r="BW91" s="1">
        <f t="shared" ca="1" si="44"/>
        <v>831.6107582829859</v>
      </c>
      <c r="BX91" s="1">
        <f t="shared" ca="1" si="44"/>
        <v>848.24297344864544</v>
      </c>
      <c r="BY91" s="1">
        <f t="shared" ca="1" si="44"/>
        <v>865.20783291761836</v>
      </c>
      <c r="BZ91" s="1">
        <f t="shared" ca="1" si="44"/>
        <v>882.5119895759708</v>
      </c>
      <c r="CA91" s="1">
        <f t="shared" ca="1" si="44"/>
        <v>900.16222936749023</v>
      </c>
      <c r="CB91" s="1">
        <f t="shared" ca="1" si="44"/>
        <v>918.16547395483985</v>
      </c>
      <c r="CC91" s="1">
        <f t="shared" ca="1" si="44"/>
        <v>936.52878343393684</v>
      </c>
    </row>
    <row r="92" spans="2:81" x14ac:dyDescent="0.2">
      <c r="B92">
        <f t="shared" si="45"/>
        <v>2029</v>
      </c>
      <c r="D92" t="s">
        <v>43</v>
      </c>
      <c r="G92" s="1">
        <f t="shared" si="38"/>
        <v>0</v>
      </c>
      <c r="H92" s="1">
        <f t="shared" si="38"/>
        <v>0</v>
      </c>
      <c r="I92" s="1">
        <f t="shared" si="38"/>
        <v>0</v>
      </c>
      <c r="J92" s="1">
        <f t="shared" ca="1" si="38"/>
        <v>344.42952268562919</v>
      </c>
      <c r="K92" s="1">
        <f t="shared" ca="1" si="38"/>
        <v>351.31811313934179</v>
      </c>
      <c r="L92" s="1">
        <f t="shared" ca="1" si="38"/>
        <v>358.34447540212864</v>
      </c>
      <c r="M92" s="1">
        <f t="shared" ca="1" si="38"/>
        <v>365.51136491017115</v>
      </c>
      <c r="N92" s="1">
        <f t="shared" ca="1" si="38"/>
        <v>372.82159220837462</v>
      </c>
      <c r="O92" s="1">
        <f t="shared" ca="1" si="38"/>
        <v>380.27802405254209</v>
      </c>
      <c r="P92" s="1">
        <f t="shared" ca="1" si="38"/>
        <v>387.88358453359297</v>
      </c>
      <c r="Q92" s="1">
        <f t="shared" ca="1" si="39"/>
        <v>395.64125622426474</v>
      </c>
      <c r="R92" s="1">
        <f t="shared" ca="1" si="39"/>
        <v>403.55408134875006</v>
      </c>
      <c r="S92" s="1">
        <f t="shared" ca="1" si="39"/>
        <v>411.62516297572506</v>
      </c>
      <c r="T92" s="1">
        <f t="shared" ca="1" si="39"/>
        <v>419.85766623523961</v>
      </c>
      <c r="U92" s="1">
        <f t="shared" ca="1" si="39"/>
        <v>428.25481955994428</v>
      </c>
      <c r="V92" s="1">
        <f t="shared" ca="1" si="39"/>
        <v>436.81991595114329</v>
      </c>
      <c r="W92" s="1">
        <f t="shared" ca="1" si="39"/>
        <v>445.55631427016613</v>
      </c>
      <c r="X92" s="1">
        <f t="shared" ca="1" si="39"/>
        <v>454.46744055556945</v>
      </c>
      <c r="Y92" s="1">
        <f t="shared" ca="1" si="39"/>
        <v>463.55678936668073</v>
      </c>
      <c r="Z92" s="1">
        <f t="shared" ca="1" si="39"/>
        <v>472.82792515401445</v>
      </c>
      <c r="AA92" s="1">
        <f t="shared" ca="1" si="40"/>
        <v>482.28448365709477</v>
      </c>
      <c r="AB92" s="1">
        <f t="shared" ca="1" si="40"/>
        <v>491.93017333023658</v>
      </c>
      <c r="AC92" s="1">
        <f t="shared" ca="1" si="40"/>
        <v>501.76877679684134</v>
      </c>
      <c r="AD92" s="1">
        <f t="shared" ca="1" si="40"/>
        <v>375.19384020101597</v>
      </c>
      <c r="AE92" s="1">
        <f t="shared" ca="1" si="40"/>
        <v>382.69771700503628</v>
      </c>
      <c r="AF92" s="1">
        <f t="shared" ca="1" si="40"/>
        <v>390.35167134513699</v>
      </c>
      <c r="AG92" s="1">
        <f t="shared" ca="1" si="40"/>
        <v>398.15870477203975</v>
      </c>
      <c r="AH92" s="1">
        <f t="shared" ca="1" si="40"/>
        <v>406.12187886748052</v>
      </c>
      <c r="AI92" s="1">
        <f t="shared" ca="1" si="40"/>
        <v>414.24431644483019</v>
      </c>
      <c r="AJ92" s="1">
        <f t="shared" ca="1" si="40"/>
        <v>422.52920277372681</v>
      </c>
      <c r="AK92" s="1">
        <f t="shared" ca="1" si="41"/>
        <v>430.97978682920126</v>
      </c>
      <c r="AL92" s="1">
        <f t="shared" ca="1" si="41"/>
        <v>439.59938256578528</v>
      </c>
      <c r="AM92" s="1">
        <f t="shared" ca="1" si="41"/>
        <v>448.39137021710098</v>
      </c>
      <c r="AN92" s="1">
        <f t="shared" ca="1" si="41"/>
        <v>457.35919762144306</v>
      </c>
      <c r="AO92" s="1">
        <f t="shared" ca="1" si="41"/>
        <v>466.50638157387181</v>
      </c>
      <c r="AP92" s="1">
        <f t="shared" ca="1" si="41"/>
        <v>475.83650920534933</v>
      </c>
      <c r="AQ92" s="1">
        <f t="shared" ca="1" si="41"/>
        <v>485.35323938945629</v>
      </c>
      <c r="AR92" s="1">
        <f t="shared" ca="1" si="41"/>
        <v>495.06030417724548</v>
      </c>
      <c r="AS92" s="1">
        <f t="shared" ca="1" si="41"/>
        <v>504.96151026079025</v>
      </c>
      <c r="AT92" s="1">
        <f t="shared" ca="1" si="41"/>
        <v>515.06074046600611</v>
      </c>
      <c r="AU92" s="1">
        <f t="shared" ca="1" si="42"/>
        <v>525.3619552753263</v>
      </c>
      <c r="AV92" s="1">
        <f t="shared" ca="1" si="42"/>
        <v>535.86919438083271</v>
      </c>
      <c r="AW92" s="1">
        <f t="shared" ca="1" si="42"/>
        <v>546.58657826844944</v>
      </c>
      <c r="AX92" s="1">
        <f t="shared" ca="1" si="42"/>
        <v>506.89242943691062</v>
      </c>
      <c r="AY92" s="1">
        <f t="shared" ca="1" si="42"/>
        <v>517.03027802564884</v>
      </c>
      <c r="AZ92" s="1">
        <f t="shared" ca="1" si="42"/>
        <v>527.37088358616177</v>
      </c>
      <c r="BA92" s="1">
        <f t="shared" ca="1" si="42"/>
        <v>537.91830125788499</v>
      </c>
      <c r="BB92" s="1">
        <f t="shared" ca="1" si="42"/>
        <v>548.67666728304278</v>
      </c>
      <c r="BC92" s="1">
        <f t="shared" ca="1" si="42"/>
        <v>559.6502006287036</v>
      </c>
      <c r="BD92" s="1">
        <f t="shared" ca="1" si="42"/>
        <v>570.84320464127768</v>
      </c>
      <c r="BE92" s="1">
        <f t="shared" ca="1" si="43"/>
        <v>582.26006873410313</v>
      </c>
      <c r="BF92" s="1">
        <f t="shared" ca="1" si="43"/>
        <v>593.9052701087852</v>
      </c>
      <c r="BG92" s="1">
        <f t="shared" ca="1" si="43"/>
        <v>605.78337551096092</v>
      </c>
      <c r="BH92" s="1">
        <f t="shared" ca="1" si="43"/>
        <v>617.8990430211802</v>
      </c>
      <c r="BI92" s="1">
        <f t="shared" ca="1" si="43"/>
        <v>630.25702388160369</v>
      </c>
      <c r="BJ92" s="1">
        <f t="shared" ca="1" si="43"/>
        <v>642.86216435923586</v>
      </c>
      <c r="BK92" s="1">
        <f t="shared" ca="1" si="43"/>
        <v>655.71940764642056</v>
      </c>
      <c r="BL92" s="1">
        <f t="shared" ca="1" si="43"/>
        <v>668.83379579934899</v>
      </c>
      <c r="BM92" s="1">
        <f t="shared" ca="1" si="43"/>
        <v>682.21047171533587</v>
      </c>
      <c r="BN92" s="1">
        <f t="shared" ca="1" si="43"/>
        <v>695.8546811496426</v>
      </c>
      <c r="BO92" s="1">
        <f t="shared" ca="1" si="44"/>
        <v>709.77177477263558</v>
      </c>
      <c r="BP92" s="1">
        <f t="shared" ca="1" si="44"/>
        <v>723.96721026808814</v>
      </c>
      <c r="BQ92" s="1">
        <f t="shared" ca="1" si="44"/>
        <v>738.44655447344996</v>
      </c>
      <c r="BR92" s="1">
        <f t="shared" ca="1" si="44"/>
        <v>753.21548556291918</v>
      </c>
      <c r="BS92" s="1">
        <f t="shared" ca="1" si="44"/>
        <v>768.27979527417756</v>
      </c>
      <c r="BT92" s="1">
        <f t="shared" ca="1" si="44"/>
        <v>783.64539117966115</v>
      </c>
      <c r="BU92" s="1">
        <f t="shared" ca="1" si="44"/>
        <v>799.31829900325431</v>
      </c>
      <c r="BV92" s="1">
        <f t="shared" ca="1" si="44"/>
        <v>815.30466498331941</v>
      </c>
      <c r="BW92" s="1">
        <f t="shared" ca="1" si="44"/>
        <v>831.61075828298578</v>
      </c>
      <c r="BX92" s="1">
        <f t="shared" ca="1" si="44"/>
        <v>848.24297344864556</v>
      </c>
      <c r="BY92" s="1">
        <f t="shared" ca="1" si="44"/>
        <v>865.20783291761836</v>
      </c>
      <c r="BZ92" s="1">
        <f t="shared" ca="1" si="44"/>
        <v>882.5119895759708</v>
      </c>
      <c r="CA92" s="1">
        <f t="shared" ca="1" si="44"/>
        <v>900.16222936749023</v>
      </c>
      <c r="CB92" s="1">
        <f t="shared" ca="1" si="44"/>
        <v>918.16547395483997</v>
      </c>
      <c r="CC92" s="1">
        <f t="shared" ca="1" si="44"/>
        <v>936.52878343393661</v>
      </c>
    </row>
    <row r="93" spans="2:81" x14ac:dyDescent="0.2">
      <c r="B93">
        <f t="shared" si="45"/>
        <v>2030</v>
      </c>
      <c r="D93" t="s">
        <v>43</v>
      </c>
      <c r="G93" s="1">
        <f t="shared" si="38"/>
        <v>0</v>
      </c>
      <c r="H93" s="1">
        <f t="shared" si="38"/>
        <v>0</v>
      </c>
      <c r="I93" s="1">
        <f t="shared" si="38"/>
        <v>0</v>
      </c>
      <c r="J93" s="1">
        <f t="shared" si="38"/>
        <v>0</v>
      </c>
      <c r="K93" s="1">
        <f t="shared" ca="1" si="38"/>
        <v>297.20509225891362</v>
      </c>
      <c r="L93" s="1">
        <f t="shared" ca="1" si="38"/>
        <v>303.14919410409192</v>
      </c>
      <c r="M93" s="1">
        <f t="shared" ca="1" si="38"/>
        <v>309.21217798617374</v>
      </c>
      <c r="N93" s="1">
        <f t="shared" ca="1" si="38"/>
        <v>315.39642154589717</v>
      </c>
      <c r="O93" s="1">
        <f t="shared" ca="1" si="38"/>
        <v>321.70434997681514</v>
      </c>
      <c r="P93" s="1">
        <f t="shared" ca="1" si="38"/>
        <v>328.13843697635144</v>
      </c>
      <c r="Q93" s="1">
        <f t="shared" ca="1" si="39"/>
        <v>334.70120571587853</v>
      </c>
      <c r="R93" s="1">
        <f t="shared" ca="1" si="39"/>
        <v>341.395229830196</v>
      </c>
      <c r="S93" s="1">
        <f t="shared" ca="1" si="39"/>
        <v>348.22313442679996</v>
      </c>
      <c r="T93" s="1">
        <f t="shared" ca="1" si="39"/>
        <v>355.18759711533596</v>
      </c>
      <c r="U93" s="1">
        <f t="shared" ca="1" si="39"/>
        <v>362.29134905764266</v>
      </c>
      <c r="V93" s="1">
        <f t="shared" ca="1" si="39"/>
        <v>369.53717603879545</v>
      </c>
      <c r="W93" s="1">
        <f t="shared" ca="1" si="39"/>
        <v>376.92791955957142</v>
      </c>
      <c r="X93" s="1">
        <f t="shared" ca="1" si="39"/>
        <v>384.46647795076285</v>
      </c>
      <c r="Y93" s="1">
        <f t="shared" ca="1" si="39"/>
        <v>392.15580750977813</v>
      </c>
      <c r="Z93" s="1">
        <f t="shared" ca="1" si="39"/>
        <v>399.99892365997363</v>
      </c>
      <c r="AA93" s="1">
        <f t="shared" ca="1" si="40"/>
        <v>407.99890213317315</v>
      </c>
      <c r="AB93" s="1">
        <f t="shared" ca="1" si="40"/>
        <v>416.15888017583666</v>
      </c>
      <c r="AC93" s="1">
        <f t="shared" ca="1" si="40"/>
        <v>424.48205777935334</v>
      </c>
      <c r="AD93" s="1">
        <f t="shared" ca="1" si="40"/>
        <v>432.97169893494038</v>
      </c>
      <c r="AE93" s="1">
        <f t="shared" ca="1" si="40"/>
        <v>376.6880950178388</v>
      </c>
      <c r="AF93" s="1">
        <f t="shared" ca="1" si="40"/>
        <v>384.22185691819561</v>
      </c>
      <c r="AG93" s="1">
        <f t="shared" ca="1" si="40"/>
        <v>391.90629405655949</v>
      </c>
      <c r="AH93" s="1">
        <f t="shared" ca="1" si="40"/>
        <v>399.74441993769068</v>
      </c>
      <c r="AI93" s="1">
        <f t="shared" ca="1" si="40"/>
        <v>407.73930833644448</v>
      </c>
      <c r="AJ93" s="1">
        <f t="shared" ca="1" si="40"/>
        <v>415.89409450317339</v>
      </c>
      <c r="AK93" s="1">
        <f t="shared" ca="1" si="41"/>
        <v>424.21197639323685</v>
      </c>
      <c r="AL93" s="1">
        <f t="shared" ca="1" si="41"/>
        <v>432.6962159211015</v>
      </c>
      <c r="AM93" s="1">
        <f t="shared" ca="1" si="41"/>
        <v>441.35014023952357</v>
      </c>
      <c r="AN93" s="1">
        <f t="shared" ca="1" si="41"/>
        <v>450.17714304431405</v>
      </c>
      <c r="AO93" s="1">
        <f t="shared" ca="1" si="41"/>
        <v>459.18068590520039</v>
      </c>
      <c r="AP93" s="1">
        <f t="shared" ca="1" si="41"/>
        <v>468.3642996233043</v>
      </c>
      <c r="AQ93" s="1">
        <f t="shared" ca="1" si="41"/>
        <v>477.73158561577043</v>
      </c>
      <c r="AR93" s="1">
        <f t="shared" ca="1" si="41"/>
        <v>487.28621732808585</v>
      </c>
      <c r="AS93" s="1">
        <f t="shared" ca="1" si="41"/>
        <v>497.03194167464761</v>
      </c>
      <c r="AT93" s="1">
        <f t="shared" ca="1" si="41"/>
        <v>506.97258050814042</v>
      </c>
      <c r="AU93" s="1">
        <f t="shared" ca="1" si="42"/>
        <v>517.11203211830332</v>
      </c>
      <c r="AV93" s="1">
        <f t="shared" ca="1" si="42"/>
        <v>527.45427276066937</v>
      </c>
      <c r="AW93" s="1">
        <f t="shared" ca="1" si="42"/>
        <v>538.00335821588271</v>
      </c>
      <c r="AX93" s="1">
        <f t="shared" ca="1" si="42"/>
        <v>548.76342538020037</v>
      </c>
      <c r="AY93" s="1">
        <f t="shared" ca="1" si="42"/>
        <v>517.03027802564884</v>
      </c>
      <c r="AZ93" s="1">
        <f t="shared" ca="1" si="42"/>
        <v>527.37088358616188</v>
      </c>
      <c r="BA93" s="1">
        <f t="shared" ca="1" si="42"/>
        <v>537.9183012578851</v>
      </c>
      <c r="BB93" s="1">
        <f t="shared" ca="1" si="42"/>
        <v>548.67666728304266</v>
      </c>
      <c r="BC93" s="1">
        <f t="shared" ca="1" si="42"/>
        <v>559.6502006287036</v>
      </c>
      <c r="BD93" s="1">
        <f t="shared" ca="1" si="42"/>
        <v>570.84320464127768</v>
      </c>
      <c r="BE93" s="1">
        <f t="shared" ca="1" si="43"/>
        <v>582.26006873410324</v>
      </c>
      <c r="BF93" s="1">
        <f t="shared" ca="1" si="43"/>
        <v>593.9052701087852</v>
      </c>
      <c r="BG93" s="1">
        <f t="shared" ca="1" si="43"/>
        <v>605.78337551096092</v>
      </c>
      <c r="BH93" s="1">
        <f t="shared" ca="1" si="43"/>
        <v>617.8990430211802</v>
      </c>
      <c r="BI93" s="1">
        <f t="shared" ca="1" si="43"/>
        <v>630.2570238816038</v>
      </c>
      <c r="BJ93" s="1">
        <f t="shared" ca="1" si="43"/>
        <v>642.86216435923575</v>
      </c>
      <c r="BK93" s="1">
        <f t="shared" ca="1" si="43"/>
        <v>655.71940764642056</v>
      </c>
      <c r="BL93" s="1">
        <f t="shared" ca="1" si="43"/>
        <v>668.83379579934899</v>
      </c>
      <c r="BM93" s="1">
        <f t="shared" ca="1" si="43"/>
        <v>682.21047171533598</v>
      </c>
      <c r="BN93" s="1">
        <f t="shared" ca="1" si="43"/>
        <v>695.8546811496426</v>
      </c>
      <c r="BO93" s="1">
        <f t="shared" ca="1" si="44"/>
        <v>709.77177477263547</v>
      </c>
      <c r="BP93" s="1">
        <f t="shared" ca="1" si="44"/>
        <v>723.96721026808825</v>
      </c>
      <c r="BQ93" s="1">
        <f t="shared" ca="1" si="44"/>
        <v>738.44655447344996</v>
      </c>
      <c r="BR93" s="1">
        <f t="shared" ca="1" si="44"/>
        <v>753.21548556291896</v>
      </c>
      <c r="BS93" s="1">
        <f t="shared" ca="1" si="44"/>
        <v>768.27979527417756</v>
      </c>
      <c r="BT93" s="1">
        <f t="shared" ca="1" si="44"/>
        <v>783.64539117966115</v>
      </c>
      <c r="BU93" s="1">
        <f t="shared" ca="1" si="44"/>
        <v>799.31829900325431</v>
      </c>
      <c r="BV93" s="1">
        <f t="shared" ca="1" si="44"/>
        <v>815.30466498331941</v>
      </c>
      <c r="BW93" s="1">
        <f t="shared" ca="1" si="44"/>
        <v>831.61075828298578</v>
      </c>
      <c r="BX93" s="1">
        <f t="shared" ca="1" si="44"/>
        <v>848.24297344864556</v>
      </c>
      <c r="BY93" s="1">
        <f t="shared" ca="1" si="44"/>
        <v>865.20783291761848</v>
      </c>
      <c r="BZ93" s="1">
        <f t="shared" ca="1" si="44"/>
        <v>882.51198957597069</v>
      </c>
      <c r="CA93" s="1">
        <f t="shared" ca="1" si="44"/>
        <v>900.16222936749011</v>
      </c>
      <c r="CB93" s="1">
        <f t="shared" ca="1" si="44"/>
        <v>918.16547395483997</v>
      </c>
      <c r="CC93" s="1">
        <f t="shared" ca="1" si="44"/>
        <v>936.52878343393684</v>
      </c>
    </row>
    <row r="94" spans="2:81" x14ac:dyDescent="0.2">
      <c r="B94">
        <f t="shared" si="45"/>
        <v>2031</v>
      </c>
      <c r="D94" t="s">
        <v>43</v>
      </c>
      <c r="G94" s="1">
        <f t="shared" si="38"/>
        <v>0</v>
      </c>
      <c r="H94" s="1">
        <f t="shared" si="38"/>
        <v>0</v>
      </c>
      <c r="I94" s="1">
        <f t="shared" si="38"/>
        <v>0</v>
      </c>
      <c r="J94" s="1">
        <f t="shared" si="38"/>
        <v>0</v>
      </c>
      <c r="K94" s="1">
        <f t="shared" si="38"/>
        <v>0</v>
      </c>
      <c r="L94" s="1">
        <f t="shared" ca="1" si="38"/>
        <v>256.45556215937819</v>
      </c>
      <c r="M94" s="1">
        <f t="shared" ca="1" si="38"/>
        <v>261.58467340256578</v>
      </c>
      <c r="N94" s="1">
        <f t="shared" ca="1" si="38"/>
        <v>266.81636687061706</v>
      </c>
      <c r="O94" s="1">
        <f t="shared" ca="1" si="38"/>
        <v>272.1526942080294</v>
      </c>
      <c r="P94" s="1">
        <f t="shared" ca="1" si="38"/>
        <v>277.59574809218998</v>
      </c>
      <c r="Q94" s="1">
        <f t="shared" ca="1" si="39"/>
        <v>283.14766305403379</v>
      </c>
      <c r="R94" s="1">
        <f t="shared" ca="1" si="39"/>
        <v>288.81061631511449</v>
      </c>
      <c r="S94" s="1">
        <f t="shared" ca="1" si="39"/>
        <v>294.58682864141673</v>
      </c>
      <c r="T94" s="1">
        <f t="shared" ca="1" si="39"/>
        <v>300.47856521424507</v>
      </c>
      <c r="U94" s="1">
        <f t="shared" ca="1" si="39"/>
        <v>306.48813651852998</v>
      </c>
      <c r="V94" s="1">
        <f t="shared" ca="1" si="39"/>
        <v>312.61789924890059</v>
      </c>
      <c r="W94" s="1">
        <f t="shared" ca="1" si="39"/>
        <v>318.87025723387853</v>
      </c>
      <c r="X94" s="1">
        <f t="shared" ca="1" si="39"/>
        <v>325.24766237855619</v>
      </c>
      <c r="Y94" s="1">
        <f t="shared" ca="1" si="39"/>
        <v>331.75261562612729</v>
      </c>
      <c r="Z94" s="1">
        <f t="shared" ca="1" si="39"/>
        <v>338.38766793864983</v>
      </c>
      <c r="AA94" s="1">
        <f t="shared" ca="1" si="40"/>
        <v>345.15542129742278</v>
      </c>
      <c r="AB94" s="1">
        <f t="shared" ca="1" si="40"/>
        <v>352.05852972337129</v>
      </c>
      <c r="AC94" s="1">
        <f t="shared" ca="1" si="40"/>
        <v>359.09970031783871</v>
      </c>
      <c r="AD94" s="1">
        <f t="shared" ca="1" si="40"/>
        <v>366.28169432419548</v>
      </c>
      <c r="AE94" s="1">
        <f t="shared" ca="1" si="40"/>
        <v>373.60732821067938</v>
      </c>
      <c r="AF94" s="1">
        <f t="shared" ca="1" si="40"/>
        <v>378.18288269886625</v>
      </c>
      <c r="AG94" s="1">
        <f t="shared" ca="1" si="40"/>
        <v>385.74654035284357</v>
      </c>
      <c r="AH94" s="1">
        <f t="shared" ca="1" si="40"/>
        <v>393.46147115990044</v>
      </c>
      <c r="AI94" s="1">
        <f t="shared" ca="1" si="40"/>
        <v>401.33070058309841</v>
      </c>
      <c r="AJ94" s="1">
        <f t="shared" ca="1" si="40"/>
        <v>409.3573145947604</v>
      </c>
      <c r="AK94" s="1">
        <f t="shared" ca="1" si="41"/>
        <v>417.54446088665566</v>
      </c>
      <c r="AL94" s="1">
        <f t="shared" ca="1" si="41"/>
        <v>425.8953501043888</v>
      </c>
      <c r="AM94" s="1">
        <f t="shared" ca="1" si="41"/>
        <v>434.41325710647646</v>
      </c>
      <c r="AN94" s="1">
        <f t="shared" ca="1" si="41"/>
        <v>443.10152224860605</v>
      </c>
      <c r="AO94" s="1">
        <f t="shared" ca="1" si="41"/>
        <v>451.96355269357815</v>
      </c>
      <c r="AP94" s="1">
        <f t="shared" ca="1" si="41"/>
        <v>461.00282374744972</v>
      </c>
      <c r="AQ94" s="1">
        <f t="shared" ca="1" si="41"/>
        <v>470.22288022239866</v>
      </c>
      <c r="AR94" s="1">
        <f t="shared" ca="1" si="41"/>
        <v>479.62733782684671</v>
      </c>
      <c r="AS94" s="1">
        <f t="shared" ca="1" si="41"/>
        <v>489.21988458338359</v>
      </c>
      <c r="AT94" s="1">
        <f t="shared" ca="1" si="41"/>
        <v>499.00428227505131</v>
      </c>
      <c r="AU94" s="1">
        <f t="shared" ca="1" si="42"/>
        <v>508.98436792055219</v>
      </c>
      <c r="AV94" s="1">
        <f t="shared" ca="1" si="42"/>
        <v>519.16405527896336</v>
      </c>
      <c r="AW94" s="1">
        <f t="shared" ca="1" si="42"/>
        <v>529.54733638454263</v>
      </c>
      <c r="AX94" s="1">
        <f t="shared" ca="1" si="42"/>
        <v>540.13828311223347</v>
      </c>
      <c r="AY94" s="1">
        <f t="shared" ca="1" si="42"/>
        <v>550.94104877447808</v>
      </c>
      <c r="AZ94" s="1">
        <f t="shared" ca="1" si="42"/>
        <v>527.37088358616188</v>
      </c>
      <c r="BA94" s="1">
        <f t="shared" ca="1" si="42"/>
        <v>537.9183012578851</v>
      </c>
      <c r="BB94" s="1">
        <f t="shared" ca="1" si="42"/>
        <v>548.67666728304278</v>
      </c>
      <c r="BC94" s="1">
        <f t="shared" ca="1" si="42"/>
        <v>559.6502006287036</v>
      </c>
      <c r="BD94" s="1">
        <f t="shared" ca="1" si="42"/>
        <v>570.84320464127779</v>
      </c>
      <c r="BE94" s="1">
        <f t="shared" ca="1" si="43"/>
        <v>582.26006873410336</v>
      </c>
      <c r="BF94" s="1">
        <f t="shared" ca="1" si="43"/>
        <v>593.90527010878543</v>
      </c>
      <c r="BG94" s="1">
        <f t="shared" ca="1" si="43"/>
        <v>605.78337551096104</v>
      </c>
      <c r="BH94" s="1">
        <f t="shared" ca="1" si="43"/>
        <v>617.8990430211802</v>
      </c>
      <c r="BI94" s="1">
        <f t="shared" ca="1" si="43"/>
        <v>630.25702388160391</v>
      </c>
      <c r="BJ94" s="1">
        <f t="shared" ca="1" si="43"/>
        <v>642.86216435923598</v>
      </c>
      <c r="BK94" s="1">
        <f t="shared" ca="1" si="43"/>
        <v>655.71940764642056</v>
      </c>
      <c r="BL94" s="1">
        <f t="shared" ca="1" si="43"/>
        <v>668.8337957993491</v>
      </c>
      <c r="BM94" s="1">
        <f t="shared" ca="1" si="43"/>
        <v>682.21047171533598</v>
      </c>
      <c r="BN94" s="1">
        <f t="shared" ca="1" si="43"/>
        <v>695.85468114964283</v>
      </c>
      <c r="BO94" s="1">
        <f t="shared" ca="1" si="44"/>
        <v>709.77177477263547</v>
      </c>
      <c r="BP94" s="1">
        <f t="shared" ca="1" si="44"/>
        <v>723.96721026808837</v>
      </c>
      <c r="BQ94" s="1">
        <f t="shared" ca="1" si="44"/>
        <v>738.44655447345019</v>
      </c>
      <c r="BR94" s="1">
        <f t="shared" ca="1" si="44"/>
        <v>753.21548556291907</v>
      </c>
      <c r="BS94" s="1">
        <f t="shared" ca="1" si="44"/>
        <v>768.27979527417745</v>
      </c>
      <c r="BT94" s="1">
        <f t="shared" ca="1" si="44"/>
        <v>783.64539117966115</v>
      </c>
      <c r="BU94" s="1">
        <f t="shared" ca="1" si="44"/>
        <v>799.31829900325442</v>
      </c>
      <c r="BV94" s="1">
        <f t="shared" ca="1" si="44"/>
        <v>815.30466498331941</v>
      </c>
      <c r="BW94" s="1">
        <f t="shared" ca="1" si="44"/>
        <v>831.61075828298578</v>
      </c>
      <c r="BX94" s="1">
        <f t="shared" ca="1" si="44"/>
        <v>848.24297344864556</v>
      </c>
      <c r="BY94" s="1">
        <f t="shared" ca="1" si="44"/>
        <v>865.20783291761848</v>
      </c>
      <c r="BZ94" s="1">
        <f t="shared" ca="1" si="44"/>
        <v>882.51198957597092</v>
      </c>
      <c r="CA94" s="1">
        <f t="shared" ca="1" si="44"/>
        <v>900.16222936749011</v>
      </c>
      <c r="CB94" s="1">
        <f t="shared" ca="1" si="44"/>
        <v>918.16547395483997</v>
      </c>
      <c r="CC94" s="1">
        <f t="shared" ca="1" si="44"/>
        <v>936.52878343393684</v>
      </c>
    </row>
    <row r="95" spans="2:81" x14ac:dyDescent="0.2">
      <c r="B95">
        <f t="shared" si="45"/>
        <v>2032</v>
      </c>
      <c r="D95" t="s">
        <v>43</v>
      </c>
      <c r="G95" s="1">
        <f t="shared" si="38"/>
        <v>0</v>
      </c>
      <c r="H95" s="1">
        <f t="shared" si="38"/>
        <v>0</v>
      </c>
      <c r="I95" s="1">
        <f t="shared" si="38"/>
        <v>0</v>
      </c>
      <c r="J95" s="1">
        <f t="shared" si="38"/>
        <v>0</v>
      </c>
      <c r="K95" s="1">
        <f t="shared" si="38"/>
        <v>0</v>
      </c>
      <c r="L95" s="1">
        <f t="shared" si="38"/>
        <v>0</v>
      </c>
      <c r="M95" s="1">
        <f t="shared" ca="1" si="38"/>
        <v>257.63342586089061</v>
      </c>
      <c r="N95" s="1">
        <f t="shared" ca="1" si="38"/>
        <v>262.78609437810843</v>
      </c>
      <c r="O95" s="1">
        <f t="shared" ca="1" si="38"/>
        <v>268.0418162656706</v>
      </c>
      <c r="P95" s="1">
        <f t="shared" ca="1" si="38"/>
        <v>273.40265259098396</v>
      </c>
      <c r="Q95" s="1">
        <f t="shared" ca="1" si="39"/>
        <v>278.87070564280367</v>
      </c>
      <c r="R95" s="1">
        <f t="shared" ca="1" si="39"/>
        <v>284.44811975565977</v>
      </c>
      <c r="S95" s="1">
        <f t="shared" ca="1" si="39"/>
        <v>290.13708215077298</v>
      </c>
      <c r="T95" s="1">
        <f t="shared" ca="1" si="39"/>
        <v>295.93982379378838</v>
      </c>
      <c r="U95" s="1">
        <f t="shared" ca="1" si="39"/>
        <v>301.85862026966419</v>
      </c>
      <c r="V95" s="1">
        <f t="shared" ca="1" si="39"/>
        <v>307.89579267505746</v>
      </c>
      <c r="W95" s="1">
        <f t="shared" ca="1" si="39"/>
        <v>314.05370852855862</v>
      </c>
      <c r="X95" s="1">
        <f t="shared" ca="1" si="39"/>
        <v>320.33478269912973</v>
      </c>
      <c r="Y95" s="1">
        <f t="shared" ca="1" si="39"/>
        <v>326.74147835311237</v>
      </c>
      <c r="Z95" s="1">
        <f t="shared" ca="1" si="39"/>
        <v>333.27630792017459</v>
      </c>
      <c r="AA95" s="1">
        <f t="shared" ca="1" si="40"/>
        <v>339.9418340785781</v>
      </c>
      <c r="AB95" s="1">
        <f t="shared" ca="1" si="40"/>
        <v>346.74067076014961</v>
      </c>
      <c r="AC95" s="1">
        <f t="shared" ca="1" si="40"/>
        <v>353.67548417535266</v>
      </c>
      <c r="AD95" s="1">
        <f t="shared" ca="1" si="40"/>
        <v>360.74899385885971</v>
      </c>
      <c r="AE95" s="1">
        <f t="shared" ca="1" si="40"/>
        <v>367.96397373603685</v>
      </c>
      <c r="AF95" s="1">
        <f t="shared" ca="1" si="40"/>
        <v>375.32325321075763</v>
      </c>
      <c r="AG95" s="1">
        <f t="shared" ca="1" si="40"/>
        <v>379.67731513709077</v>
      </c>
      <c r="AH95" s="1">
        <f t="shared" ca="1" si="40"/>
        <v>387.27086143983257</v>
      </c>
      <c r="AI95" s="1">
        <f t="shared" ca="1" si="40"/>
        <v>395.01627866862924</v>
      </c>
      <c r="AJ95" s="1">
        <f t="shared" ca="1" si="40"/>
        <v>402.91660424200182</v>
      </c>
      <c r="AK95" s="1">
        <f t="shared" ca="1" si="41"/>
        <v>410.97493632684183</v>
      </c>
      <c r="AL95" s="1">
        <f t="shared" ca="1" si="41"/>
        <v>419.1944350533787</v>
      </c>
      <c r="AM95" s="1">
        <f t="shared" ca="1" si="41"/>
        <v>427.57832375444627</v>
      </c>
      <c r="AN95" s="1">
        <f t="shared" ca="1" si="41"/>
        <v>436.12989022953514</v>
      </c>
      <c r="AO95" s="1">
        <f t="shared" ca="1" si="41"/>
        <v>444.85248803412588</v>
      </c>
      <c r="AP95" s="1">
        <f t="shared" ca="1" si="41"/>
        <v>453.74953779480842</v>
      </c>
      <c r="AQ95" s="1">
        <f t="shared" ca="1" si="41"/>
        <v>462.8245285507046</v>
      </c>
      <c r="AR95" s="1">
        <f t="shared" ca="1" si="41"/>
        <v>472.08101912171855</v>
      </c>
      <c r="AS95" s="1">
        <f t="shared" ca="1" si="41"/>
        <v>481.52263950415301</v>
      </c>
      <c r="AT95" s="1">
        <f t="shared" ca="1" si="41"/>
        <v>491.15309229423605</v>
      </c>
      <c r="AU95" s="1">
        <f t="shared" ca="1" si="42"/>
        <v>500.97615414012085</v>
      </c>
      <c r="AV95" s="1">
        <f t="shared" ca="1" si="42"/>
        <v>510.99567722292312</v>
      </c>
      <c r="AW95" s="1">
        <f t="shared" ca="1" si="42"/>
        <v>521.21559076738163</v>
      </c>
      <c r="AX95" s="1">
        <f t="shared" ca="1" si="42"/>
        <v>531.63990258272929</v>
      </c>
      <c r="AY95" s="1">
        <f t="shared" ca="1" si="42"/>
        <v>542.27270063438391</v>
      </c>
      <c r="AZ95" s="1">
        <f t="shared" ca="1" si="42"/>
        <v>553.11815464707149</v>
      </c>
      <c r="BA95" s="1">
        <f t="shared" ca="1" si="42"/>
        <v>537.9183012578851</v>
      </c>
      <c r="BB95" s="1">
        <f t="shared" ca="1" si="42"/>
        <v>548.67666728304278</v>
      </c>
      <c r="BC95" s="1">
        <f t="shared" ca="1" si="42"/>
        <v>559.65020062870371</v>
      </c>
      <c r="BD95" s="1">
        <f t="shared" ca="1" si="42"/>
        <v>570.84320464127768</v>
      </c>
      <c r="BE95" s="1">
        <f t="shared" ca="1" si="43"/>
        <v>582.26006873410324</v>
      </c>
      <c r="BF95" s="1">
        <f t="shared" ca="1" si="43"/>
        <v>593.90527010878532</v>
      </c>
      <c r="BG95" s="1">
        <f t="shared" ca="1" si="43"/>
        <v>605.78337551096115</v>
      </c>
      <c r="BH95" s="1">
        <f t="shared" ca="1" si="43"/>
        <v>617.8990430211802</v>
      </c>
      <c r="BI95" s="1">
        <f t="shared" ca="1" si="43"/>
        <v>630.2570238816038</v>
      </c>
      <c r="BJ95" s="1">
        <f t="shared" ca="1" si="43"/>
        <v>642.86216435923598</v>
      </c>
      <c r="BK95" s="1">
        <f t="shared" ca="1" si="43"/>
        <v>655.71940764642068</v>
      </c>
      <c r="BL95" s="1">
        <f t="shared" ca="1" si="43"/>
        <v>668.83379579934899</v>
      </c>
      <c r="BM95" s="1">
        <f t="shared" ca="1" si="43"/>
        <v>682.2104717153361</v>
      </c>
      <c r="BN95" s="1">
        <f t="shared" ca="1" si="43"/>
        <v>695.85468114964272</v>
      </c>
      <c r="BO95" s="1">
        <f t="shared" ca="1" si="44"/>
        <v>709.77177477263569</v>
      </c>
      <c r="BP95" s="1">
        <f t="shared" ca="1" si="44"/>
        <v>723.96721026808814</v>
      </c>
      <c r="BQ95" s="1">
        <f t="shared" ca="1" si="44"/>
        <v>738.44655447345008</v>
      </c>
      <c r="BR95" s="1">
        <f t="shared" ca="1" si="44"/>
        <v>753.21548556291918</v>
      </c>
      <c r="BS95" s="1">
        <f t="shared" ca="1" si="44"/>
        <v>768.27979527417745</v>
      </c>
      <c r="BT95" s="1">
        <f t="shared" ca="1" si="44"/>
        <v>783.64539117966092</v>
      </c>
      <c r="BU95" s="1">
        <f t="shared" ca="1" si="44"/>
        <v>799.31829900325442</v>
      </c>
      <c r="BV95" s="1">
        <f t="shared" ca="1" si="44"/>
        <v>815.30466498331953</v>
      </c>
      <c r="BW95" s="1">
        <f t="shared" ca="1" si="44"/>
        <v>831.6107582829859</v>
      </c>
      <c r="BX95" s="1">
        <f t="shared" ca="1" si="44"/>
        <v>848.24297344864556</v>
      </c>
      <c r="BY95" s="1">
        <f t="shared" ca="1" si="44"/>
        <v>865.20783291761848</v>
      </c>
      <c r="BZ95" s="1">
        <f t="shared" ca="1" si="44"/>
        <v>882.51198957597092</v>
      </c>
      <c r="CA95" s="1">
        <f t="shared" ca="1" si="44"/>
        <v>900.16222936749034</v>
      </c>
      <c r="CB95" s="1">
        <f t="shared" ca="1" si="44"/>
        <v>918.16547395483997</v>
      </c>
      <c r="CC95" s="1">
        <f t="shared" ca="1" si="44"/>
        <v>936.52878343393684</v>
      </c>
    </row>
    <row r="96" spans="2:81" x14ac:dyDescent="0.2">
      <c r="B96">
        <f t="shared" si="45"/>
        <v>2033</v>
      </c>
      <c r="D96" t="s">
        <v>43</v>
      </c>
      <c r="G96" s="1">
        <f t="shared" si="38"/>
        <v>0</v>
      </c>
      <c r="H96" s="1">
        <f t="shared" si="38"/>
        <v>0</v>
      </c>
      <c r="I96" s="1">
        <f t="shared" si="38"/>
        <v>0</v>
      </c>
      <c r="J96" s="1">
        <f t="shared" si="38"/>
        <v>0</v>
      </c>
      <c r="K96" s="1">
        <f t="shared" si="38"/>
        <v>0</v>
      </c>
      <c r="L96" s="1">
        <f t="shared" si="38"/>
        <v>0</v>
      </c>
      <c r="M96" s="1">
        <f t="shared" si="38"/>
        <v>0</v>
      </c>
      <c r="N96" s="1">
        <f t="shared" ca="1" si="38"/>
        <v>258.81669932184695</v>
      </c>
      <c r="O96" s="1">
        <f t="shared" ca="1" si="38"/>
        <v>263.99303330828388</v>
      </c>
      <c r="P96" s="1">
        <f t="shared" ca="1" si="38"/>
        <v>269.27289397444957</v>
      </c>
      <c r="Q96" s="1">
        <f t="shared" ca="1" si="39"/>
        <v>274.65835185393854</v>
      </c>
      <c r="R96" s="1">
        <f t="shared" ca="1" si="39"/>
        <v>280.1515188910173</v>
      </c>
      <c r="S96" s="1">
        <f t="shared" ca="1" si="39"/>
        <v>285.75454926883771</v>
      </c>
      <c r="T96" s="1">
        <f t="shared" ca="1" si="39"/>
        <v>291.46964025421443</v>
      </c>
      <c r="U96" s="1">
        <f t="shared" ca="1" si="39"/>
        <v>297.29903305929867</v>
      </c>
      <c r="V96" s="1">
        <f t="shared" ca="1" si="39"/>
        <v>303.24501372048468</v>
      </c>
      <c r="W96" s="1">
        <f t="shared" ca="1" si="39"/>
        <v>309.30991399489437</v>
      </c>
      <c r="X96" s="1">
        <f t="shared" ca="1" si="39"/>
        <v>315.49611227479227</v>
      </c>
      <c r="Y96" s="1">
        <f t="shared" ca="1" si="39"/>
        <v>321.80603452028805</v>
      </c>
      <c r="Z96" s="1">
        <f t="shared" ca="1" si="39"/>
        <v>328.24215521069385</v>
      </c>
      <c r="AA96" s="1">
        <f t="shared" ca="1" si="40"/>
        <v>334.80699831490773</v>
      </c>
      <c r="AB96" s="1">
        <f t="shared" ca="1" si="40"/>
        <v>341.50313828120591</v>
      </c>
      <c r="AC96" s="1">
        <f t="shared" ca="1" si="40"/>
        <v>348.33320104682997</v>
      </c>
      <c r="AD96" s="1">
        <f t="shared" ca="1" si="40"/>
        <v>355.29986506776658</v>
      </c>
      <c r="AE96" s="1">
        <f t="shared" ca="1" si="40"/>
        <v>362.40586236912196</v>
      </c>
      <c r="AF96" s="1">
        <f t="shared" ca="1" si="40"/>
        <v>369.65397961650439</v>
      </c>
      <c r="AG96" s="1">
        <f t="shared" ca="1" si="40"/>
        <v>377.04705920883441</v>
      </c>
      <c r="AH96" s="1">
        <f t="shared" ca="1" si="40"/>
        <v>381.17198440385073</v>
      </c>
      <c r="AI96" s="1">
        <f t="shared" ca="1" si="40"/>
        <v>388.79542409192777</v>
      </c>
      <c r="AJ96" s="1">
        <f t="shared" ca="1" si="40"/>
        <v>396.57133257376631</v>
      </c>
      <c r="AK96" s="1">
        <f t="shared" ca="1" si="41"/>
        <v>404.50275922524162</v>
      </c>
      <c r="AL96" s="1">
        <f t="shared" ca="1" si="41"/>
        <v>412.59281440974644</v>
      </c>
      <c r="AM96" s="1">
        <f t="shared" ca="1" si="41"/>
        <v>420.84467069794141</v>
      </c>
      <c r="AN96" s="1">
        <f t="shared" ca="1" si="41"/>
        <v>429.26156411190021</v>
      </c>
      <c r="AO96" s="1">
        <f t="shared" ca="1" si="41"/>
        <v>437.84679539413816</v>
      </c>
      <c r="AP96" s="1">
        <f t="shared" ca="1" si="41"/>
        <v>446.60373130202095</v>
      </c>
      <c r="AQ96" s="1">
        <f t="shared" ca="1" si="41"/>
        <v>455.53580592806139</v>
      </c>
      <c r="AR96" s="1">
        <f t="shared" ca="1" si="41"/>
        <v>464.64652204662264</v>
      </c>
      <c r="AS96" s="1">
        <f t="shared" ca="1" si="41"/>
        <v>473.939452487555</v>
      </c>
      <c r="AT96" s="1">
        <f t="shared" ca="1" si="41"/>
        <v>483.41824153730619</v>
      </c>
      <c r="AU96" s="1">
        <f t="shared" ca="1" si="42"/>
        <v>493.08660636805223</v>
      </c>
      <c r="AV96" s="1">
        <f t="shared" ca="1" si="42"/>
        <v>502.94833849541334</v>
      </c>
      <c r="AW96" s="1">
        <f t="shared" ca="1" si="42"/>
        <v>513.00730526532152</v>
      </c>
      <c r="AX96" s="1">
        <f t="shared" ca="1" si="42"/>
        <v>523.26745137062801</v>
      </c>
      <c r="AY96" s="1">
        <f t="shared" ca="1" si="42"/>
        <v>533.73280039804058</v>
      </c>
      <c r="AZ96" s="1">
        <f t="shared" ca="1" si="42"/>
        <v>544.4074564060013</v>
      </c>
      <c r="BA96" s="1">
        <f t="shared" ca="1" si="42"/>
        <v>555.29560553412136</v>
      </c>
      <c r="BB96" s="1">
        <f t="shared" ca="1" si="42"/>
        <v>548.67666728304278</v>
      </c>
      <c r="BC96" s="1">
        <f t="shared" ca="1" si="42"/>
        <v>559.6502006287036</v>
      </c>
      <c r="BD96" s="1">
        <f t="shared" ca="1" si="42"/>
        <v>570.84320464127768</v>
      </c>
      <c r="BE96" s="1">
        <f t="shared" ca="1" si="43"/>
        <v>582.26006873410324</v>
      </c>
      <c r="BF96" s="1">
        <f t="shared" ca="1" si="43"/>
        <v>593.90527010878532</v>
      </c>
      <c r="BG96" s="1">
        <f t="shared" ca="1" si="43"/>
        <v>605.78337551096104</v>
      </c>
      <c r="BH96" s="1">
        <f t="shared" ca="1" si="43"/>
        <v>617.89904302118032</v>
      </c>
      <c r="BI96" s="1">
        <f t="shared" ca="1" si="43"/>
        <v>630.2570238816038</v>
      </c>
      <c r="BJ96" s="1">
        <f t="shared" ca="1" si="43"/>
        <v>642.86216435923586</v>
      </c>
      <c r="BK96" s="1">
        <f t="shared" ca="1" si="43"/>
        <v>655.71940764642056</v>
      </c>
      <c r="BL96" s="1">
        <f t="shared" ca="1" si="43"/>
        <v>668.8337957993491</v>
      </c>
      <c r="BM96" s="1">
        <f t="shared" ca="1" si="43"/>
        <v>682.21047171533587</v>
      </c>
      <c r="BN96" s="1">
        <f t="shared" ca="1" si="43"/>
        <v>695.85468114964272</v>
      </c>
      <c r="BO96" s="1">
        <f t="shared" ca="1" si="44"/>
        <v>709.77177477263558</v>
      </c>
      <c r="BP96" s="1">
        <f t="shared" ca="1" si="44"/>
        <v>723.96721026808837</v>
      </c>
      <c r="BQ96" s="1">
        <f t="shared" ca="1" si="44"/>
        <v>738.44655447344985</v>
      </c>
      <c r="BR96" s="1">
        <f t="shared" ca="1" si="44"/>
        <v>753.21548556291907</v>
      </c>
      <c r="BS96" s="1">
        <f t="shared" ca="1" si="44"/>
        <v>768.27979527417745</v>
      </c>
      <c r="BT96" s="1">
        <f t="shared" ca="1" si="44"/>
        <v>783.64539117966092</v>
      </c>
      <c r="BU96" s="1">
        <f t="shared" ca="1" si="44"/>
        <v>799.31829900325408</v>
      </c>
      <c r="BV96" s="1">
        <f t="shared" ca="1" si="44"/>
        <v>815.30466498331953</v>
      </c>
      <c r="BW96" s="1">
        <f t="shared" ca="1" si="44"/>
        <v>831.6107582829859</v>
      </c>
      <c r="BX96" s="1">
        <f t="shared" ca="1" si="44"/>
        <v>848.24297344864567</v>
      </c>
      <c r="BY96" s="1">
        <f t="shared" ca="1" si="44"/>
        <v>865.20783291761848</v>
      </c>
      <c r="BZ96" s="1">
        <f t="shared" ca="1" si="44"/>
        <v>882.51198957597092</v>
      </c>
      <c r="CA96" s="1">
        <f t="shared" ca="1" si="44"/>
        <v>900.16222936749034</v>
      </c>
      <c r="CB96" s="1">
        <f t="shared" ca="1" si="44"/>
        <v>918.16547395484019</v>
      </c>
      <c r="CC96" s="1">
        <f t="shared" ca="1" si="44"/>
        <v>936.52878343393684</v>
      </c>
    </row>
    <row r="97" spans="2:81" x14ac:dyDescent="0.2">
      <c r="B97">
        <f t="shared" si="45"/>
        <v>2034</v>
      </c>
      <c r="D97" t="s">
        <v>43</v>
      </c>
      <c r="G97" s="1">
        <f t="shared" si="38"/>
        <v>0</v>
      </c>
      <c r="H97" s="1">
        <f t="shared" si="38"/>
        <v>0</v>
      </c>
      <c r="I97" s="1">
        <f t="shared" si="38"/>
        <v>0</v>
      </c>
      <c r="J97" s="1">
        <f t="shared" si="38"/>
        <v>0</v>
      </c>
      <c r="K97" s="1">
        <f t="shared" si="38"/>
        <v>0</v>
      </c>
      <c r="L97" s="1">
        <f t="shared" si="38"/>
        <v>0</v>
      </c>
      <c r="M97" s="1">
        <f t="shared" si="38"/>
        <v>0</v>
      </c>
      <c r="N97" s="1">
        <f t="shared" si="38"/>
        <v>0</v>
      </c>
      <c r="O97" s="1">
        <f t="shared" ca="1" si="38"/>
        <v>260.00540738849833</v>
      </c>
      <c r="P97" s="1">
        <f t="shared" ca="1" si="38"/>
        <v>265.20551553626831</v>
      </c>
      <c r="Q97" s="1">
        <f t="shared" ca="1" si="39"/>
        <v>270.50962584699363</v>
      </c>
      <c r="R97" s="1">
        <f t="shared" ca="1" si="39"/>
        <v>275.91981836393353</v>
      </c>
      <c r="S97" s="1">
        <f t="shared" ca="1" si="39"/>
        <v>281.43821473121221</v>
      </c>
      <c r="T97" s="1">
        <f t="shared" ca="1" si="39"/>
        <v>287.06697902583647</v>
      </c>
      <c r="U97" s="1">
        <f t="shared" ca="1" si="39"/>
        <v>292.80831860635317</v>
      </c>
      <c r="V97" s="1">
        <f t="shared" ca="1" si="39"/>
        <v>298.66448497848017</v>
      </c>
      <c r="W97" s="1">
        <f t="shared" ca="1" si="39"/>
        <v>304.63777467804982</v>
      </c>
      <c r="X97" s="1">
        <f t="shared" ca="1" si="39"/>
        <v>310.73053017161084</v>
      </c>
      <c r="Y97" s="1">
        <f t="shared" ca="1" si="39"/>
        <v>316.94514077504306</v>
      </c>
      <c r="Z97" s="1">
        <f t="shared" ca="1" si="39"/>
        <v>323.28404359054383</v>
      </c>
      <c r="AA97" s="1">
        <f t="shared" ca="1" si="40"/>
        <v>329.74972446235478</v>
      </c>
      <c r="AB97" s="1">
        <f t="shared" ca="1" si="40"/>
        <v>336.34471895160186</v>
      </c>
      <c r="AC97" s="1">
        <f t="shared" ca="1" si="40"/>
        <v>343.07161333063391</v>
      </c>
      <c r="AD97" s="1">
        <f t="shared" ca="1" si="40"/>
        <v>349.93304559724652</v>
      </c>
      <c r="AE97" s="1">
        <f t="shared" ca="1" si="40"/>
        <v>356.93170650919149</v>
      </c>
      <c r="AF97" s="1">
        <f t="shared" ca="1" si="40"/>
        <v>364.07034063937539</v>
      </c>
      <c r="AG97" s="1">
        <f t="shared" ca="1" si="40"/>
        <v>371.35174745216284</v>
      </c>
      <c r="AH97" s="1">
        <f t="shared" ca="1" si="40"/>
        <v>378.77878240120606</v>
      </c>
      <c r="AI97" s="1">
        <f t="shared" ca="1" si="40"/>
        <v>382.66649578492024</v>
      </c>
      <c r="AJ97" s="1">
        <f t="shared" ca="1" si="40"/>
        <v>390.31982570061865</v>
      </c>
      <c r="AK97" s="1">
        <f t="shared" ca="1" si="41"/>
        <v>398.12622221463101</v>
      </c>
      <c r="AL97" s="1">
        <f t="shared" ca="1" si="41"/>
        <v>406.08874665892364</v>
      </c>
      <c r="AM97" s="1">
        <f t="shared" ca="1" si="41"/>
        <v>414.21052159210211</v>
      </c>
      <c r="AN97" s="1">
        <f t="shared" ca="1" si="41"/>
        <v>422.49473202394415</v>
      </c>
      <c r="AO97" s="1">
        <f t="shared" ca="1" si="41"/>
        <v>430.94462666442308</v>
      </c>
      <c r="AP97" s="1">
        <f t="shared" ca="1" si="41"/>
        <v>439.56351919771146</v>
      </c>
      <c r="AQ97" s="1">
        <f t="shared" ca="1" si="41"/>
        <v>448.35478958166573</v>
      </c>
      <c r="AR97" s="1">
        <f t="shared" ca="1" si="41"/>
        <v>457.32188537329904</v>
      </c>
      <c r="AS97" s="1">
        <f t="shared" ca="1" si="41"/>
        <v>466.468323080765</v>
      </c>
      <c r="AT97" s="1">
        <f t="shared" ca="1" si="41"/>
        <v>475.79768954238023</v>
      </c>
      <c r="AU97" s="1">
        <f t="shared" ca="1" si="42"/>
        <v>485.3136433332279</v>
      </c>
      <c r="AV97" s="1">
        <f t="shared" ca="1" si="42"/>
        <v>495.01991619989246</v>
      </c>
      <c r="AW97" s="1">
        <f t="shared" ca="1" si="42"/>
        <v>504.92031452389034</v>
      </c>
      <c r="AX97" s="1">
        <f t="shared" ca="1" si="42"/>
        <v>515.01872081436795</v>
      </c>
      <c r="AY97" s="1">
        <f t="shared" ca="1" si="42"/>
        <v>525.31909523065542</v>
      </c>
      <c r="AZ97" s="1">
        <f t="shared" ca="1" si="42"/>
        <v>535.82547713526856</v>
      </c>
      <c r="BA97" s="1">
        <f t="shared" ca="1" si="42"/>
        <v>546.54198667797391</v>
      </c>
      <c r="BB97" s="1">
        <f t="shared" ca="1" si="42"/>
        <v>557.47282641153333</v>
      </c>
      <c r="BC97" s="1">
        <f t="shared" ca="1" si="42"/>
        <v>559.6502006287036</v>
      </c>
      <c r="BD97" s="1">
        <f t="shared" ca="1" si="42"/>
        <v>570.84320464127768</v>
      </c>
      <c r="BE97" s="1">
        <f t="shared" ca="1" si="43"/>
        <v>582.26006873410324</v>
      </c>
      <c r="BF97" s="1">
        <f t="shared" ca="1" si="43"/>
        <v>593.9052701087852</v>
      </c>
      <c r="BG97" s="1">
        <f t="shared" ca="1" si="43"/>
        <v>605.78337551096104</v>
      </c>
      <c r="BH97" s="1">
        <f t="shared" ca="1" si="43"/>
        <v>617.8990430211802</v>
      </c>
      <c r="BI97" s="1">
        <f t="shared" ca="1" si="43"/>
        <v>630.25702388160391</v>
      </c>
      <c r="BJ97" s="1">
        <f t="shared" ca="1" si="43"/>
        <v>642.86216435923575</v>
      </c>
      <c r="BK97" s="1">
        <f t="shared" ca="1" si="43"/>
        <v>655.71940764642056</v>
      </c>
      <c r="BL97" s="1">
        <f t="shared" ca="1" si="43"/>
        <v>668.83379579934899</v>
      </c>
      <c r="BM97" s="1">
        <f t="shared" ca="1" si="43"/>
        <v>682.21047171533598</v>
      </c>
      <c r="BN97" s="1">
        <f t="shared" ca="1" si="43"/>
        <v>695.8546811496426</v>
      </c>
      <c r="BO97" s="1">
        <f t="shared" ca="1" si="44"/>
        <v>709.77177477263558</v>
      </c>
      <c r="BP97" s="1">
        <f t="shared" ca="1" si="44"/>
        <v>723.96721026808825</v>
      </c>
      <c r="BQ97" s="1">
        <f t="shared" ca="1" si="44"/>
        <v>738.44655447345008</v>
      </c>
      <c r="BR97" s="1">
        <f t="shared" ca="1" si="44"/>
        <v>753.21548556291884</v>
      </c>
      <c r="BS97" s="1">
        <f t="shared" ca="1" si="44"/>
        <v>768.27979527417733</v>
      </c>
      <c r="BT97" s="1">
        <f t="shared" ca="1" si="44"/>
        <v>783.64539117966092</v>
      </c>
      <c r="BU97" s="1">
        <f t="shared" ca="1" si="44"/>
        <v>799.31829900325408</v>
      </c>
      <c r="BV97" s="1">
        <f t="shared" ca="1" si="44"/>
        <v>815.30466498331919</v>
      </c>
      <c r="BW97" s="1">
        <f t="shared" ca="1" si="44"/>
        <v>831.6107582829859</v>
      </c>
      <c r="BX97" s="1">
        <f t="shared" ca="1" si="44"/>
        <v>848.24297344864567</v>
      </c>
      <c r="BY97" s="1">
        <f t="shared" ca="1" si="44"/>
        <v>865.20783291761848</v>
      </c>
      <c r="BZ97" s="1">
        <f t="shared" ca="1" si="44"/>
        <v>882.5119895759708</v>
      </c>
      <c r="CA97" s="1">
        <f t="shared" ca="1" si="44"/>
        <v>900.16222936749034</v>
      </c>
      <c r="CB97" s="1">
        <f t="shared" ca="1" si="44"/>
        <v>918.16547395484008</v>
      </c>
      <c r="CC97" s="1">
        <f t="shared" ca="1" si="44"/>
        <v>936.52878343393695</v>
      </c>
    </row>
    <row r="98" spans="2:81" x14ac:dyDescent="0.2">
      <c r="B98">
        <f t="shared" si="45"/>
        <v>2035</v>
      </c>
      <c r="D98" t="s">
        <v>43</v>
      </c>
      <c r="G98" s="1">
        <f t="shared" si="38"/>
        <v>0</v>
      </c>
      <c r="H98" s="1">
        <f t="shared" si="38"/>
        <v>0</v>
      </c>
      <c r="I98" s="1">
        <f t="shared" si="38"/>
        <v>0</v>
      </c>
      <c r="J98" s="1">
        <f t="shared" si="38"/>
        <v>0</v>
      </c>
      <c r="K98" s="1">
        <f t="shared" si="38"/>
        <v>0</v>
      </c>
      <c r="L98" s="1">
        <f t="shared" si="38"/>
        <v>0</v>
      </c>
      <c r="M98" s="1">
        <f t="shared" si="38"/>
        <v>0</v>
      </c>
      <c r="N98" s="1">
        <f t="shared" si="38"/>
        <v>0</v>
      </c>
      <c r="O98" s="1">
        <f t="shared" si="38"/>
        <v>0</v>
      </c>
      <c r="P98" s="1">
        <f t="shared" ca="1" si="38"/>
        <v>261.19957502121099</v>
      </c>
      <c r="Q98" s="1">
        <f t="shared" ca="1" si="39"/>
        <v>266.42356652163522</v>
      </c>
      <c r="R98" s="1">
        <f t="shared" ca="1" si="39"/>
        <v>271.75203785206793</v>
      </c>
      <c r="S98" s="1">
        <f t="shared" ca="1" si="39"/>
        <v>277.18707860910928</v>
      </c>
      <c r="T98" s="1">
        <f t="shared" ca="1" si="39"/>
        <v>282.73082018129145</v>
      </c>
      <c r="U98" s="1">
        <f t="shared" ca="1" si="39"/>
        <v>288.38543658491727</v>
      </c>
      <c r="V98" s="1">
        <f t="shared" ca="1" si="39"/>
        <v>294.15314531661568</v>
      </c>
      <c r="W98" s="1">
        <f t="shared" ca="1" si="39"/>
        <v>300.03620822294789</v>
      </c>
      <c r="X98" s="1">
        <f t="shared" ca="1" si="39"/>
        <v>306.03693238740686</v>
      </c>
      <c r="Y98" s="1">
        <f t="shared" ca="1" si="39"/>
        <v>312.15767103515503</v>
      </c>
      <c r="Z98" s="1">
        <f t="shared" ca="1" si="39"/>
        <v>318.40082445585813</v>
      </c>
      <c r="AA98" s="1">
        <f t="shared" ca="1" si="40"/>
        <v>324.76884094497524</v>
      </c>
      <c r="AB98" s="1">
        <f t="shared" ca="1" si="40"/>
        <v>331.2642177638748</v>
      </c>
      <c r="AC98" s="1">
        <f t="shared" ca="1" si="40"/>
        <v>337.88950211915227</v>
      </c>
      <c r="AD98" s="1">
        <f t="shared" ca="1" si="40"/>
        <v>344.64729216153535</v>
      </c>
      <c r="AE98" s="1">
        <f t="shared" ca="1" si="40"/>
        <v>351.54023800476597</v>
      </c>
      <c r="AF98" s="1">
        <f t="shared" ca="1" si="40"/>
        <v>358.57104276486132</v>
      </c>
      <c r="AG98" s="1">
        <f t="shared" ca="1" si="40"/>
        <v>365.74246362015862</v>
      </c>
      <c r="AH98" s="1">
        <f t="shared" ca="1" si="40"/>
        <v>373.05731289256175</v>
      </c>
      <c r="AI98" s="1">
        <f t="shared" ca="1" si="40"/>
        <v>380.51845915041298</v>
      </c>
      <c r="AJ98" s="1">
        <f t="shared" ca="1" si="40"/>
        <v>384.16111242311626</v>
      </c>
      <c r="AK98" s="1">
        <f t="shared" ca="1" si="41"/>
        <v>391.84433467157862</v>
      </c>
      <c r="AL98" s="1">
        <f t="shared" ca="1" si="41"/>
        <v>399.68122136501017</v>
      </c>
      <c r="AM98" s="1">
        <f t="shared" ca="1" si="41"/>
        <v>407.67484579231035</v>
      </c>
      <c r="AN98" s="1">
        <f t="shared" ca="1" si="41"/>
        <v>415.82834270815658</v>
      </c>
      <c r="AO98" s="1">
        <f t="shared" ca="1" si="41"/>
        <v>424.1449095623197</v>
      </c>
      <c r="AP98" s="1">
        <f t="shared" ca="1" si="41"/>
        <v>432.62780775356612</v>
      </c>
      <c r="AQ98" s="1">
        <f t="shared" ca="1" si="41"/>
        <v>441.28036390863736</v>
      </c>
      <c r="AR98" s="1">
        <f t="shared" ca="1" si="41"/>
        <v>450.10597118681017</v>
      </c>
      <c r="AS98" s="1">
        <f t="shared" ca="1" si="41"/>
        <v>459.10809061054636</v>
      </c>
      <c r="AT98" s="1">
        <f t="shared" ca="1" si="41"/>
        <v>468.29025242275731</v>
      </c>
      <c r="AU98" s="1">
        <f t="shared" ca="1" si="42"/>
        <v>477.65605747121236</v>
      </c>
      <c r="AV98" s="1">
        <f t="shared" ca="1" si="42"/>
        <v>487.20917862063669</v>
      </c>
      <c r="AW98" s="1">
        <f t="shared" ca="1" si="42"/>
        <v>496.95336219304937</v>
      </c>
      <c r="AX98" s="1">
        <f t="shared" ca="1" si="42"/>
        <v>506.89242943691039</v>
      </c>
      <c r="AY98" s="1">
        <f t="shared" ca="1" si="42"/>
        <v>517.0302780256485</v>
      </c>
      <c r="AZ98" s="1">
        <f t="shared" ca="1" si="42"/>
        <v>527.37088358616154</v>
      </c>
      <c r="BA98" s="1">
        <f t="shared" ca="1" si="42"/>
        <v>537.91830125788476</v>
      </c>
      <c r="BB98" s="1">
        <f t="shared" ca="1" si="42"/>
        <v>548.67666728304243</v>
      </c>
      <c r="BC98" s="1">
        <f t="shared" ca="1" si="42"/>
        <v>559.65020062870326</v>
      </c>
      <c r="BD98" s="1">
        <f t="shared" ca="1" si="42"/>
        <v>570.84320464127768</v>
      </c>
      <c r="BE98" s="1">
        <f t="shared" ca="1" si="43"/>
        <v>582.26006873410324</v>
      </c>
      <c r="BF98" s="1">
        <f t="shared" ca="1" si="43"/>
        <v>593.90527010878532</v>
      </c>
      <c r="BG98" s="1">
        <f t="shared" ca="1" si="43"/>
        <v>605.78337551096092</v>
      </c>
      <c r="BH98" s="1">
        <f t="shared" ca="1" si="43"/>
        <v>617.8990430211802</v>
      </c>
      <c r="BI98" s="1">
        <f t="shared" ca="1" si="43"/>
        <v>630.2570238816038</v>
      </c>
      <c r="BJ98" s="1">
        <f t="shared" ca="1" si="43"/>
        <v>642.86216435923598</v>
      </c>
      <c r="BK98" s="1">
        <f t="shared" ca="1" si="43"/>
        <v>655.71940764642056</v>
      </c>
      <c r="BL98" s="1">
        <f t="shared" ca="1" si="43"/>
        <v>668.83379579934899</v>
      </c>
      <c r="BM98" s="1">
        <f t="shared" ca="1" si="43"/>
        <v>682.21047171533598</v>
      </c>
      <c r="BN98" s="1">
        <f t="shared" ca="1" si="43"/>
        <v>695.85468114964272</v>
      </c>
      <c r="BO98" s="1">
        <f t="shared" ca="1" si="44"/>
        <v>709.77177477263547</v>
      </c>
      <c r="BP98" s="1">
        <f t="shared" ca="1" si="44"/>
        <v>723.96721026808825</v>
      </c>
      <c r="BQ98" s="1">
        <f t="shared" ca="1" si="44"/>
        <v>738.44655447344996</v>
      </c>
      <c r="BR98" s="1">
        <f t="shared" ca="1" si="44"/>
        <v>753.21548556291907</v>
      </c>
      <c r="BS98" s="1">
        <f t="shared" ca="1" si="44"/>
        <v>768.27979527417722</v>
      </c>
      <c r="BT98" s="1">
        <f t="shared" ca="1" si="44"/>
        <v>783.64539117966092</v>
      </c>
      <c r="BU98" s="1">
        <f t="shared" ca="1" si="44"/>
        <v>799.3182990032542</v>
      </c>
      <c r="BV98" s="1">
        <f t="shared" ca="1" si="44"/>
        <v>815.30466498331919</v>
      </c>
      <c r="BW98" s="1">
        <f t="shared" ca="1" si="44"/>
        <v>831.61075828298556</v>
      </c>
      <c r="BX98" s="1">
        <f t="shared" ca="1" si="44"/>
        <v>848.24297344864567</v>
      </c>
      <c r="BY98" s="1">
        <f t="shared" ca="1" si="44"/>
        <v>865.20783291761859</v>
      </c>
      <c r="BZ98" s="1">
        <f t="shared" ca="1" si="44"/>
        <v>882.51198957597092</v>
      </c>
      <c r="CA98" s="1">
        <f t="shared" ca="1" si="44"/>
        <v>900.16222936749034</v>
      </c>
      <c r="CB98" s="1">
        <f t="shared" ca="1" si="44"/>
        <v>918.16547395484019</v>
      </c>
      <c r="CC98" s="1">
        <f t="shared" ca="1" si="44"/>
        <v>936.52878343393695</v>
      </c>
    </row>
    <row r="99" spans="2:81" x14ac:dyDescent="0.2">
      <c r="B99">
        <f t="shared" si="45"/>
        <v>2036</v>
      </c>
      <c r="D99" t="s">
        <v>43</v>
      </c>
      <c r="G99" s="1">
        <f t="shared" ref="G99:P108" si="46">IF($B99&lt;=G$28,INDEX($G$45:$CC$45,MATCH(MIN($B99+INT((G$28-$B99)/$E$10)*$E$10),$G$28:$CC$28,0)),0)*(1+$E$12)^(MOD(G$28-$B99,$E$10))</f>
        <v>0</v>
      </c>
      <c r="H99" s="1">
        <f t="shared" si="46"/>
        <v>0</v>
      </c>
      <c r="I99" s="1">
        <f t="shared" si="46"/>
        <v>0</v>
      </c>
      <c r="J99" s="1">
        <f t="shared" si="46"/>
        <v>0</v>
      </c>
      <c r="K99" s="1">
        <f t="shared" si="46"/>
        <v>0</v>
      </c>
      <c r="L99" s="1">
        <f t="shared" si="46"/>
        <v>0</v>
      </c>
      <c r="M99" s="1">
        <f t="shared" si="46"/>
        <v>0</v>
      </c>
      <c r="N99" s="1">
        <f t="shared" si="46"/>
        <v>0</v>
      </c>
      <c r="O99" s="1">
        <f t="shared" si="46"/>
        <v>0</v>
      </c>
      <c r="P99" s="1">
        <f t="shared" si="46"/>
        <v>0</v>
      </c>
      <c r="Q99" s="1">
        <f t="shared" ref="Q99:Z108" ca="1" si="47">IF($B99&lt;=Q$28,INDEX($G$45:$CC$45,MATCH(MIN($B99+INT((Q$28-$B99)/$E$10)*$E$10),$G$28:$CC$28,0)),0)*(1+$E$12)^(MOD(Q$28-$B99,$E$10))</f>
        <v>262.39922729499062</v>
      </c>
      <c r="R99" s="1">
        <f t="shared" ca="1" si="47"/>
        <v>267.64721184089046</v>
      </c>
      <c r="S99" s="1">
        <f t="shared" ca="1" si="47"/>
        <v>273.00015607770825</v>
      </c>
      <c r="T99" s="1">
        <f t="shared" ca="1" si="47"/>
        <v>278.46015919926236</v>
      </c>
      <c r="U99" s="1">
        <f t="shared" ca="1" si="47"/>
        <v>284.02936238324764</v>
      </c>
      <c r="V99" s="1">
        <f t="shared" ca="1" si="47"/>
        <v>289.7099496309126</v>
      </c>
      <c r="W99" s="1">
        <f t="shared" ca="1" si="47"/>
        <v>295.50414862353091</v>
      </c>
      <c r="X99" s="1">
        <f t="shared" ca="1" si="47"/>
        <v>301.41423159600146</v>
      </c>
      <c r="Y99" s="1">
        <f t="shared" ca="1" si="47"/>
        <v>307.44251622792149</v>
      </c>
      <c r="Z99" s="1">
        <f t="shared" ca="1" si="47"/>
        <v>313.59136655247994</v>
      </c>
      <c r="AA99" s="1">
        <f t="shared" ref="AA99:AJ108" ca="1" si="48">IF($B99&lt;=AA$28,INDEX($G$45:$CC$45,MATCH(MIN($B99+INT((AA$28-$B99)/$E$10)*$E$10),$G$28:$CC$28,0)),0)*(1+$E$12)^(MOD(AA$28-$B99,$E$10))</f>
        <v>319.8631938835295</v>
      </c>
      <c r="AB99" s="1">
        <f t="shared" ca="1" si="48"/>
        <v>326.26045776120009</v>
      </c>
      <c r="AC99" s="1">
        <f t="shared" ca="1" si="48"/>
        <v>332.78566691642413</v>
      </c>
      <c r="AD99" s="1">
        <f t="shared" ca="1" si="48"/>
        <v>339.44138025475257</v>
      </c>
      <c r="AE99" s="1">
        <f t="shared" ca="1" si="48"/>
        <v>346.23020785984767</v>
      </c>
      <c r="AF99" s="1">
        <f t="shared" ca="1" si="48"/>
        <v>353.15481201704455</v>
      </c>
      <c r="AG99" s="1">
        <f t="shared" ca="1" si="48"/>
        <v>360.21790825738549</v>
      </c>
      <c r="AH99" s="1">
        <f t="shared" ca="1" si="48"/>
        <v>367.4222664225332</v>
      </c>
      <c r="AI99" s="1">
        <f t="shared" ca="1" si="48"/>
        <v>374.77071175098382</v>
      </c>
      <c r="AJ99" s="1">
        <f t="shared" ca="1" si="48"/>
        <v>382.26612598600349</v>
      </c>
      <c r="AK99" s="1">
        <f t="shared" ref="AK99:AT108" ca="1" si="49">IF($B99&lt;=AK$28,INDEX($G$45:$CC$45,MATCH(MIN($B99+INT((AK$28-$B99)/$E$10)*$E$10),$G$28:$CC$28,0)),0)*(1+$E$12)^(MOD(AK$28-$B99,$E$10))</f>
        <v>391.84433467157862</v>
      </c>
      <c r="AL99" s="1">
        <f t="shared" ca="1" si="49"/>
        <v>399.68122136501017</v>
      </c>
      <c r="AM99" s="1">
        <f t="shared" ca="1" si="49"/>
        <v>407.67484579231041</v>
      </c>
      <c r="AN99" s="1">
        <f t="shared" ca="1" si="49"/>
        <v>415.82834270815658</v>
      </c>
      <c r="AO99" s="1">
        <f t="shared" ca="1" si="49"/>
        <v>424.14490956231975</v>
      </c>
      <c r="AP99" s="1">
        <f t="shared" ca="1" si="49"/>
        <v>432.62780775356612</v>
      </c>
      <c r="AQ99" s="1">
        <f t="shared" ca="1" si="49"/>
        <v>441.28036390863747</v>
      </c>
      <c r="AR99" s="1">
        <f t="shared" ca="1" si="49"/>
        <v>450.10597118681011</v>
      </c>
      <c r="AS99" s="1">
        <f t="shared" ca="1" si="49"/>
        <v>459.10809061054636</v>
      </c>
      <c r="AT99" s="1">
        <f t="shared" ca="1" si="49"/>
        <v>468.29025242275731</v>
      </c>
      <c r="AU99" s="1">
        <f t="shared" ref="AU99:BD108" ca="1" si="50">IF($B99&lt;=AU$28,INDEX($G$45:$CC$45,MATCH(MIN($B99+INT((AU$28-$B99)/$E$10)*$E$10),$G$28:$CC$28,0)),0)*(1+$E$12)^(MOD(AU$28-$B99,$E$10))</f>
        <v>477.65605747121248</v>
      </c>
      <c r="AV99" s="1">
        <f t="shared" ca="1" si="50"/>
        <v>487.20917862063664</v>
      </c>
      <c r="AW99" s="1">
        <f t="shared" ca="1" si="50"/>
        <v>496.95336219304943</v>
      </c>
      <c r="AX99" s="1">
        <f t="shared" ca="1" si="50"/>
        <v>506.89242943691039</v>
      </c>
      <c r="AY99" s="1">
        <f t="shared" ca="1" si="50"/>
        <v>517.03027802564861</v>
      </c>
      <c r="AZ99" s="1">
        <f t="shared" ca="1" si="50"/>
        <v>527.37088358616154</v>
      </c>
      <c r="BA99" s="1">
        <f t="shared" ca="1" si="50"/>
        <v>537.91830125788476</v>
      </c>
      <c r="BB99" s="1">
        <f t="shared" ca="1" si="50"/>
        <v>548.67666728304255</v>
      </c>
      <c r="BC99" s="1">
        <f t="shared" ca="1" si="50"/>
        <v>559.65020062870337</v>
      </c>
      <c r="BD99" s="1">
        <f t="shared" ca="1" si="50"/>
        <v>570.84320464127734</v>
      </c>
      <c r="BE99" s="1">
        <f t="shared" ref="BE99:BN108" ca="1" si="51">IF($B99&lt;=BE$28,INDEX($G$45:$CC$45,MATCH(MIN($B99+INT((BE$28-$B99)/$E$10)*$E$10),$G$28:$CC$28,0)),0)*(1+$E$12)^(MOD(BE$28-$B99,$E$10))</f>
        <v>582.26006873410324</v>
      </c>
      <c r="BF99" s="1">
        <f t="shared" ca="1" si="51"/>
        <v>593.90527010878532</v>
      </c>
      <c r="BG99" s="1">
        <f t="shared" ca="1" si="51"/>
        <v>605.78337551096104</v>
      </c>
      <c r="BH99" s="1">
        <f t="shared" ca="1" si="51"/>
        <v>617.8990430211802</v>
      </c>
      <c r="BI99" s="1">
        <f t="shared" ca="1" si="51"/>
        <v>630.2570238816038</v>
      </c>
      <c r="BJ99" s="1">
        <f t="shared" ca="1" si="51"/>
        <v>642.86216435923598</v>
      </c>
      <c r="BK99" s="1">
        <f t="shared" ca="1" si="51"/>
        <v>655.71940764642068</v>
      </c>
      <c r="BL99" s="1">
        <f t="shared" ca="1" si="51"/>
        <v>668.83379579934899</v>
      </c>
      <c r="BM99" s="1">
        <f t="shared" ca="1" si="51"/>
        <v>682.21047171533598</v>
      </c>
      <c r="BN99" s="1">
        <f t="shared" ca="1" si="51"/>
        <v>695.85468114964272</v>
      </c>
      <c r="BO99" s="1">
        <f t="shared" ref="BO99:CC108" ca="1" si="52">IF($B99&lt;=BO$28,INDEX($G$45:$CC$45,MATCH(MIN($B99+INT((BO$28-$B99)/$E$10)*$E$10),$G$28:$CC$28,0)),0)*(1+$E$12)^(MOD(BO$28-$B99,$E$10))</f>
        <v>709.77177477263558</v>
      </c>
      <c r="BP99" s="1">
        <f t="shared" ca="1" si="52"/>
        <v>723.96721026808814</v>
      </c>
      <c r="BQ99" s="1">
        <f t="shared" ca="1" si="52"/>
        <v>738.44655447345008</v>
      </c>
      <c r="BR99" s="1">
        <f t="shared" ca="1" si="52"/>
        <v>753.21548556291896</v>
      </c>
      <c r="BS99" s="1">
        <f t="shared" ca="1" si="52"/>
        <v>768.27979527417745</v>
      </c>
      <c r="BT99" s="1">
        <f t="shared" ca="1" si="52"/>
        <v>783.64539117966081</v>
      </c>
      <c r="BU99" s="1">
        <f t="shared" ca="1" si="52"/>
        <v>799.3182990032542</v>
      </c>
      <c r="BV99" s="1">
        <f t="shared" ca="1" si="52"/>
        <v>815.3046649833193</v>
      </c>
      <c r="BW99" s="1">
        <f t="shared" ca="1" si="52"/>
        <v>831.61075828298556</v>
      </c>
      <c r="BX99" s="1">
        <f t="shared" ca="1" si="52"/>
        <v>848.24297344864533</v>
      </c>
      <c r="BY99" s="1">
        <f t="shared" ca="1" si="52"/>
        <v>865.20783291761859</v>
      </c>
      <c r="BZ99" s="1">
        <f t="shared" ca="1" si="52"/>
        <v>882.51198957597103</v>
      </c>
      <c r="CA99" s="1">
        <f t="shared" ca="1" si="52"/>
        <v>900.16222936749034</v>
      </c>
      <c r="CB99" s="1">
        <f t="shared" ca="1" si="52"/>
        <v>918.16547395484008</v>
      </c>
      <c r="CC99" s="1">
        <f t="shared" ca="1" si="52"/>
        <v>936.52878343393695</v>
      </c>
    </row>
    <row r="100" spans="2:81" x14ac:dyDescent="0.2">
      <c r="B100">
        <f t="shared" si="45"/>
        <v>2037</v>
      </c>
      <c r="D100" t="s">
        <v>43</v>
      </c>
      <c r="G100" s="1">
        <f t="shared" si="46"/>
        <v>0</v>
      </c>
      <c r="H100" s="1">
        <f t="shared" si="46"/>
        <v>0</v>
      </c>
      <c r="I100" s="1">
        <f t="shared" si="46"/>
        <v>0</v>
      </c>
      <c r="J100" s="1">
        <f t="shared" si="46"/>
        <v>0</v>
      </c>
      <c r="K100" s="1">
        <f t="shared" si="46"/>
        <v>0</v>
      </c>
      <c r="L100" s="1">
        <f t="shared" si="46"/>
        <v>0</v>
      </c>
      <c r="M100" s="1">
        <f t="shared" si="46"/>
        <v>0</v>
      </c>
      <c r="N100" s="1">
        <f t="shared" si="46"/>
        <v>0</v>
      </c>
      <c r="O100" s="1">
        <f t="shared" si="46"/>
        <v>0</v>
      </c>
      <c r="P100" s="1">
        <f t="shared" si="46"/>
        <v>0</v>
      </c>
      <c r="Q100" s="1">
        <f t="shared" si="47"/>
        <v>0</v>
      </c>
      <c r="R100" s="1">
        <f t="shared" ca="1" si="47"/>
        <v>280.0365151709554</v>
      </c>
      <c r="S100" s="1">
        <f t="shared" ca="1" si="47"/>
        <v>285.63724547437454</v>
      </c>
      <c r="T100" s="1">
        <f t="shared" ca="1" si="47"/>
        <v>291.34999038386201</v>
      </c>
      <c r="U100" s="1">
        <f t="shared" ca="1" si="47"/>
        <v>297.17699019153923</v>
      </c>
      <c r="V100" s="1">
        <f t="shared" ca="1" si="47"/>
        <v>303.12052999537002</v>
      </c>
      <c r="W100" s="1">
        <f t="shared" ca="1" si="47"/>
        <v>309.18294059527744</v>
      </c>
      <c r="X100" s="1">
        <f t="shared" ca="1" si="47"/>
        <v>315.366599407183</v>
      </c>
      <c r="Y100" s="1">
        <f t="shared" ca="1" si="47"/>
        <v>321.67393139532658</v>
      </c>
      <c r="Z100" s="1">
        <f t="shared" ca="1" si="47"/>
        <v>328.10741002323311</v>
      </c>
      <c r="AA100" s="1">
        <f t="shared" ca="1" si="48"/>
        <v>334.66955822369778</v>
      </c>
      <c r="AB100" s="1">
        <f t="shared" ca="1" si="48"/>
        <v>341.36294938817178</v>
      </c>
      <c r="AC100" s="1">
        <f t="shared" ca="1" si="48"/>
        <v>348.19020837593513</v>
      </c>
      <c r="AD100" s="1">
        <f t="shared" ca="1" si="48"/>
        <v>355.15401254345392</v>
      </c>
      <c r="AE100" s="1">
        <f t="shared" ca="1" si="48"/>
        <v>362.25709279432294</v>
      </c>
      <c r="AF100" s="1">
        <f t="shared" ca="1" si="48"/>
        <v>369.50223465020946</v>
      </c>
      <c r="AG100" s="1">
        <f t="shared" ca="1" si="48"/>
        <v>376.89227934321354</v>
      </c>
      <c r="AH100" s="1">
        <f t="shared" ca="1" si="48"/>
        <v>384.43012493007785</v>
      </c>
      <c r="AI100" s="1">
        <f t="shared" ca="1" si="48"/>
        <v>392.11872742867945</v>
      </c>
      <c r="AJ100" s="1">
        <f t="shared" ca="1" si="48"/>
        <v>399.96110197725301</v>
      </c>
      <c r="AK100" s="1">
        <f t="shared" ca="1" si="49"/>
        <v>407.96032401679804</v>
      </c>
      <c r="AL100" s="1">
        <f t="shared" ca="1" si="49"/>
        <v>399.68122136501017</v>
      </c>
      <c r="AM100" s="1">
        <f t="shared" ca="1" si="49"/>
        <v>407.67484579231041</v>
      </c>
      <c r="AN100" s="1">
        <f t="shared" ca="1" si="49"/>
        <v>415.82834270815658</v>
      </c>
      <c r="AO100" s="1">
        <f t="shared" ca="1" si="49"/>
        <v>424.1449095623197</v>
      </c>
      <c r="AP100" s="1">
        <f t="shared" ca="1" si="49"/>
        <v>432.62780775356612</v>
      </c>
      <c r="AQ100" s="1">
        <f t="shared" ca="1" si="49"/>
        <v>441.28036390863741</v>
      </c>
      <c r="AR100" s="1">
        <f t="shared" ca="1" si="49"/>
        <v>450.10597118681022</v>
      </c>
      <c r="AS100" s="1">
        <f t="shared" ca="1" si="49"/>
        <v>459.1080906105463</v>
      </c>
      <c r="AT100" s="1">
        <f t="shared" ca="1" si="49"/>
        <v>468.29025242275731</v>
      </c>
      <c r="AU100" s="1">
        <f t="shared" ca="1" si="50"/>
        <v>477.65605747121242</v>
      </c>
      <c r="AV100" s="1">
        <f t="shared" ca="1" si="50"/>
        <v>487.20917862063669</v>
      </c>
      <c r="AW100" s="1">
        <f t="shared" ca="1" si="50"/>
        <v>496.95336219304932</v>
      </c>
      <c r="AX100" s="1">
        <f t="shared" ca="1" si="50"/>
        <v>506.89242943691039</v>
      </c>
      <c r="AY100" s="1">
        <f t="shared" ca="1" si="50"/>
        <v>517.03027802564861</v>
      </c>
      <c r="AZ100" s="1">
        <f t="shared" ca="1" si="50"/>
        <v>527.37088358616165</v>
      </c>
      <c r="BA100" s="1">
        <f t="shared" ca="1" si="50"/>
        <v>537.91830125788465</v>
      </c>
      <c r="BB100" s="1">
        <f t="shared" ca="1" si="50"/>
        <v>548.67666728304243</v>
      </c>
      <c r="BC100" s="1">
        <f t="shared" ca="1" si="50"/>
        <v>559.65020062870337</v>
      </c>
      <c r="BD100" s="1">
        <f t="shared" ca="1" si="50"/>
        <v>570.84320464127734</v>
      </c>
      <c r="BE100" s="1">
        <f t="shared" ca="1" si="51"/>
        <v>582.2600687341029</v>
      </c>
      <c r="BF100" s="1">
        <f t="shared" ca="1" si="51"/>
        <v>593.90527010878532</v>
      </c>
      <c r="BG100" s="1">
        <f t="shared" ca="1" si="51"/>
        <v>605.78337551096104</v>
      </c>
      <c r="BH100" s="1">
        <f t="shared" ca="1" si="51"/>
        <v>617.8990430211802</v>
      </c>
      <c r="BI100" s="1">
        <f t="shared" ca="1" si="51"/>
        <v>630.2570238816038</v>
      </c>
      <c r="BJ100" s="1">
        <f t="shared" ca="1" si="51"/>
        <v>642.86216435923586</v>
      </c>
      <c r="BK100" s="1">
        <f t="shared" ca="1" si="51"/>
        <v>655.71940764642068</v>
      </c>
      <c r="BL100" s="1">
        <f t="shared" ca="1" si="51"/>
        <v>668.8337957993491</v>
      </c>
      <c r="BM100" s="1">
        <f t="shared" ca="1" si="51"/>
        <v>682.21047171533598</v>
      </c>
      <c r="BN100" s="1">
        <f t="shared" ca="1" si="51"/>
        <v>695.85468114964272</v>
      </c>
      <c r="BO100" s="1">
        <f t="shared" ca="1" si="52"/>
        <v>709.77177477263558</v>
      </c>
      <c r="BP100" s="1">
        <f t="shared" ca="1" si="52"/>
        <v>723.96721026808837</v>
      </c>
      <c r="BQ100" s="1">
        <f t="shared" ca="1" si="52"/>
        <v>738.44655447344996</v>
      </c>
      <c r="BR100" s="1">
        <f t="shared" ca="1" si="52"/>
        <v>753.21548556291907</v>
      </c>
      <c r="BS100" s="1">
        <f t="shared" ca="1" si="52"/>
        <v>768.27979527417745</v>
      </c>
      <c r="BT100" s="1">
        <f t="shared" ca="1" si="52"/>
        <v>783.64539117966103</v>
      </c>
      <c r="BU100" s="1">
        <f t="shared" ca="1" si="52"/>
        <v>799.31829900325397</v>
      </c>
      <c r="BV100" s="1">
        <f t="shared" ca="1" si="52"/>
        <v>815.3046649833193</v>
      </c>
      <c r="BW100" s="1">
        <f t="shared" ca="1" si="52"/>
        <v>831.61075828298567</v>
      </c>
      <c r="BX100" s="1">
        <f t="shared" ca="1" si="52"/>
        <v>848.24297344864533</v>
      </c>
      <c r="BY100" s="1">
        <f t="shared" ca="1" si="52"/>
        <v>865.20783291761825</v>
      </c>
      <c r="BZ100" s="1">
        <f t="shared" ca="1" si="52"/>
        <v>882.51198957597103</v>
      </c>
      <c r="CA100" s="1">
        <f t="shared" ca="1" si="52"/>
        <v>900.16222936749045</v>
      </c>
      <c r="CB100" s="1">
        <f t="shared" ca="1" si="52"/>
        <v>918.16547395484019</v>
      </c>
      <c r="CC100" s="1">
        <f t="shared" ca="1" si="52"/>
        <v>936.52878343393695</v>
      </c>
    </row>
    <row r="101" spans="2:81" x14ac:dyDescent="0.2">
      <c r="B101">
        <f t="shared" si="45"/>
        <v>2038</v>
      </c>
      <c r="D101" t="s">
        <v>43</v>
      </c>
      <c r="G101" s="1">
        <f t="shared" si="46"/>
        <v>0</v>
      </c>
      <c r="H101" s="1">
        <f t="shared" si="46"/>
        <v>0</v>
      </c>
      <c r="I101" s="1">
        <f t="shared" si="46"/>
        <v>0</v>
      </c>
      <c r="J101" s="1">
        <f t="shared" si="46"/>
        <v>0</v>
      </c>
      <c r="K101" s="1">
        <f t="shared" si="46"/>
        <v>0</v>
      </c>
      <c r="L101" s="1">
        <f t="shared" si="46"/>
        <v>0</v>
      </c>
      <c r="M101" s="1">
        <f t="shared" si="46"/>
        <v>0</v>
      </c>
      <c r="N101" s="1">
        <f t="shared" si="46"/>
        <v>0</v>
      </c>
      <c r="O101" s="1">
        <f t="shared" si="46"/>
        <v>0</v>
      </c>
      <c r="P101" s="1">
        <f t="shared" si="46"/>
        <v>0</v>
      </c>
      <c r="Q101" s="1">
        <f t="shared" si="47"/>
        <v>0</v>
      </c>
      <c r="R101" s="1">
        <f t="shared" si="47"/>
        <v>0</v>
      </c>
      <c r="S101" s="1">
        <f t="shared" ca="1" si="47"/>
        <v>298.85930167367468</v>
      </c>
      <c r="T101" s="1">
        <f t="shared" ca="1" si="47"/>
        <v>304.83648770714819</v>
      </c>
      <c r="U101" s="1">
        <f t="shared" ca="1" si="47"/>
        <v>310.93321746129112</v>
      </c>
      <c r="V101" s="1">
        <f t="shared" ca="1" si="47"/>
        <v>317.15188181051695</v>
      </c>
      <c r="W101" s="1">
        <f t="shared" ca="1" si="47"/>
        <v>323.49491944672729</v>
      </c>
      <c r="X101" s="1">
        <f t="shared" ca="1" si="47"/>
        <v>329.96481783566185</v>
      </c>
      <c r="Y101" s="1">
        <f t="shared" ca="1" si="47"/>
        <v>336.56411419237509</v>
      </c>
      <c r="Z101" s="1">
        <f t="shared" ca="1" si="47"/>
        <v>343.29539647622255</v>
      </c>
      <c r="AA101" s="1">
        <f t="shared" ca="1" si="48"/>
        <v>350.16130440574699</v>
      </c>
      <c r="AB101" s="1">
        <f t="shared" ca="1" si="48"/>
        <v>357.16453049386195</v>
      </c>
      <c r="AC101" s="1">
        <f t="shared" ca="1" si="48"/>
        <v>364.30782110373923</v>
      </c>
      <c r="AD101" s="1">
        <f t="shared" ca="1" si="48"/>
        <v>371.5939775258139</v>
      </c>
      <c r="AE101" s="1">
        <f t="shared" ca="1" si="48"/>
        <v>379.02585707633028</v>
      </c>
      <c r="AF101" s="1">
        <f t="shared" ca="1" si="48"/>
        <v>386.60637421785685</v>
      </c>
      <c r="AG101" s="1">
        <f t="shared" ca="1" si="48"/>
        <v>394.33850170221405</v>
      </c>
      <c r="AH101" s="1">
        <f t="shared" ca="1" si="48"/>
        <v>402.22527173625821</v>
      </c>
      <c r="AI101" s="1">
        <f t="shared" ca="1" si="48"/>
        <v>410.26977717098345</v>
      </c>
      <c r="AJ101" s="1">
        <f t="shared" ca="1" si="48"/>
        <v>418.47517271440313</v>
      </c>
      <c r="AK101" s="1">
        <f t="shared" ca="1" si="49"/>
        <v>426.84467616869114</v>
      </c>
      <c r="AL101" s="1">
        <f t="shared" ca="1" si="49"/>
        <v>435.38156969206494</v>
      </c>
      <c r="AM101" s="1">
        <f t="shared" ca="1" si="49"/>
        <v>407.67484579231041</v>
      </c>
      <c r="AN101" s="1">
        <f t="shared" ca="1" si="49"/>
        <v>415.82834270815664</v>
      </c>
      <c r="AO101" s="1">
        <f t="shared" ca="1" si="49"/>
        <v>424.14490956231975</v>
      </c>
      <c r="AP101" s="1">
        <f t="shared" ca="1" si="49"/>
        <v>432.62780775356612</v>
      </c>
      <c r="AQ101" s="1">
        <f t="shared" ca="1" si="49"/>
        <v>441.28036390863747</v>
      </c>
      <c r="AR101" s="1">
        <f t="shared" ca="1" si="49"/>
        <v>450.10597118681022</v>
      </c>
      <c r="AS101" s="1">
        <f t="shared" ca="1" si="49"/>
        <v>459.10809061054647</v>
      </c>
      <c r="AT101" s="1">
        <f t="shared" ca="1" si="49"/>
        <v>468.29025242275725</v>
      </c>
      <c r="AU101" s="1">
        <f t="shared" ca="1" si="50"/>
        <v>477.65605747121248</v>
      </c>
      <c r="AV101" s="1">
        <f t="shared" ca="1" si="50"/>
        <v>487.20917862063669</v>
      </c>
      <c r="AW101" s="1">
        <f t="shared" ca="1" si="50"/>
        <v>496.95336219304949</v>
      </c>
      <c r="AX101" s="1">
        <f t="shared" ca="1" si="50"/>
        <v>506.89242943691039</v>
      </c>
      <c r="AY101" s="1">
        <f t="shared" ca="1" si="50"/>
        <v>517.03027802564861</v>
      </c>
      <c r="AZ101" s="1">
        <f t="shared" ca="1" si="50"/>
        <v>527.37088358616165</v>
      </c>
      <c r="BA101" s="1">
        <f t="shared" ca="1" si="50"/>
        <v>537.91830125788488</v>
      </c>
      <c r="BB101" s="1">
        <f t="shared" ca="1" si="50"/>
        <v>548.67666728304243</v>
      </c>
      <c r="BC101" s="1">
        <f t="shared" ca="1" si="50"/>
        <v>559.65020062870337</v>
      </c>
      <c r="BD101" s="1">
        <f t="shared" ca="1" si="50"/>
        <v>570.84320464127745</v>
      </c>
      <c r="BE101" s="1">
        <f t="shared" ca="1" si="51"/>
        <v>582.26006873410302</v>
      </c>
      <c r="BF101" s="1">
        <f t="shared" ca="1" si="51"/>
        <v>593.90527010878498</v>
      </c>
      <c r="BG101" s="1">
        <f t="shared" ca="1" si="51"/>
        <v>605.78337551096104</v>
      </c>
      <c r="BH101" s="1">
        <f t="shared" ca="1" si="51"/>
        <v>617.89904302118032</v>
      </c>
      <c r="BI101" s="1">
        <f t="shared" ca="1" si="51"/>
        <v>630.25702388160391</v>
      </c>
      <c r="BJ101" s="1">
        <f t="shared" ca="1" si="51"/>
        <v>642.86216435923586</v>
      </c>
      <c r="BK101" s="1">
        <f t="shared" ca="1" si="51"/>
        <v>655.71940764642068</v>
      </c>
      <c r="BL101" s="1">
        <f t="shared" ca="1" si="51"/>
        <v>668.8337957993491</v>
      </c>
      <c r="BM101" s="1">
        <f t="shared" ca="1" si="51"/>
        <v>682.2104717153361</v>
      </c>
      <c r="BN101" s="1">
        <f t="shared" ca="1" si="51"/>
        <v>695.85468114964272</v>
      </c>
      <c r="BO101" s="1">
        <f t="shared" ca="1" si="52"/>
        <v>709.77177477263558</v>
      </c>
      <c r="BP101" s="1">
        <f t="shared" ca="1" si="52"/>
        <v>723.96721026808825</v>
      </c>
      <c r="BQ101" s="1">
        <f t="shared" ca="1" si="52"/>
        <v>738.44655447345008</v>
      </c>
      <c r="BR101" s="1">
        <f t="shared" ca="1" si="52"/>
        <v>753.21548556291896</v>
      </c>
      <c r="BS101" s="1">
        <f t="shared" ca="1" si="52"/>
        <v>768.27979527417745</v>
      </c>
      <c r="BT101" s="1">
        <f t="shared" ca="1" si="52"/>
        <v>783.64539117966092</v>
      </c>
      <c r="BU101" s="1">
        <f t="shared" ca="1" si="52"/>
        <v>799.31829900325431</v>
      </c>
      <c r="BV101" s="1">
        <f t="shared" ca="1" si="52"/>
        <v>815.30466498331907</v>
      </c>
      <c r="BW101" s="1">
        <f t="shared" ca="1" si="52"/>
        <v>831.61075828298567</v>
      </c>
      <c r="BX101" s="1">
        <f t="shared" ca="1" si="52"/>
        <v>848.24297344864544</v>
      </c>
      <c r="BY101" s="1">
        <f t="shared" ca="1" si="52"/>
        <v>865.20783291761825</v>
      </c>
      <c r="BZ101" s="1">
        <f t="shared" ca="1" si="52"/>
        <v>882.51198957597057</v>
      </c>
      <c r="CA101" s="1">
        <f t="shared" ca="1" si="52"/>
        <v>900.16222936749045</v>
      </c>
      <c r="CB101" s="1">
        <f t="shared" ca="1" si="52"/>
        <v>918.16547395484031</v>
      </c>
      <c r="CC101" s="1">
        <f t="shared" ca="1" si="52"/>
        <v>936.52878343393706</v>
      </c>
    </row>
    <row r="102" spans="2:81" x14ac:dyDescent="0.2">
      <c r="B102">
        <f t="shared" si="45"/>
        <v>2039</v>
      </c>
      <c r="D102" t="s">
        <v>43</v>
      </c>
      <c r="G102" s="1">
        <f t="shared" si="46"/>
        <v>0</v>
      </c>
      <c r="H102" s="1">
        <f t="shared" si="46"/>
        <v>0</v>
      </c>
      <c r="I102" s="1">
        <f t="shared" si="46"/>
        <v>0</v>
      </c>
      <c r="J102" s="1">
        <f t="shared" si="46"/>
        <v>0</v>
      </c>
      <c r="K102" s="1">
        <f t="shared" si="46"/>
        <v>0</v>
      </c>
      <c r="L102" s="1">
        <f t="shared" si="46"/>
        <v>0</v>
      </c>
      <c r="M102" s="1">
        <f t="shared" si="46"/>
        <v>0</v>
      </c>
      <c r="N102" s="1">
        <f t="shared" si="46"/>
        <v>0</v>
      </c>
      <c r="O102" s="1">
        <f t="shared" si="46"/>
        <v>0</v>
      </c>
      <c r="P102" s="1">
        <f t="shared" si="46"/>
        <v>0</v>
      </c>
      <c r="Q102" s="1">
        <f t="shared" si="47"/>
        <v>0</v>
      </c>
      <c r="R102" s="1">
        <f t="shared" si="47"/>
        <v>0</v>
      </c>
      <c r="S102" s="1">
        <f t="shared" si="47"/>
        <v>0</v>
      </c>
      <c r="T102" s="1">
        <f t="shared" ca="1" si="47"/>
        <v>318.94727065272446</v>
      </c>
      <c r="U102" s="1">
        <f t="shared" ca="1" si="47"/>
        <v>325.32621606577897</v>
      </c>
      <c r="V102" s="1">
        <f t="shared" ca="1" si="47"/>
        <v>331.83274038709453</v>
      </c>
      <c r="W102" s="1">
        <f t="shared" ca="1" si="47"/>
        <v>338.46939519483641</v>
      </c>
      <c r="X102" s="1">
        <f t="shared" ca="1" si="47"/>
        <v>345.23878309873311</v>
      </c>
      <c r="Y102" s="1">
        <f t="shared" ca="1" si="47"/>
        <v>352.14355876070783</v>
      </c>
      <c r="Z102" s="1">
        <f t="shared" ca="1" si="47"/>
        <v>359.18642993592198</v>
      </c>
      <c r="AA102" s="1">
        <f t="shared" ca="1" si="48"/>
        <v>366.37015853464032</v>
      </c>
      <c r="AB102" s="1">
        <f t="shared" ca="1" si="48"/>
        <v>373.69756170533316</v>
      </c>
      <c r="AC102" s="1">
        <f t="shared" ca="1" si="48"/>
        <v>381.17151293943982</v>
      </c>
      <c r="AD102" s="1">
        <f t="shared" ca="1" si="48"/>
        <v>388.79494319822868</v>
      </c>
      <c r="AE102" s="1">
        <f t="shared" ca="1" si="48"/>
        <v>396.57084206219315</v>
      </c>
      <c r="AF102" s="1">
        <f t="shared" ca="1" si="48"/>
        <v>404.50225890343711</v>
      </c>
      <c r="AG102" s="1">
        <f t="shared" ca="1" si="48"/>
        <v>412.5923040815058</v>
      </c>
      <c r="AH102" s="1">
        <f t="shared" ca="1" si="48"/>
        <v>420.84415016313596</v>
      </c>
      <c r="AI102" s="1">
        <f t="shared" ca="1" si="48"/>
        <v>429.26103316639859</v>
      </c>
      <c r="AJ102" s="1">
        <f t="shared" ca="1" si="48"/>
        <v>437.84625382972661</v>
      </c>
      <c r="AK102" s="1">
        <f t="shared" ca="1" si="49"/>
        <v>446.6031789063212</v>
      </c>
      <c r="AL102" s="1">
        <f t="shared" ca="1" si="49"/>
        <v>455.53524248444756</v>
      </c>
      <c r="AM102" s="1">
        <f t="shared" ca="1" si="49"/>
        <v>464.64594733413651</v>
      </c>
      <c r="AN102" s="1">
        <f t="shared" ca="1" si="49"/>
        <v>415.82834270815664</v>
      </c>
      <c r="AO102" s="1">
        <f t="shared" ca="1" si="49"/>
        <v>424.14490956231975</v>
      </c>
      <c r="AP102" s="1">
        <f t="shared" ca="1" si="49"/>
        <v>432.62780775356617</v>
      </c>
      <c r="AQ102" s="1">
        <f t="shared" ca="1" si="49"/>
        <v>441.28036390863747</v>
      </c>
      <c r="AR102" s="1">
        <f t="shared" ca="1" si="49"/>
        <v>450.10597118681022</v>
      </c>
      <c r="AS102" s="1">
        <f t="shared" ca="1" si="49"/>
        <v>459.10809061054647</v>
      </c>
      <c r="AT102" s="1">
        <f t="shared" ca="1" si="49"/>
        <v>468.29025242275742</v>
      </c>
      <c r="AU102" s="1">
        <f t="shared" ca="1" si="50"/>
        <v>477.65605747121242</v>
      </c>
      <c r="AV102" s="1">
        <f t="shared" ca="1" si="50"/>
        <v>487.20917862063675</v>
      </c>
      <c r="AW102" s="1">
        <f t="shared" ca="1" si="50"/>
        <v>496.95336219304949</v>
      </c>
      <c r="AX102" s="1">
        <f t="shared" ca="1" si="50"/>
        <v>506.8924294369105</v>
      </c>
      <c r="AY102" s="1">
        <f t="shared" ca="1" si="50"/>
        <v>517.03027802564861</v>
      </c>
      <c r="AZ102" s="1">
        <f t="shared" ca="1" si="50"/>
        <v>527.37088358616165</v>
      </c>
      <c r="BA102" s="1">
        <f t="shared" ca="1" si="50"/>
        <v>537.91830125788488</v>
      </c>
      <c r="BB102" s="1">
        <f t="shared" ca="1" si="50"/>
        <v>548.67666728304266</v>
      </c>
      <c r="BC102" s="1">
        <f t="shared" ca="1" si="50"/>
        <v>559.65020062870326</v>
      </c>
      <c r="BD102" s="1">
        <f t="shared" ca="1" si="50"/>
        <v>570.84320464127745</v>
      </c>
      <c r="BE102" s="1">
        <f t="shared" ca="1" si="51"/>
        <v>582.26006873410313</v>
      </c>
      <c r="BF102" s="1">
        <f t="shared" ca="1" si="51"/>
        <v>593.90527010878509</v>
      </c>
      <c r="BG102" s="1">
        <f t="shared" ca="1" si="51"/>
        <v>605.7833755109607</v>
      </c>
      <c r="BH102" s="1">
        <f t="shared" ca="1" si="51"/>
        <v>617.89904302118032</v>
      </c>
      <c r="BI102" s="1">
        <f t="shared" ca="1" si="51"/>
        <v>630.25702388160391</v>
      </c>
      <c r="BJ102" s="1">
        <f t="shared" ca="1" si="51"/>
        <v>642.86216435923598</v>
      </c>
      <c r="BK102" s="1">
        <f t="shared" ca="1" si="51"/>
        <v>655.71940764642068</v>
      </c>
      <c r="BL102" s="1">
        <f t="shared" ca="1" si="51"/>
        <v>668.8337957993491</v>
      </c>
      <c r="BM102" s="1">
        <f t="shared" ca="1" si="51"/>
        <v>682.2104717153361</v>
      </c>
      <c r="BN102" s="1">
        <f t="shared" ca="1" si="51"/>
        <v>695.85468114964294</v>
      </c>
      <c r="BO102" s="1">
        <f t="shared" ca="1" si="52"/>
        <v>709.77177477263558</v>
      </c>
      <c r="BP102" s="1">
        <f t="shared" ca="1" si="52"/>
        <v>723.96721026808837</v>
      </c>
      <c r="BQ102" s="1">
        <f t="shared" ca="1" si="52"/>
        <v>738.44655447345019</v>
      </c>
      <c r="BR102" s="1">
        <f t="shared" ca="1" si="52"/>
        <v>753.21548556291918</v>
      </c>
      <c r="BS102" s="1">
        <f t="shared" ca="1" si="52"/>
        <v>768.27979527417745</v>
      </c>
      <c r="BT102" s="1">
        <f t="shared" ca="1" si="52"/>
        <v>783.64539117966103</v>
      </c>
      <c r="BU102" s="1">
        <f t="shared" ca="1" si="52"/>
        <v>799.31829900325431</v>
      </c>
      <c r="BV102" s="1">
        <f t="shared" ca="1" si="52"/>
        <v>815.30466498331941</v>
      </c>
      <c r="BW102" s="1">
        <f t="shared" ca="1" si="52"/>
        <v>831.61075828298556</v>
      </c>
      <c r="BX102" s="1">
        <f t="shared" ca="1" si="52"/>
        <v>848.24297344864544</v>
      </c>
      <c r="BY102" s="1">
        <f t="shared" ca="1" si="52"/>
        <v>865.20783291761848</v>
      </c>
      <c r="BZ102" s="1">
        <f t="shared" ca="1" si="52"/>
        <v>882.51198957597069</v>
      </c>
      <c r="CA102" s="1">
        <f t="shared" ca="1" si="52"/>
        <v>900.16222936749011</v>
      </c>
      <c r="CB102" s="1">
        <f t="shared" ca="1" si="52"/>
        <v>918.16547395484031</v>
      </c>
      <c r="CC102" s="1">
        <f t="shared" ca="1" si="52"/>
        <v>936.52878343393718</v>
      </c>
    </row>
    <row r="103" spans="2:81" x14ac:dyDescent="0.2">
      <c r="B103">
        <f t="shared" si="45"/>
        <v>2040</v>
      </c>
      <c r="D103" t="s">
        <v>43</v>
      </c>
      <c r="G103" s="1">
        <f t="shared" si="46"/>
        <v>0</v>
      </c>
      <c r="H103" s="1">
        <f t="shared" si="46"/>
        <v>0</v>
      </c>
      <c r="I103" s="1">
        <f t="shared" si="46"/>
        <v>0</v>
      </c>
      <c r="J103" s="1">
        <f t="shared" si="46"/>
        <v>0</v>
      </c>
      <c r="K103" s="1">
        <f t="shared" si="46"/>
        <v>0</v>
      </c>
      <c r="L103" s="1">
        <f t="shared" si="46"/>
        <v>0</v>
      </c>
      <c r="M103" s="1">
        <f t="shared" si="46"/>
        <v>0</v>
      </c>
      <c r="N103" s="1">
        <f t="shared" si="46"/>
        <v>0</v>
      </c>
      <c r="O103" s="1">
        <f t="shared" si="46"/>
        <v>0</v>
      </c>
      <c r="P103" s="1">
        <f t="shared" si="46"/>
        <v>0</v>
      </c>
      <c r="Q103" s="1">
        <f t="shared" si="47"/>
        <v>0</v>
      </c>
      <c r="R103" s="1">
        <f t="shared" si="47"/>
        <v>0</v>
      </c>
      <c r="S103" s="1">
        <f t="shared" si="47"/>
        <v>0</v>
      </c>
      <c r="T103" s="1">
        <f t="shared" si="47"/>
        <v>0</v>
      </c>
      <c r="U103" s="1">
        <f t="shared" ca="1" si="47"/>
        <v>340.38546194522888</v>
      </c>
      <c r="V103" s="1">
        <f t="shared" ca="1" si="47"/>
        <v>347.19317118413346</v>
      </c>
      <c r="W103" s="1">
        <f t="shared" ca="1" si="47"/>
        <v>354.13703460781613</v>
      </c>
      <c r="X103" s="1">
        <f t="shared" ca="1" si="47"/>
        <v>361.21977529997241</v>
      </c>
      <c r="Y103" s="1">
        <f t="shared" ca="1" si="47"/>
        <v>368.44417080597191</v>
      </c>
      <c r="Z103" s="1">
        <f t="shared" ca="1" si="47"/>
        <v>375.81305422209135</v>
      </c>
      <c r="AA103" s="1">
        <f t="shared" ca="1" si="48"/>
        <v>383.3293153065332</v>
      </c>
      <c r="AB103" s="1">
        <f t="shared" ca="1" si="48"/>
        <v>390.99590161266377</v>
      </c>
      <c r="AC103" s="1">
        <f t="shared" ca="1" si="48"/>
        <v>398.8158196449171</v>
      </c>
      <c r="AD103" s="1">
        <f t="shared" ca="1" si="48"/>
        <v>406.7921360378154</v>
      </c>
      <c r="AE103" s="1">
        <f t="shared" ca="1" si="48"/>
        <v>414.92797875857173</v>
      </c>
      <c r="AF103" s="1">
        <f t="shared" ca="1" si="48"/>
        <v>423.22653833374312</v>
      </c>
      <c r="AG103" s="1">
        <f t="shared" ca="1" si="48"/>
        <v>431.69106910041802</v>
      </c>
      <c r="AH103" s="1">
        <f t="shared" ca="1" si="48"/>
        <v>440.32489048242638</v>
      </c>
      <c r="AI103" s="1">
        <f t="shared" ca="1" si="48"/>
        <v>449.13138829207497</v>
      </c>
      <c r="AJ103" s="1">
        <f t="shared" ca="1" si="48"/>
        <v>458.11401605791633</v>
      </c>
      <c r="AK103" s="1">
        <f t="shared" ca="1" si="49"/>
        <v>467.27629637907472</v>
      </c>
      <c r="AL103" s="1">
        <f t="shared" ca="1" si="49"/>
        <v>476.62182230665627</v>
      </c>
      <c r="AM103" s="1">
        <f t="shared" ca="1" si="49"/>
        <v>486.1542587527893</v>
      </c>
      <c r="AN103" s="1">
        <f t="shared" ca="1" si="49"/>
        <v>495.87734392784512</v>
      </c>
      <c r="AO103" s="1">
        <f t="shared" ca="1" si="49"/>
        <v>424.14490956231975</v>
      </c>
      <c r="AP103" s="1">
        <f t="shared" ca="1" si="49"/>
        <v>432.62780775356617</v>
      </c>
      <c r="AQ103" s="1">
        <f t="shared" ca="1" si="49"/>
        <v>441.28036390863747</v>
      </c>
      <c r="AR103" s="1">
        <f t="shared" ca="1" si="49"/>
        <v>450.10597118681017</v>
      </c>
      <c r="AS103" s="1">
        <f t="shared" ca="1" si="49"/>
        <v>459.10809061054641</v>
      </c>
      <c r="AT103" s="1">
        <f t="shared" ca="1" si="49"/>
        <v>468.29025242275736</v>
      </c>
      <c r="AU103" s="1">
        <f t="shared" ca="1" si="50"/>
        <v>477.65605747121253</v>
      </c>
      <c r="AV103" s="1">
        <f t="shared" ca="1" si="50"/>
        <v>487.20917862063669</v>
      </c>
      <c r="AW103" s="1">
        <f t="shared" ca="1" si="50"/>
        <v>496.95336219304943</v>
      </c>
      <c r="AX103" s="1">
        <f t="shared" ca="1" si="50"/>
        <v>506.89242943691045</v>
      </c>
      <c r="AY103" s="1">
        <f t="shared" ca="1" si="50"/>
        <v>517.03027802564873</v>
      </c>
      <c r="AZ103" s="1">
        <f t="shared" ca="1" si="50"/>
        <v>527.37088358616154</v>
      </c>
      <c r="BA103" s="1">
        <f t="shared" ca="1" si="50"/>
        <v>537.91830125788488</v>
      </c>
      <c r="BB103" s="1">
        <f t="shared" ca="1" si="50"/>
        <v>548.67666728304255</v>
      </c>
      <c r="BC103" s="1">
        <f t="shared" ca="1" si="50"/>
        <v>559.65020062870349</v>
      </c>
      <c r="BD103" s="1">
        <f t="shared" ca="1" si="50"/>
        <v>570.84320464127734</v>
      </c>
      <c r="BE103" s="1">
        <f t="shared" ca="1" si="51"/>
        <v>582.26006873410302</v>
      </c>
      <c r="BF103" s="1">
        <f t="shared" ca="1" si="51"/>
        <v>593.90527010878509</v>
      </c>
      <c r="BG103" s="1">
        <f t="shared" ca="1" si="51"/>
        <v>605.7833755109607</v>
      </c>
      <c r="BH103" s="1">
        <f t="shared" ca="1" si="51"/>
        <v>617.89904302117998</v>
      </c>
      <c r="BI103" s="1">
        <f t="shared" ca="1" si="51"/>
        <v>630.25702388160391</v>
      </c>
      <c r="BJ103" s="1">
        <f t="shared" ca="1" si="51"/>
        <v>642.86216435923598</v>
      </c>
      <c r="BK103" s="1">
        <f t="shared" ca="1" si="51"/>
        <v>655.71940764642068</v>
      </c>
      <c r="BL103" s="1">
        <f t="shared" ca="1" si="51"/>
        <v>668.8337957993491</v>
      </c>
      <c r="BM103" s="1">
        <f t="shared" ca="1" si="51"/>
        <v>682.2104717153361</v>
      </c>
      <c r="BN103" s="1">
        <f t="shared" ca="1" si="51"/>
        <v>695.85468114964283</v>
      </c>
      <c r="BO103" s="1">
        <f t="shared" ca="1" si="52"/>
        <v>709.77177477263569</v>
      </c>
      <c r="BP103" s="1">
        <f t="shared" ca="1" si="52"/>
        <v>723.96721026808825</v>
      </c>
      <c r="BQ103" s="1">
        <f t="shared" ca="1" si="52"/>
        <v>738.44655447345008</v>
      </c>
      <c r="BR103" s="1">
        <f t="shared" ca="1" si="52"/>
        <v>753.21548556291907</v>
      </c>
      <c r="BS103" s="1">
        <f t="shared" ca="1" si="52"/>
        <v>768.27979527417756</v>
      </c>
      <c r="BT103" s="1">
        <f t="shared" ca="1" si="52"/>
        <v>783.64539117966092</v>
      </c>
      <c r="BU103" s="1">
        <f t="shared" ca="1" si="52"/>
        <v>799.31829900325431</v>
      </c>
      <c r="BV103" s="1">
        <f t="shared" ca="1" si="52"/>
        <v>815.3046649833193</v>
      </c>
      <c r="BW103" s="1">
        <f t="shared" ca="1" si="52"/>
        <v>831.61075828298578</v>
      </c>
      <c r="BX103" s="1">
        <f t="shared" ca="1" si="52"/>
        <v>848.24297344864533</v>
      </c>
      <c r="BY103" s="1">
        <f t="shared" ca="1" si="52"/>
        <v>865.20783291761836</v>
      </c>
      <c r="BZ103" s="1">
        <f t="shared" ca="1" si="52"/>
        <v>882.5119895759708</v>
      </c>
      <c r="CA103" s="1">
        <f t="shared" ca="1" si="52"/>
        <v>900.16222936749011</v>
      </c>
      <c r="CB103" s="1">
        <f t="shared" ca="1" si="52"/>
        <v>918.16547395483985</v>
      </c>
      <c r="CC103" s="1">
        <f t="shared" ca="1" si="52"/>
        <v>936.52878343393718</v>
      </c>
    </row>
    <row r="104" spans="2:81" x14ac:dyDescent="0.2">
      <c r="B104">
        <f t="shared" si="45"/>
        <v>2041</v>
      </c>
      <c r="D104" t="s">
        <v>43</v>
      </c>
      <c r="G104" s="1">
        <f t="shared" si="46"/>
        <v>0</v>
      </c>
      <c r="H104" s="1">
        <f t="shared" si="46"/>
        <v>0</v>
      </c>
      <c r="I104" s="1">
        <f t="shared" si="46"/>
        <v>0</v>
      </c>
      <c r="J104" s="1">
        <f t="shared" si="46"/>
        <v>0</v>
      </c>
      <c r="K104" s="1">
        <f t="shared" si="46"/>
        <v>0</v>
      </c>
      <c r="L104" s="1">
        <f t="shared" si="46"/>
        <v>0</v>
      </c>
      <c r="M104" s="1">
        <f t="shared" si="46"/>
        <v>0</v>
      </c>
      <c r="N104" s="1">
        <f t="shared" si="46"/>
        <v>0</v>
      </c>
      <c r="O104" s="1">
        <f t="shared" si="46"/>
        <v>0</v>
      </c>
      <c r="P104" s="1">
        <f t="shared" si="46"/>
        <v>0</v>
      </c>
      <c r="Q104" s="1">
        <f t="shared" si="47"/>
        <v>0</v>
      </c>
      <c r="R104" s="1">
        <f t="shared" si="47"/>
        <v>0</v>
      </c>
      <c r="S104" s="1">
        <f t="shared" si="47"/>
        <v>0</v>
      </c>
      <c r="T104" s="1">
        <f t="shared" si="47"/>
        <v>0</v>
      </c>
      <c r="U104" s="1">
        <f t="shared" si="47"/>
        <v>0</v>
      </c>
      <c r="V104" s="1">
        <f t="shared" ca="1" si="47"/>
        <v>363.26463138109068</v>
      </c>
      <c r="W104" s="1">
        <f t="shared" ca="1" si="47"/>
        <v>370.5299240087125</v>
      </c>
      <c r="X104" s="1">
        <f t="shared" ca="1" si="47"/>
        <v>377.94052248888676</v>
      </c>
      <c r="Y104" s="1">
        <f t="shared" ca="1" si="47"/>
        <v>385.49933293866445</v>
      </c>
      <c r="Z104" s="1">
        <f t="shared" ca="1" si="47"/>
        <v>393.20931959743774</v>
      </c>
      <c r="AA104" s="1">
        <f t="shared" ca="1" si="48"/>
        <v>401.07350598938655</v>
      </c>
      <c r="AB104" s="1">
        <f t="shared" ca="1" si="48"/>
        <v>409.0949761091743</v>
      </c>
      <c r="AC104" s="1">
        <f t="shared" ca="1" si="48"/>
        <v>417.27687563135765</v>
      </c>
      <c r="AD104" s="1">
        <f t="shared" ca="1" si="48"/>
        <v>425.62241314398489</v>
      </c>
      <c r="AE104" s="1">
        <f t="shared" ca="1" si="48"/>
        <v>434.13486140686456</v>
      </c>
      <c r="AF104" s="1">
        <f t="shared" ca="1" si="48"/>
        <v>442.81755863500189</v>
      </c>
      <c r="AG104" s="1">
        <f t="shared" ca="1" si="48"/>
        <v>451.67390980770182</v>
      </c>
      <c r="AH104" s="1">
        <f t="shared" ca="1" si="48"/>
        <v>460.70738800385595</v>
      </c>
      <c r="AI104" s="1">
        <f t="shared" ca="1" si="48"/>
        <v>469.92153576393304</v>
      </c>
      <c r="AJ104" s="1">
        <f t="shared" ca="1" si="48"/>
        <v>479.31996647921176</v>
      </c>
      <c r="AK104" s="1">
        <f t="shared" ca="1" si="49"/>
        <v>488.90636580879584</v>
      </c>
      <c r="AL104" s="1">
        <f t="shared" ca="1" si="49"/>
        <v>498.68449312497182</v>
      </c>
      <c r="AM104" s="1">
        <f t="shared" ca="1" si="49"/>
        <v>508.65818298747132</v>
      </c>
      <c r="AN104" s="1">
        <f t="shared" ca="1" si="49"/>
        <v>518.8313466472207</v>
      </c>
      <c r="AO104" s="1">
        <f t="shared" ca="1" si="49"/>
        <v>529.20797358016512</v>
      </c>
      <c r="AP104" s="1">
        <f t="shared" ca="1" si="49"/>
        <v>432.62780775356617</v>
      </c>
      <c r="AQ104" s="1">
        <f t="shared" ca="1" si="49"/>
        <v>441.28036390863753</v>
      </c>
      <c r="AR104" s="1">
        <f t="shared" ca="1" si="49"/>
        <v>450.10597118681022</v>
      </c>
      <c r="AS104" s="1">
        <f t="shared" ca="1" si="49"/>
        <v>459.10809061054641</v>
      </c>
      <c r="AT104" s="1">
        <f t="shared" ca="1" si="49"/>
        <v>468.29025242275736</v>
      </c>
      <c r="AU104" s="1">
        <f t="shared" ca="1" si="50"/>
        <v>477.65605747121253</v>
      </c>
      <c r="AV104" s="1">
        <f t="shared" ca="1" si="50"/>
        <v>487.20917862063681</v>
      </c>
      <c r="AW104" s="1">
        <f t="shared" ca="1" si="50"/>
        <v>496.95336219304943</v>
      </c>
      <c r="AX104" s="1">
        <f t="shared" ca="1" si="50"/>
        <v>506.89242943691045</v>
      </c>
      <c r="AY104" s="1">
        <f t="shared" ca="1" si="50"/>
        <v>517.03027802564873</v>
      </c>
      <c r="AZ104" s="1">
        <f t="shared" ca="1" si="50"/>
        <v>527.37088358616165</v>
      </c>
      <c r="BA104" s="1">
        <f t="shared" ca="1" si="50"/>
        <v>537.91830125788476</v>
      </c>
      <c r="BB104" s="1">
        <f t="shared" ca="1" si="50"/>
        <v>548.67666728304255</v>
      </c>
      <c r="BC104" s="1">
        <f t="shared" ca="1" si="50"/>
        <v>559.65020062870337</v>
      </c>
      <c r="BD104" s="1">
        <f t="shared" ca="1" si="50"/>
        <v>570.84320464127757</v>
      </c>
      <c r="BE104" s="1">
        <f t="shared" ca="1" si="51"/>
        <v>582.2600687341029</v>
      </c>
      <c r="BF104" s="1">
        <f t="shared" ca="1" si="51"/>
        <v>593.90527010878509</v>
      </c>
      <c r="BG104" s="1">
        <f t="shared" ca="1" si="51"/>
        <v>605.78337551096081</v>
      </c>
      <c r="BH104" s="1">
        <f t="shared" ca="1" si="51"/>
        <v>617.89904302117998</v>
      </c>
      <c r="BI104" s="1">
        <f t="shared" ca="1" si="51"/>
        <v>630.25702388160357</v>
      </c>
      <c r="BJ104" s="1">
        <f t="shared" ca="1" si="51"/>
        <v>642.86216435923598</v>
      </c>
      <c r="BK104" s="1">
        <f t="shared" ca="1" si="51"/>
        <v>655.71940764642068</v>
      </c>
      <c r="BL104" s="1">
        <f t="shared" ca="1" si="51"/>
        <v>668.8337957993491</v>
      </c>
      <c r="BM104" s="1">
        <f t="shared" ca="1" si="51"/>
        <v>682.2104717153361</v>
      </c>
      <c r="BN104" s="1">
        <f t="shared" ca="1" si="51"/>
        <v>695.85468114964283</v>
      </c>
      <c r="BO104" s="1">
        <f t="shared" ca="1" si="52"/>
        <v>709.77177477263569</v>
      </c>
      <c r="BP104" s="1">
        <f t="shared" ca="1" si="52"/>
        <v>723.96721026808848</v>
      </c>
      <c r="BQ104" s="1">
        <f t="shared" ca="1" si="52"/>
        <v>738.44655447345008</v>
      </c>
      <c r="BR104" s="1">
        <f t="shared" ca="1" si="52"/>
        <v>753.21548556291907</v>
      </c>
      <c r="BS104" s="1">
        <f t="shared" ca="1" si="52"/>
        <v>768.27979527417745</v>
      </c>
      <c r="BT104" s="1">
        <f t="shared" ca="1" si="52"/>
        <v>783.64539117966103</v>
      </c>
      <c r="BU104" s="1">
        <f t="shared" ca="1" si="52"/>
        <v>799.3182990032542</v>
      </c>
      <c r="BV104" s="1">
        <f t="shared" ca="1" si="52"/>
        <v>815.30466498331941</v>
      </c>
      <c r="BW104" s="1">
        <f t="shared" ca="1" si="52"/>
        <v>831.61075828298567</v>
      </c>
      <c r="BX104" s="1">
        <f t="shared" ca="1" si="52"/>
        <v>848.24297344864544</v>
      </c>
      <c r="BY104" s="1">
        <f t="shared" ca="1" si="52"/>
        <v>865.20783291761813</v>
      </c>
      <c r="BZ104" s="1">
        <f t="shared" ca="1" si="52"/>
        <v>882.51198957597069</v>
      </c>
      <c r="CA104" s="1">
        <f t="shared" ca="1" si="52"/>
        <v>900.16222936749023</v>
      </c>
      <c r="CB104" s="1">
        <f t="shared" ca="1" si="52"/>
        <v>918.16547395483985</v>
      </c>
      <c r="CC104" s="1">
        <f t="shared" ca="1" si="52"/>
        <v>936.52878343393661</v>
      </c>
    </row>
    <row r="105" spans="2:81" x14ac:dyDescent="0.2">
      <c r="B105">
        <f t="shared" si="45"/>
        <v>2042</v>
      </c>
      <c r="D105" t="s">
        <v>43</v>
      </c>
      <c r="G105" s="1">
        <f t="shared" si="46"/>
        <v>0</v>
      </c>
      <c r="H105" s="1">
        <f t="shared" si="46"/>
        <v>0</v>
      </c>
      <c r="I105" s="1">
        <f t="shared" si="46"/>
        <v>0</v>
      </c>
      <c r="J105" s="1">
        <f t="shared" si="46"/>
        <v>0</v>
      </c>
      <c r="K105" s="1">
        <f t="shared" si="46"/>
        <v>0</v>
      </c>
      <c r="L105" s="1">
        <f t="shared" si="46"/>
        <v>0</v>
      </c>
      <c r="M105" s="1">
        <f t="shared" si="46"/>
        <v>0</v>
      </c>
      <c r="N105" s="1">
        <f t="shared" si="46"/>
        <v>0</v>
      </c>
      <c r="O105" s="1">
        <f t="shared" si="46"/>
        <v>0</v>
      </c>
      <c r="P105" s="1">
        <f t="shared" si="46"/>
        <v>0</v>
      </c>
      <c r="Q105" s="1">
        <f t="shared" si="47"/>
        <v>0</v>
      </c>
      <c r="R105" s="1">
        <f t="shared" si="47"/>
        <v>0</v>
      </c>
      <c r="S105" s="1">
        <f t="shared" si="47"/>
        <v>0</v>
      </c>
      <c r="T105" s="1">
        <f t="shared" si="47"/>
        <v>0</v>
      </c>
      <c r="U105" s="1">
        <f t="shared" si="47"/>
        <v>0</v>
      </c>
      <c r="V105" s="1">
        <f t="shared" si="47"/>
        <v>0</v>
      </c>
      <c r="W105" s="1">
        <f t="shared" ca="1" si="47"/>
        <v>364.74349853921308</v>
      </c>
      <c r="X105" s="1">
        <f t="shared" ca="1" si="47"/>
        <v>372.03836850999733</v>
      </c>
      <c r="Y105" s="1">
        <f t="shared" ca="1" si="47"/>
        <v>379.4791358801973</v>
      </c>
      <c r="Z105" s="1">
        <f t="shared" ca="1" si="47"/>
        <v>387.06871859780119</v>
      </c>
      <c r="AA105" s="1">
        <f t="shared" ca="1" si="48"/>
        <v>394.81009296975725</v>
      </c>
      <c r="AB105" s="1">
        <f t="shared" ca="1" si="48"/>
        <v>402.7062948291524</v>
      </c>
      <c r="AC105" s="1">
        <f t="shared" ca="1" si="48"/>
        <v>410.76042072573546</v>
      </c>
      <c r="AD105" s="1">
        <f t="shared" ca="1" si="48"/>
        <v>418.97562914025008</v>
      </c>
      <c r="AE105" s="1">
        <f t="shared" ca="1" si="48"/>
        <v>427.35514172305511</v>
      </c>
      <c r="AF105" s="1">
        <f t="shared" ca="1" si="48"/>
        <v>435.90224455751621</v>
      </c>
      <c r="AG105" s="1">
        <f t="shared" ca="1" si="48"/>
        <v>444.6202894486666</v>
      </c>
      <c r="AH105" s="1">
        <f t="shared" ca="1" si="48"/>
        <v>453.51269523763983</v>
      </c>
      <c r="AI105" s="1">
        <f t="shared" ca="1" si="48"/>
        <v>462.58294914239269</v>
      </c>
      <c r="AJ105" s="1">
        <f t="shared" ca="1" si="48"/>
        <v>471.83460812524055</v>
      </c>
      <c r="AK105" s="1">
        <f t="shared" ca="1" si="49"/>
        <v>481.27130028774536</v>
      </c>
      <c r="AL105" s="1">
        <f t="shared" ca="1" si="49"/>
        <v>490.89672629350014</v>
      </c>
      <c r="AM105" s="1">
        <f t="shared" ca="1" si="49"/>
        <v>500.71466081937024</v>
      </c>
      <c r="AN105" s="1">
        <f t="shared" ca="1" si="49"/>
        <v>510.72895403575768</v>
      </c>
      <c r="AO105" s="1">
        <f t="shared" ca="1" si="49"/>
        <v>520.94353311647274</v>
      </c>
      <c r="AP105" s="1">
        <f t="shared" ca="1" si="49"/>
        <v>531.36240377880222</v>
      </c>
      <c r="AQ105" s="1">
        <f t="shared" ca="1" si="49"/>
        <v>441.28036390863753</v>
      </c>
      <c r="AR105" s="1">
        <f t="shared" ca="1" si="49"/>
        <v>450.10597118681028</v>
      </c>
      <c r="AS105" s="1">
        <f t="shared" ca="1" si="49"/>
        <v>459.10809061054647</v>
      </c>
      <c r="AT105" s="1">
        <f t="shared" ca="1" si="49"/>
        <v>468.29025242275736</v>
      </c>
      <c r="AU105" s="1">
        <f t="shared" ca="1" si="50"/>
        <v>477.65605747121253</v>
      </c>
      <c r="AV105" s="1">
        <f t="shared" ca="1" si="50"/>
        <v>487.20917862063681</v>
      </c>
      <c r="AW105" s="1">
        <f t="shared" ca="1" si="50"/>
        <v>496.9533621930496</v>
      </c>
      <c r="AX105" s="1">
        <f t="shared" ca="1" si="50"/>
        <v>506.89242943691045</v>
      </c>
      <c r="AY105" s="1">
        <f t="shared" ca="1" si="50"/>
        <v>517.03027802564873</v>
      </c>
      <c r="AZ105" s="1">
        <f t="shared" ca="1" si="50"/>
        <v>527.37088358616165</v>
      </c>
      <c r="BA105" s="1">
        <f t="shared" ca="1" si="50"/>
        <v>537.91830125788499</v>
      </c>
      <c r="BB105" s="1">
        <f t="shared" ca="1" si="50"/>
        <v>548.67666728304255</v>
      </c>
      <c r="BC105" s="1">
        <f t="shared" ca="1" si="50"/>
        <v>559.65020062870349</v>
      </c>
      <c r="BD105" s="1">
        <f t="shared" ca="1" si="50"/>
        <v>570.84320464127757</v>
      </c>
      <c r="BE105" s="1">
        <f t="shared" ca="1" si="51"/>
        <v>582.26006873410313</v>
      </c>
      <c r="BF105" s="1">
        <f t="shared" ca="1" si="51"/>
        <v>593.90527010878498</v>
      </c>
      <c r="BG105" s="1">
        <f t="shared" ca="1" si="51"/>
        <v>605.78337551096081</v>
      </c>
      <c r="BH105" s="1">
        <f t="shared" ca="1" si="51"/>
        <v>617.89904302118009</v>
      </c>
      <c r="BI105" s="1">
        <f t="shared" ca="1" si="51"/>
        <v>630.25702388160369</v>
      </c>
      <c r="BJ105" s="1">
        <f t="shared" ca="1" si="51"/>
        <v>642.86216435923563</v>
      </c>
      <c r="BK105" s="1">
        <f t="shared" ca="1" si="51"/>
        <v>655.71940764642068</v>
      </c>
      <c r="BL105" s="1">
        <f t="shared" ca="1" si="51"/>
        <v>668.8337957993491</v>
      </c>
      <c r="BM105" s="1">
        <f t="shared" ca="1" si="51"/>
        <v>682.2104717153361</v>
      </c>
      <c r="BN105" s="1">
        <f t="shared" ca="1" si="51"/>
        <v>695.85468114964272</v>
      </c>
      <c r="BO105" s="1">
        <f t="shared" ca="1" si="52"/>
        <v>709.77177477263558</v>
      </c>
      <c r="BP105" s="1">
        <f t="shared" ca="1" si="52"/>
        <v>723.96721026808837</v>
      </c>
      <c r="BQ105" s="1">
        <f t="shared" ca="1" si="52"/>
        <v>738.44655447345019</v>
      </c>
      <c r="BR105" s="1">
        <f t="shared" ca="1" si="52"/>
        <v>753.21548556291896</v>
      </c>
      <c r="BS105" s="1">
        <f t="shared" ca="1" si="52"/>
        <v>768.27979527417745</v>
      </c>
      <c r="BT105" s="1">
        <f t="shared" ca="1" si="52"/>
        <v>783.64539117966103</v>
      </c>
      <c r="BU105" s="1">
        <f t="shared" ca="1" si="52"/>
        <v>799.31829900325431</v>
      </c>
      <c r="BV105" s="1">
        <f t="shared" ca="1" si="52"/>
        <v>815.30466498331919</v>
      </c>
      <c r="BW105" s="1">
        <f t="shared" ca="1" si="52"/>
        <v>831.61075828298567</v>
      </c>
      <c r="BX105" s="1">
        <f t="shared" ca="1" si="52"/>
        <v>848.24297344864544</v>
      </c>
      <c r="BY105" s="1">
        <f t="shared" ca="1" si="52"/>
        <v>865.20783291761836</v>
      </c>
      <c r="BZ105" s="1">
        <f t="shared" ca="1" si="52"/>
        <v>882.51198957597046</v>
      </c>
      <c r="CA105" s="1">
        <f t="shared" ca="1" si="52"/>
        <v>900.16222936749011</v>
      </c>
      <c r="CB105" s="1">
        <f t="shared" ca="1" si="52"/>
        <v>918.16547395483997</v>
      </c>
      <c r="CC105" s="1">
        <f t="shared" ca="1" si="52"/>
        <v>936.52878343393661</v>
      </c>
    </row>
    <row r="106" spans="2:81" x14ac:dyDescent="0.2">
      <c r="B106">
        <f t="shared" si="45"/>
        <v>2043</v>
      </c>
      <c r="D106" t="s">
        <v>43</v>
      </c>
      <c r="G106" s="1">
        <f t="shared" si="46"/>
        <v>0</v>
      </c>
      <c r="H106" s="1">
        <f t="shared" si="46"/>
        <v>0</v>
      </c>
      <c r="I106" s="1">
        <f t="shared" si="46"/>
        <v>0</v>
      </c>
      <c r="J106" s="1">
        <f t="shared" si="46"/>
        <v>0</v>
      </c>
      <c r="K106" s="1">
        <f t="shared" si="46"/>
        <v>0</v>
      </c>
      <c r="L106" s="1">
        <f t="shared" si="46"/>
        <v>0</v>
      </c>
      <c r="M106" s="1">
        <f t="shared" si="46"/>
        <v>0</v>
      </c>
      <c r="N106" s="1">
        <f t="shared" si="46"/>
        <v>0</v>
      </c>
      <c r="O106" s="1">
        <f t="shared" si="46"/>
        <v>0</v>
      </c>
      <c r="P106" s="1">
        <f t="shared" si="46"/>
        <v>0</v>
      </c>
      <c r="Q106" s="1">
        <f t="shared" si="47"/>
        <v>0</v>
      </c>
      <c r="R106" s="1">
        <f t="shared" si="47"/>
        <v>0</v>
      </c>
      <c r="S106" s="1">
        <f t="shared" si="47"/>
        <v>0</v>
      </c>
      <c r="T106" s="1">
        <f t="shared" si="47"/>
        <v>0</v>
      </c>
      <c r="U106" s="1">
        <f t="shared" si="47"/>
        <v>0</v>
      </c>
      <c r="V106" s="1">
        <f t="shared" si="47"/>
        <v>0</v>
      </c>
      <c r="W106" s="1">
        <f t="shared" si="47"/>
        <v>0</v>
      </c>
      <c r="X106" s="1">
        <f t="shared" ca="1" si="47"/>
        <v>366.22838623410797</v>
      </c>
      <c r="Y106" s="1">
        <f t="shared" ca="1" si="47"/>
        <v>373.55295395879011</v>
      </c>
      <c r="Z106" s="1">
        <f t="shared" ca="1" si="47"/>
        <v>381.02401303796591</v>
      </c>
      <c r="AA106" s="1">
        <f t="shared" ca="1" si="48"/>
        <v>388.64449329872525</v>
      </c>
      <c r="AB106" s="1">
        <f t="shared" ca="1" si="48"/>
        <v>396.41738316469974</v>
      </c>
      <c r="AC106" s="1">
        <f t="shared" ca="1" si="48"/>
        <v>404.34573082799375</v>
      </c>
      <c r="AD106" s="1">
        <f t="shared" ca="1" si="48"/>
        <v>412.43264544455366</v>
      </c>
      <c r="AE106" s="1">
        <f t="shared" ca="1" si="48"/>
        <v>420.68129835344462</v>
      </c>
      <c r="AF106" s="1">
        <f t="shared" ca="1" si="48"/>
        <v>429.09492432051354</v>
      </c>
      <c r="AG106" s="1">
        <f t="shared" ca="1" si="48"/>
        <v>437.67682280692384</v>
      </c>
      <c r="AH106" s="1">
        <f t="shared" ca="1" si="48"/>
        <v>446.43035926306231</v>
      </c>
      <c r="AI106" s="1">
        <f t="shared" ca="1" si="48"/>
        <v>455.35896644832349</v>
      </c>
      <c r="AJ106" s="1">
        <f t="shared" ca="1" si="48"/>
        <v>464.46614577729002</v>
      </c>
      <c r="AK106" s="1">
        <f t="shared" ca="1" si="49"/>
        <v>473.75546869283579</v>
      </c>
      <c r="AL106" s="1">
        <f t="shared" ca="1" si="49"/>
        <v>483.2305780666926</v>
      </c>
      <c r="AM106" s="1">
        <f t="shared" ca="1" si="49"/>
        <v>492.89518962802629</v>
      </c>
      <c r="AN106" s="1">
        <f t="shared" ca="1" si="49"/>
        <v>502.75309342058694</v>
      </c>
      <c r="AO106" s="1">
        <f t="shared" ca="1" si="49"/>
        <v>512.80815528899871</v>
      </c>
      <c r="AP106" s="1">
        <f t="shared" ca="1" si="49"/>
        <v>523.06431839477864</v>
      </c>
      <c r="AQ106" s="1">
        <f t="shared" ca="1" si="49"/>
        <v>533.52560476267411</v>
      </c>
      <c r="AR106" s="1">
        <f t="shared" ca="1" si="49"/>
        <v>450.10597118681028</v>
      </c>
      <c r="AS106" s="1">
        <f t="shared" ca="1" si="49"/>
        <v>459.10809061054647</v>
      </c>
      <c r="AT106" s="1">
        <f t="shared" ca="1" si="49"/>
        <v>468.29025242275742</v>
      </c>
      <c r="AU106" s="1">
        <f t="shared" ca="1" si="50"/>
        <v>477.65605747121253</v>
      </c>
      <c r="AV106" s="1">
        <f t="shared" ca="1" si="50"/>
        <v>487.20917862063681</v>
      </c>
      <c r="AW106" s="1">
        <f t="shared" ca="1" si="50"/>
        <v>496.95336219304954</v>
      </c>
      <c r="AX106" s="1">
        <f t="shared" ca="1" si="50"/>
        <v>506.89242943691056</v>
      </c>
      <c r="AY106" s="1">
        <f t="shared" ca="1" si="50"/>
        <v>517.03027802564873</v>
      </c>
      <c r="AZ106" s="1">
        <f t="shared" ca="1" si="50"/>
        <v>527.37088358616165</v>
      </c>
      <c r="BA106" s="1">
        <f t="shared" ca="1" si="50"/>
        <v>537.91830125788488</v>
      </c>
      <c r="BB106" s="1">
        <f t="shared" ca="1" si="50"/>
        <v>548.67666728304266</v>
      </c>
      <c r="BC106" s="1">
        <f t="shared" ca="1" si="50"/>
        <v>559.65020062870337</v>
      </c>
      <c r="BD106" s="1">
        <f t="shared" ca="1" si="50"/>
        <v>570.84320464127757</v>
      </c>
      <c r="BE106" s="1">
        <f t="shared" ca="1" si="51"/>
        <v>582.26006873410313</v>
      </c>
      <c r="BF106" s="1">
        <f t="shared" ca="1" si="51"/>
        <v>593.9052701087852</v>
      </c>
      <c r="BG106" s="1">
        <f t="shared" ca="1" si="51"/>
        <v>605.7833755109607</v>
      </c>
      <c r="BH106" s="1">
        <f t="shared" ca="1" si="51"/>
        <v>617.89904302118009</v>
      </c>
      <c r="BI106" s="1">
        <f t="shared" ca="1" si="51"/>
        <v>630.25702388160369</v>
      </c>
      <c r="BJ106" s="1">
        <f t="shared" ca="1" si="51"/>
        <v>642.86216435923575</v>
      </c>
      <c r="BK106" s="1">
        <f t="shared" ca="1" si="51"/>
        <v>655.71940764642045</v>
      </c>
      <c r="BL106" s="1">
        <f t="shared" ca="1" si="51"/>
        <v>668.8337957993491</v>
      </c>
      <c r="BM106" s="1">
        <f t="shared" ca="1" si="51"/>
        <v>682.2104717153361</v>
      </c>
      <c r="BN106" s="1">
        <f t="shared" ca="1" si="51"/>
        <v>695.85468114964283</v>
      </c>
      <c r="BO106" s="1">
        <f t="shared" ca="1" si="52"/>
        <v>709.77177477263558</v>
      </c>
      <c r="BP106" s="1">
        <f t="shared" ca="1" si="52"/>
        <v>723.96721026808837</v>
      </c>
      <c r="BQ106" s="1">
        <f t="shared" ca="1" si="52"/>
        <v>738.44655447345019</v>
      </c>
      <c r="BR106" s="1">
        <f t="shared" ca="1" si="52"/>
        <v>753.21548556291918</v>
      </c>
      <c r="BS106" s="1">
        <f t="shared" ca="1" si="52"/>
        <v>768.27979527417745</v>
      </c>
      <c r="BT106" s="1">
        <f t="shared" ca="1" si="52"/>
        <v>783.64539117966103</v>
      </c>
      <c r="BU106" s="1">
        <f t="shared" ca="1" si="52"/>
        <v>799.3182990032542</v>
      </c>
      <c r="BV106" s="1">
        <f t="shared" ca="1" si="52"/>
        <v>815.30466498331941</v>
      </c>
      <c r="BW106" s="1">
        <f t="shared" ca="1" si="52"/>
        <v>831.61075828298556</v>
      </c>
      <c r="BX106" s="1">
        <f t="shared" ca="1" si="52"/>
        <v>848.24297344864544</v>
      </c>
      <c r="BY106" s="1">
        <f t="shared" ca="1" si="52"/>
        <v>865.20783291761836</v>
      </c>
      <c r="BZ106" s="1">
        <f t="shared" ca="1" si="52"/>
        <v>882.5119895759708</v>
      </c>
      <c r="CA106" s="1">
        <f t="shared" ca="1" si="52"/>
        <v>900.16222936748989</v>
      </c>
      <c r="CB106" s="1">
        <f t="shared" ca="1" si="52"/>
        <v>918.16547395483985</v>
      </c>
      <c r="CC106" s="1">
        <f t="shared" ca="1" si="52"/>
        <v>936.52878343393672</v>
      </c>
    </row>
    <row r="107" spans="2:81" x14ac:dyDescent="0.2">
      <c r="B107">
        <f t="shared" si="45"/>
        <v>2044</v>
      </c>
      <c r="D107" t="s">
        <v>43</v>
      </c>
      <c r="G107" s="1">
        <f t="shared" si="46"/>
        <v>0</v>
      </c>
      <c r="H107" s="1">
        <f t="shared" si="46"/>
        <v>0</v>
      </c>
      <c r="I107" s="1">
        <f t="shared" si="46"/>
        <v>0</v>
      </c>
      <c r="J107" s="1">
        <f t="shared" si="46"/>
        <v>0</v>
      </c>
      <c r="K107" s="1">
        <f t="shared" si="46"/>
        <v>0</v>
      </c>
      <c r="L107" s="1">
        <f t="shared" si="46"/>
        <v>0</v>
      </c>
      <c r="M107" s="1">
        <f t="shared" si="46"/>
        <v>0</v>
      </c>
      <c r="N107" s="1">
        <f t="shared" si="46"/>
        <v>0</v>
      </c>
      <c r="O107" s="1">
        <f t="shared" si="46"/>
        <v>0</v>
      </c>
      <c r="P107" s="1">
        <f t="shared" si="46"/>
        <v>0</v>
      </c>
      <c r="Q107" s="1">
        <f t="shared" si="47"/>
        <v>0</v>
      </c>
      <c r="R107" s="1">
        <f t="shared" si="47"/>
        <v>0</v>
      </c>
      <c r="S107" s="1">
        <f t="shared" si="47"/>
        <v>0</v>
      </c>
      <c r="T107" s="1">
        <f t="shared" si="47"/>
        <v>0</v>
      </c>
      <c r="U107" s="1">
        <f t="shared" si="47"/>
        <v>0</v>
      </c>
      <c r="V107" s="1">
        <f t="shared" si="47"/>
        <v>0</v>
      </c>
      <c r="W107" s="1">
        <f t="shared" si="47"/>
        <v>0</v>
      </c>
      <c r="X107" s="1">
        <f t="shared" si="47"/>
        <v>0</v>
      </c>
      <c r="Y107" s="1">
        <f t="shared" ca="1" si="47"/>
        <v>367.71931897565969</v>
      </c>
      <c r="Z107" s="1">
        <f t="shared" ca="1" si="47"/>
        <v>375.07370535517288</v>
      </c>
      <c r="AA107" s="1">
        <f t="shared" ca="1" si="48"/>
        <v>382.57517946227631</v>
      </c>
      <c r="AB107" s="1">
        <f t="shared" ca="1" si="48"/>
        <v>390.22668305152183</v>
      </c>
      <c r="AC107" s="1">
        <f t="shared" ca="1" si="48"/>
        <v>398.03121671255229</v>
      </c>
      <c r="AD107" s="1">
        <f t="shared" ca="1" si="48"/>
        <v>405.99184104680336</v>
      </c>
      <c r="AE107" s="1">
        <f t="shared" ca="1" si="48"/>
        <v>414.11167786773944</v>
      </c>
      <c r="AF107" s="1">
        <f t="shared" ca="1" si="48"/>
        <v>422.39391142509413</v>
      </c>
      <c r="AG107" s="1">
        <f t="shared" ca="1" si="48"/>
        <v>430.84178965359604</v>
      </c>
      <c r="AH107" s="1">
        <f t="shared" ca="1" si="48"/>
        <v>439.45862544666801</v>
      </c>
      <c r="AI107" s="1">
        <f t="shared" ca="1" si="48"/>
        <v>448.24779795560136</v>
      </c>
      <c r="AJ107" s="1">
        <f t="shared" ca="1" si="48"/>
        <v>457.21275391471329</v>
      </c>
      <c r="AK107" s="1">
        <f t="shared" ca="1" si="49"/>
        <v>466.35700899300764</v>
      </c>
      <c r="AL107" s="1">
        <f t="shared" ca="1" si="49"/>
        <v>475.68414917286776</v>
      </c>
      <c r="AM107" s="1">
        <f t="shared" ca="1" si="49"/>
        <v>485.19783215632521</v>
      </c>
      <c r="AN107" s="1">
        <f t="shared" ca="1" si="49"/>
        <v>494.90178879945154</v>
      </c>
      <c r="AO107" s="1">
        <f t="shared" ca="1" si="49"/>
        <v>504.79982457544065</v>
      </c>
      <c r="AP107" s="1">
        <f t="shared" ca="1" si="49"/>
        <v>514.89582106694957</v>
      </c>
      <c r="AQ107" s="1">
        <f t="shared" ca="1" si="49"/>
        <v>525.19373748828843</v>
      </c>
      <c r="AR107" s="1">
        <f t="shared" ca="1" si="49"/>
        <v>535.69761223805415</v>
      </c>
      <c r="AS107" s="1">
        <f t="shared" ca="1" si="49"/>
        <v>459.10809061054647</v>
      </c>
      <c r="AT107" s="1">
        <f t="shared" ca="1" si="49"/>
        <v>468.29025242275742</v>
      </c>
      <c r="AU107" s="1">
        <f t="shared" ca="1" si="50"/>
        <v>477.65605747121253</v>
      </c>
      <c r="AV107" s="1">
        <f t="shared" ca="1" si="50"/>
        <v>487.20917862063675</v>
      </c>
      <c r="AW107" s="1">
        <f t="shared" ca="1" si="50"/>
        <v>496.95336219304954</v>
      </c>
      <c r="AX107" s="1">
        <f t="shared" ca="1" si="50"/>
        <v>506.8924294369105</v>
      </c>
      <c r="AY107" s="1">
        <f t="shared" ca="1" si="50"/>
        <v>517.03027802564873</v>
      </c>
      <c r="AZ107" s="1">
        <f t="shared" ca="1" si="50"/>
        <v>527.37088358616165</v>
      </c>
      <c r="BA107" s="1">
        <f t="shared" ca="1" si="50"/>
        <v>537.91830125788488</v>
      </c>
      <c r="BB107" s="1">
        <f t="shared" ca="1" si="50"/>
        <v>548.67666728304266</v>
      </c>
      <c r="BC107" s="1">
        <f t="shared" ca="1" si="50"/>
        <v>559.65020062870349</v>
      </c>
      <c r="BD107" s="1">
        <f t="shared" ca="1" si="50"/>
        <v>570.84320464127745</v>
      </c>
      <c r="BE107" s="1">
        <f t="shared" ca="1" si="51"/>
        <v>582.26006873410313</v>
      </c>
      <c r="BF107" s="1">
        <f t="shared" ca="1" si="51"/>
        <v>593.90527010878509</v>
      </c>
      <c r="BG107" s="1">
        <f t="shared" ca="1" si="51"/>
        <v>605.78337551096092</v>
      </c>
      <c r="BH107" s="1">
        <f t="shared" ca="1" si="51"/>
        <v>617.89904302117998</v>
      </c>
      <c r="BI107" s="1">
        <f t="shared" ca="1" si="51"/>
        <v>630.25702388160369</v>
      </c>
      <c r="BJ107" s="1">
        <f t="shared" ca="1" si="51"/>
        <v>642.86216435923575</v>
      </c>
      <c r="BK107" s="1">
        <f t="shared" ca="1" si="51"/>
        <v>655.71940764642045</v>
      </c>
      <c r="BL107" s="1">
        <f t="shared" ca="1" si="51"/>
        <v>668.83379579934876</v>
      </c>
      <c r="BM107" s="1">
        <f t="shared" ca="1" si="51"/>
        <v>682.2104717153361</v>
      </c>
      <c r="BN107" s="1">
        <f t="shared" ca="1" si="51"/>
        <v>695.85468114964283</v>
      </c>
      <c r="BO107" s="1">
        <f t="shared" ca="1" si="52"/>
        <v>709.77177477263569</v>
      </c>
      <c r="BP107" s="1">
        <f t="shared" ca="1" si="52"/>
        <v>723.96721026808837</v>
      </c>
      <c r="BQ107" s="1">
        <f t="shared" ca="1" si="52"/>
        <v>738.44655447345019</v>
      </c>
      <c r="BR107" s="1">
        <f t="shared" ca="1" si="52"/>
        <v>753.21548556291918</v>
      </c>
      <c r="BS107" s="1">
        <f t="shared" ca="1" si="52"/>
        <v>768.27979527417756</v>
      </c>
      <c r="BT107" s="1">
        <f t="shared" ca="1" si="52"/>
        <v>783.64539117966092</v>
      </c>
      <c r="BU107" s="1">
        <f t="shared" ca="1" si="52"/>
        <v>799.31829900325431</v>
      </c>
      <c r="BV107" s="1">
        <f t="shared" ca="1" si="52"/>
        <v>815.3046649833193</v>
      </c>
      <c r="BW107" s="1">
        <f t="shared" ca="1" si="52"/>
        <v>831.61075828298578</v>
      </c>
      <c r="BX107" s="1">
        <f t="shared" ca="1" si="52"/>
        <v>848.24297344864533</v>
      </c>
      <c r="BY107" s="1">
        <f t="shared" ca="1" si="52"/>
        <v>865.20783291761836</v>
      </c>
      <c r="BZ107" s="1">
        <f t="shared" ca="1" si="52"/>
        <v>882.51198957597069</v>
      </c>
      <c r="CA107" s="1">
        <f t="shared" ca="1" si="52"/>
        <v>900.16222936749023</v>
      </c>
      <c r="CB107" s="1">
        <f t="shared" ca="1" si="52"/>
        <v>918.16547395483974</v>
      </c>
      <c r="CC107" s="1">
        <f t="shared" ca="1" si="52"/>
        <v>936.52878343393672</v>
      </c>
    </row>
    <row r="108" spans="2:81" x14ac:dyDescent="0.2">
      <c r="B108">
        <f t="shared" si="45"/>
        <v>2045</v>
      </c>
      <c r="D108" t="s">
        <v>43</v>
      </c>
      <c r="G108" s="1">
        <f t="shared" si="46"/>
        <v>0</v>
      </c>
      <c r="H108" s="1">
        <f t="shared" si="46"/>
        <v>0</v>
      </c>
      <c r="I108" s="1">
        <f t="shared" si="46"/>
        <v>0</v>
      </c>
      <c r="J108" s="1">
        <f t="shared" si="46"/>
        <v>0</v>
      </c>
      <c r="K108" s="1">
        <f t="shared" si="46"/>
        <v>0</v>
      </c>
      <c r="L108" s="1">
        <f t="shared" si="46"/>
        <v>0</v>
      </c>
      <c r="M108" s="1">
        <f t="shared" si="46"/>
        <v>0</v>
      </c>
      <c r="N108" s="1">
        <f t="shared" si="46"/>
        <v>0</v>
      </c>
      <c r="O108" s="1">
        <f t="shared" si="46"/>
        <v>0</v>
      </c>
      <c r="P108" s="1">
        <f t="shared" si="46"/>
        <v>0</v>
      </c>
      <c r="Q108" s="1">
        <f t="shared" si="47"/>
        <v>0</v>
      </c>
      <c r="R108" s="1">
        <f t="shared" si="47"/>
        <v>0</v>
      </c>
      <c r="S108" s="1">
        <f t="shared" si="47"/>
        <v>0</v>
      </c>
      <c r="T108" s="1">
        <f t="shared" si="47"/>
        <v>0</v>
      </c>
      <c r="U108" s="1">
        <f t="shared" si="47"/>
        <v>0</v>
      </c>
      <c r="V108" s="1">
        <f t="shared" si="47"/>
        <v>0</v>
      </c>
      <c r="W108" s="1">
        <f t="shared" si="47"/>
        <v>0</v>
      </c>
      <c r="X108" s="1">
        <f t="shared" si="47"/>
        <v>0</v>
      </c>
      <c r="Y108" s="1">
        <f t="shared" si="47"/>
        <v>0</v>
      </c>
      <c r="Z108" s="1">
        <f t="shared" ca="1" si="47"/>
        <v>369.21632137353362</v>
      </c>
      <c r="AA108" s="1">
        <f t="shared" ca="1" si="48"/>
        <v>376.6006478010043</v>
      </c>
      <c r="AB108" s="1">
        <f t="shared" ca="1" si="48"/>
        <v>384.13266075702438</v>
      </c>
      <c r="AC108" s="1">
        <f t="shared" ca="1" si="48"/>
        <v>391.81531397216486</v>
      </c>
      <c r="AD108" s="1">
        <f t="shared" ca="1" si="48"/>
        <v>399.65162025160816</v>
      </c>
      <c r="AE108" s="1">
        <f t="shared" ca="1" si="48"/>
        <v>407.64465265664035</v>
      </c>
      <c r="AF108" s="1">
        <f t="shared" ca="1" si="48"/>
        <v>415.79754570977315</v>
      </c>
      <c r="AG108" s="1">
        <f t="shared" ca="1" si="48"/>
        <v>424.1134966239685</v>
      </c>
      <c r="AH108" s="1">
        <f t="shared" ca="1" si="48"/>
        <v>432.59576655644793</v>
      </c>
      <c r="AI108" s="1">
        <f t="shared" ca="1" si="48"/>
        <v>441.2476818875769</v>
      </c>
      <c r="AJ108" s="1">
        <f t="shared" ca="1" si="48"/>
        <v>450.07263552532845</v>
      </c>
      <c r="AK108" s="1">
        <f t="shared" ca="1" si="49"/>
        <v>459.07408823583495</v>
      </c>
      <c r="AL108" s="1">
        <f t="shared" ca="1" si="49"/>
        <v>468.2555700005517</v>
      </c>
      <c r="AM108" s="1">
        <f t="shared" ca="1" si="49"/>
        <v>477.62068140056272</v>
      </c>
      <c r="AN108" s="1">
        <f t="shared" ca="1" si="49"/>
        <v>487.17309502857404</v>
      </c>
      <c r="AO108" s="1">
        <f t="shared" ca="1" si="49"/>
        <v>496.91655692914537</v>
      </c>
      <c r="AP108" s="1">
        <f t="shared" ca="1" si="49"/>
        <v>506.85488806772838</v>
      </c>
      <c r="AQ108" s="1">
        <f t="shared" ca="1" si="49"/>
        <v>516.99198582908298</v>
      </c>
      <c r="AR108" s="1">
        <f t="shared" ca="1" si="49"/>
        <v>527.33182554566451</v>
      </c>
      <c r="AS108" s="1">
        <f t="shared" ca="1" si="49"/>
        <v>537.87846205657786</v>
      </c>
      <c r="AT108" s="1">
        <f t="shared" ca="1" si="49"/>
        <v>468.29025242275742</v>
      </c>
      <c r="AU108" s="1">
        <f t="shared" ca="1" si="50"/>
        <v>477.65605747121259</v>
      </c>
      <c r="AV108" s="1">
        <f t="shared" ca="1" si="50"/>
        <v>487.20917862063681</v>
      </c>
      <c r="AW108" s="1">
        <f t="shared" ca="1" si="50"/>
        <v>496.95336219304954</v>
      </c>
      <c r="AX108" s="1">
        <f t="shared" ca="1" si="50"/>
        <v>506.89242943691056</v>
      </c>
      <c r="AY108" s="1">
        <f t="shared" ca="1" si="50"/>
        <v>517.03027802564873</v>
      </c>
      <c r="AZ108" s="1">
        <f t="shared" ca="1" si="50"/>
        <v>527.37088358616177</v>
      </c>
      <c r="BA108" s="1">
        <f t="shared" ca="1" si="50"/>
        <v>537.91830125788488</v>
      </c>
      <c r="BB108" s="1">
        <f t="shared" ca="1" si="50"/>
        <v>548.67666728304266</v>
      </c>
      <c r="BC108" s="1">
        <f t="shared" ca="1" si="50"/>
        <v>559.65020062870349</v>
      </c>
      <c r="BD108" s="1">
        <f t="shared" ca="1" si="50"/>
        <v>570.84320464127757</v>
      </c>
      <c r="BE108" s="1">
        <f t="shared" ca="1" si="51"/>
        <v>582.26006873410302</v>
      </c>
      <c r="BF108" s="1">
        <f t="shared" ca="1" si="51"/>
        <v>593.9052701087852</v>
      </c>
      <c r="BG108" s="1">
        <f t="shared" ca="1" si="51"/>
        <v>605.78337551096081</v>
      </c>
      <c r="BH108" s="1">
        <f t="shared" ca="1" si="51"/>
        <v>617.89904302118009</v>
      </c>
      <c r="BI108" s="1">
        <f t="shared" ca="1" si="51"/>
        <v>630.25702388160357</v>
      </c>
      <c r="BJ108" s="1">
        <f t="shared" ca="1" si="51"/>
        <v>642.86216435923575</v>
      </c>
      <c r="BK108" s="1">
        <f t="shared" ca="1" si="51"/>
        <v>655.71940764642045</v>
      </c>
      <c r="BL108" s="1">
        <f t="shared" ca="1" si="51"/>
        <v>668.83379579934888</v>
      </c>
      <c r="BM108" s="1">
        <f t="shared" ca="1" si="51"/>
        <v>682.21047171533576</v>
      </c>
      <c r="BN108" s="1">
        <f t="shared" ca="1" si="51"/>
        <v>695.85468114964283</v>
      </c>
      <c r="BO108" s="1">
        <f t="shared" ca="1" si="52"/>
        <v>709.77177477263569</v>
      </c>
      <c r="BP108" s="1">
        <f t="shared" ca="1" si="52"/>
        <v>723.96721026808837</v>
      </c>
      <c r="BQ108" s="1">
        <f t="shared" ca="1" si="52"/>
        <v>738.44655447345008</v>
      </c>
      <c r="BR108" s="1">
        <f t="shared" ca="1" si="52"/>
        <v>753.21548556291918</v>
      </c>
      <c r="BS108" s="1">
        <f t="shared" ca="1" si="52"/>
        <v>768.27979527417756</v>
      </c>
      <c r="BT108" s="1">
        <f t="shared" ca="1" si="52"/>
        <v>783.64539117966115</v>
      </c>
      <c r="BU108" s="1">
        <f t="shared" ca="1" si="52"/>
        <v>799.3182990032542</v>
      </c>
      <c r="BV108" s="1">
        <f t="shared" ca="1" si="52"/>
        <v>815.30466498331941</v>
      </c>
      <c r="BW108" s="1">
        <f t="shared" ca="1" si="52"/>
        <v>831.61075828298578</v>
      </c>
      <c r="BX108" s="1">
        <f t="shared" ca="1" si="52"/>
        <v>848.24297344864556</v>
      </c>
      <c r="BY108" s="1">
        <f t="shared" ca="1" si="52"/>
        <v>865.20783291761825</v>
      </c>
      <c r="BZ108" s="1">
        <f t="shared" ca="1" si="52"/>
        <v>882.5119895759708</v>
      </c>
      <c r="CA108" s="1">
        <f t="shared" ca="1" si="52"/>
        <v>900.16222936749011</v>
      </c>
      <c r="CB108" s="1">
        <f t="shared" ca="1" si="52"/>
        <v>918.16547395483997</v>
      </c>
      <c r="CC108" s="1">
        <f t="shared" ca="1" si="52"/>
        <v>936.52878343393661</v>
      </c>
    </row>
    <row r="109" spans="2:81" x14ac:dyDescent="0.2">
      <c r="B109">
        <f t="shared" si="45"/>
        <v>2046</v>
      </c>
      <c r="D109" t="s">
        <v>43</v>
      </c>
      <c r="G109" s="1">
        <f t="shared" ref="G109:P116" si="53">IF($B109&lt;=G$28,INDEX($G$45:$CC$45,MATCH(MIN($B109+INT((G$28-$B109)/$E$10)*$E$10),$G$28:$CC$28,0)),0)*(1+$E$12)^(MOD(G$28-$B109,$E$10))</f>
        <v>0</v>
      </c>
      <c r="H109" s="1">
        <f t="shared" si="53"/>
        <v>0</v>
      </c>
      <c r="I109" s="1">
        <f t="shared" si="53"/>
        <v>0</v>
      </c>
      <c r="J109" s="1">
        <f t="shared" si="53"/>
        <v>0</v>
      </c>
      <c r="K109" s="1">
        <f t="shared" si="53"/>
        <v>0</v>
      </c>
      <c r="L109" s="1">
        <f t="shared" si="53"/>
        <v>0</v>
      </c>
      <c r="M109" s="1">
        <f t="shared" si="53"/>
        <v>0</v>
      </c>
      <c r="N109" s="1">
        <f t="shared" si="53"/>
        <v>0</v>
      </c>
      <c r="O109" s="1">
        <f t="shared" si="53"/>
        <v>0</v>
      </c>
      <c r="P109" s="1">
        <f t="shared" si="53"/>
        <v>0</v>
      </c>
      <c r="Q109" s="1">
        <f t="shared" ref="Q109:Z116" si="54">IF($B109&lt;=Q$28,INDEX($G$45:$CC$45,MATCH(MIN($B109+INT((Q$28-$B109)/$E$10)*$E$10),$G$28:$CC$28,0)),0)*(1+$E$12)^(MOD(Q$28-$B109,$E$10))</f>
        <v>0</v>
      </c>
      <c r="R109" s="1">
        <f t="shared" si="54"/>
        <v>0</v>
      </c>
      <c r="S109" s="1">
        <f t="shared" si="54"/>
        <v>0</v>
      </c>
      <c r="T109" s="1">
        <f t="shared" si="54"/>
        <v>0</v>
      </c>
      <c r="U109" s="1">
        <f t="shared" si="54"/>
        <v>0</v>
      </c>
      <c r="V109" s="1">
        <f t="shared" si="54"/>
        <v>0</v>
      </c>
      <c r="W109" s="1">
        <f t="shared" si="54"/>
        <v>0</v>
      </c>
      <c r="X109" s="1">
        <f t="shared" si="54"/>
        <v>0</v>
      </c>
      <c r="Y109" s="1">
        <f t="shared" si="54"/>
        <v>0</v>
      </c>
      <c r="Z109" s="1">
        <f t="shared" si="54"/>
        <v>0</v>
      </c>
      <c r="AA109" s="1">
        <f t="shared" ref="AA109:AJ116" ca="1" si="55">IF($B109&lt;=AA$28,INDEX($G$45:$CC$45,MATCH(MIN($B109+INT((AA$28-$B109)/$E$10)*$E$10),$G$28:$CC$28,0)),0)*(1+$E$12)^(MOD(AA$28-$B109,$E$10))</f>
        <v>370.70927733385952</v>
      </c>
      <c r="AB109" s="1">
        <f t="shared" ca="1" si="55"/>
        <v>378.12346288053669</v>
      </c>
      <c r="AC109" s="1">
        <f t="shared" ca="1" si="55"/>
        <v>385.68593213814745</v>
      </c>
      <c r="AD109" s="1">
        <f t="shared" ca="1" si="55"/>
        <v>393.39965078091035</v>
      </c>
      <c r="AE109" s="1">
        <f t="shared" ca="1" si="55"/>
        <v>401.2676437965286</v>
      </c>
      <c r="AF109" s="1">
        <f t="shared" ca="1" si="55"/>
        <v>409.2929966724592</v>
      </c>
      <c r="AG109" s="1">
        <f t="shared" ca="1" si="55"/>
        <v>417.47885660590839</v>
      </c>
      <c r="AH109" s="1">
        <f t="shared" ca="1" si="55"/>
        <v>425.82843373802643</v>
      </c>
      <c r="AI109" s="1">
        <f t="shared" ca="1" si="55"/>
        <v>434.34500241278704</v>
      </c>
      <c r="AJ109" s="1">
        <f t="shared" ca="1" si="55"/>
        <v>443.03190246104276</v>
      </c>
      <c r="AK109" s="1">
        <f t="shared" ref="AK109:AT116" ca="1" si="56">IF($B109&lt;=AK$28,INDEX($G$45:$CC$45,MATCH(MIN($B109+INT((AK$28-$B109)/$E$10)*$E$10),$G$28:$CC$28,0)),0)*(1+$E$12)^(MOD(AK$28-$B109,$E$10))</f>
        <v>451.89254051026364</v>
      </c>
      <c r="AL109" s="1">
        <f t="shared" ca="1" si="56"/>
        <v>460.9303913204688</v>
      </c>
      <c r="AM109" s="1">
        <f t="shared" ca="1" si="56"/>
        <v>470.14899914687828</v>
      </c>
      <c r="AN109" s="1">
        <f t="shared" ca="1" si="56"/>
        <v>479.55197912981583</v>
      </c>
      <c r="AO109" s="1">
        <f t="shared" ca="1" si="56"/>
        <v>489.14301871241219</v>
      </c>
      <c r="AP109" s="1">
        <f t="shared" ca="1" si="56"/>
        <v>498.9258790866603</v>
      </c>
      <c r="AQ109" s="1">
        <f t="shared" ca="1" si="56"/>
        <v>508.90439666839359</v>
      </c>
      <c r="AR109" s="1">
        <f t="shared" ca="1" si="56"/>
        <v>519.08248460176151</v>
      </c>
      <c r="AS109" s="1">
        <f t="shared" ca="1" si="56"/>
        <v>529.46413429379663</v>
      </c>
      <c r="AT109" s="1">
        <f t="shared" ca="1" si="56"/>
        <v>540.05341697967253</v>
      </c>
      <c r="AU109" s="1">
        <f t="shared" ref="AU109:BD116" ca="1" si="57">IF($B109&lt;=AU$28,INDEX($G$45:$CC$45,MATCH(MIN($B109+INT((AU$28-$B109)/$E$10)*$E$10),$G$28:$CC$28,0)),0)*(1+$E$12)^(MOD(AU$28-$B109,$E$10))</f>
        <v>477.65605747121259</v>
      </c>
      <c r="AV109" s="1">
        <f t="shared" ca="1" si="57"/>
        <v>487.20917862063686</v>
      </c>
      <c r="AW109" s="1">
        <f t="shared" ca="1" si="57"/>
        <v>496.9533621930496</v>
      </c>
      <c r="AX109" s="1">
        <f t="shared" ca="1" si="57"/>
        <v>506.89242943691056</v>
      </c>
      <c r="AY109" s="1">
        <f t="shared" ca="1" si="57"/>
        <v>517.03027802564873</v>
      </c>
      <c r="AZ109" s="1">
        <f t="shared" ca="1" si="57"/>
        <v>527.37088358616177</v>
      </c>
      <c r="BA109" s="1">
        <f t="shared" ca="1" si="57"/>
        <v>537.91830125788499</v>
      </c>
      <c r="BB109" s="1">
        <f t="shared" ca="1" si="57"/>
        <v>548.67666728304266</v>
      </c>
      <c r="BC109" s="1">
        <f t="shared" ca="1" si="57"/>
        <v>559.65020062870349</v>
      </c>
      <c r="BD109" s="1">
        <f t="shared" ca="1" si="57"/>
        <v>570.84320464127757</v>
      </c>
      <c r="BE109" s="1">
        <f t="shared" ref="BE109:BN116" ca="1" si="58">IF($B109&lt;=BE$28,INDEX($G$45:$CC$45,MATCH(MIN($B109+INT((BE$28-$B109)/$E$10)*$E$10),$G$28:$CC$28,0)),0)*(1+$E$12)^(MOD(BE$28-$B109,$E$10))</f>
        <v>582.26006873410313</v>
      </c>
      <c r="BF109" s="1">
        <f t="shared" ca="1" si="58"/>
        <v>593.90527010878509</v>
      </c>
      <c r="BG109" s="1">
        <f t="shared" ca="1" si="58"/>
        <v>605.78337551096092</v>
      </c>
      <c r="BH109" s="1">
        <f t="shared" ca="1" si="58"/>
        <v>617.89904302118009</v>
      </c>
      <c r="BI109" s="1">
        <f t="shared" ca="1" si="58"/>
        <v>630.2570238816038</v>
      </c>
      <c r="BJ109" s="1">
        <f t="shared" ca="1" si="58"/>
        <v>642.86216435923563</v>
      </c>
      <c r="BK109" s="1">
        <f t="shared" ca="1" si="58"/>
        <v>655.71940764642045</v>
      </c>
      <c r="BL109" s="1">
        <f t="shared" ca="1" si="58"/>
        <v>668.83379579934899</v>
      </c>
      <c r="BM109" s="1">
        <f t="shared" ca="1" si="58"/>
        <v>682.21047171533587</v>
      </c>
      <c r="BN109" s="1">
        <f t="shared" ca="1" si="58"/>
        <v>695.85468114964249</v>
      </c>
      <c r="BO109" s="1">
        <f t="shared" ref="BO109:CC116" ca="1" si="59">IF($B109&lt;=BO$28,INDEX($G$45:$CC$45,MATCH(MIN($B109+INT((BO$28-$B109)/$E$10)*$E$10),$G$28:$CC$28,0)),0)*(1+$E$12)^(MOD(BO$28-$B109,$E$10))</f>
        <v>709.77177477263569</v>
      </c>
      <c r="BP109" s="1">
        <f t="shared" ca="1" si="59"/>
        <v>723.96721026808837</v>
      </c>
      <c r="BQ109" s="1">
        <f t="shared" ca="1" si="59"/>
        <v>738.44655447345019</v>
      </c>
      <c r="BR109" s="1">
        <f t="shared" ca="1" si="59"/>
        <v>753.21548556291918</v>
      </c>
      <c r="BS109" s="1">
        <f t="shared" ca="1" si="59"/>
        <v>768.27979527417756</v>
      </c>
      <c r="BT109" s="1">
        <f t="shared" ca="1" si="59"/>
        <v>783.64539117966115</v>
      </c>
      <c r="BU109" s="1">
        <f t="shared" ca="1" si="59"/>
        <v>799.31829900325442</v>
      </c>
      <c r="BV109" s="1">
        <f t="shared" ca="1" si="59"/>
        <v>815.3046649833193</v>
      </c>
      <c r="BW109" s="1">
        <f t="shared" ca="1" si="59"/>
        <v>831.61075828298578</v>
      </c>
      <c r="BX109" s="1">
        <f t="shared" ca="1" si="59"/>
        <v>848.24297344864544</v>
      </c>
      <c r="BY109" s="1">
        <f t="shared" ca="1" si="59"/>
        <v>865.20783291761848</v>
      </c>
      <c r="BZ109" s="1">
        <f t="shared" ca="1" si="59"/>
        <v>882.51198957597057</v>
      </c>
      <c r="CA109" s="1">
        <f t="shared" ca="1" si="59"/>
        <v>900.16222936749023</v>
      </c>
      <c r="CB109" s="1">
        <f t="shared" ca="1" si="59"/>
        <v>918.16547395483997</v>
      </c>
      <c r="CC109" s="1">
        <f t="shared" ca="1" si="59"/>
        <v>936.52878343393684</v>
      </c>
    </row>
    <row r="110" spans="2:81" x14ac:dyDescent="0.2">
      <c r="B110">
        <f t="shared" si="45"/>
        <v>2047</v>
      </c>
      <c r="D110" t="s">
        <v>43</v>
      </c>
      <c r="G110" s="1">
        <f t="shared" si="53"/>
        <v>0</v>
      </c>
      <c r="H110" s="1">
        <f t="shared" si="53"/>
        <v>0</v>
      </c>
      <c r="I110" s="1">
        <f t="shared" si="53"/>
        <v>0</v>
      </c>
      <c r="J110" s="1">
        <f t="shared" si="53"/>
        <v>0</v>
      </c>
      <c r="K110" s="1">
        <f t="shared" si="53"/>
        <v>0</v>
      </c>
      <c r="L110" s="1">
        <f t="shared" si="53"/>
        <v>0</v>
      </c>
      <c r="M110" s="1">
        <f t="shared" si="53"/>
        <v>0</v>
      </c>
      <c r="N110" s="1">
        <f t="shared" si="53"/>
        <v>0</v>
      </c>
      <c r="O110" s="1">
        <f t="shared" si="53"/>
        <v>0</v>
      </c>
      <c r="P110" s="1">
        <f t="shared" si="53"/>
        <v>0</v>
      </c>
      <c r="Q110" s="1">
        <f t="shared" si="54"/>
        <v>0</v>
      </c>
      <c r="R110" s="1">
        <f t="shared" si="54"/>
        <v>0</v>
      </c>
      <c r="S110" s="1">
        <f t="shared" si="54"/>
        <v>0</v>
      </c>
      <c r="T110" s="1">
        <f t="shared" si="54"/>
        <v>0</v>
      </c>
      <c r="U110" s="1">
        <f t="shared" si="54"/>
        <v>0</v>
      </c>
      <c r="V110" s="1">
        <f t="shared" si="54"/>
        <v>0</v>
      </c>
      <c r="W110" s="1">
        <f t="shared" si="54"/>
        <v>0</v>
      </c>
      <c r="X110" s="1">
        <f t="shared" si="54"/>
        <v>0</v>
      </c>
      <c r="Y110" s="1">
        <f t="shared" si="54"/>
        <v>0</v>
      </c>
      <c r="Z110" s="1">
        <f t="shared" si="54"/>
        <v>0</v>
      </c>
      <c r="AA110" s="1">
        <f t="shared" si="55"/>
        <v>0</v>
      </c>
      <c r="AB110" s="1">
        <f t="shared" ca="1" si="55"/>
        <v>372.20493091921708</v>
      </c>
      <c r="AC110" s="1">
        <f t="shared" ca="1" si="55"/>
        <v>379.64902953760145</v>
      </c>
      <c r="AD110" s="1">
        <f t="shared" ca="1" si="55"/>
        <v>387.24201012835346</v>
      </c>
      <c r="AE110" s="1">
        <f t="shared" ca="1" si="55"/>
        <v>394.9868503309205</v>
      </c>
      <c r="AF110" s="1">
        <f t="shared" ca="1" si="55"/>
        <v>402.88658733753891</v>
      </c>
      <c r="AG110" s="1">
        <f t="shared" ca="1" si="55"/>
        <v>410.9443190842897</v>
      </c>
      <c r="AH110" s="1">
        <f t="shared" ca="1" si="55"/>
        <v>419.16320546597552</v>
      </c>
      <c r="AI110" s="1">
        <f t="shared" ca="1" si="55"/>
        <v>427.54646957529496</v>
      </c>
      <c r="AJ110" s="1">
        <f t="shared" ca="1" si="55"/>
        <v>436.09739896680088</v>
      </c>
      <c r="AK110" s="1">
        <f t="shared" ca="1" si="56"/>
        <v>444.81934694613687</v>
      </c>
      <c r="AL110" s="1">
        <f t="shared" ca="1" si="56"/>
        <v>453.71573388505965</v>
      </c>
      <c r="AM110" s="1">
        <f t="shared" ca="1" si="56"/>
        <v>462.79004856276077</v>
      </c>
      <c r="AN110" s="1">
        <f t="shared" ca="1" si="56"/>
        <v>472.04584953401604</v>
      </c>
      <c r="AO110" s="1">
        <f t="shared" ca="1" si="56"/>
        <v>481.48676652469635</v>
      </c>
      <c r="AP110" s="1">
        <f t="shared" ca="1" si="56"/>
        <v>491.11650185519034</v>
      </c>
      <c r="AQ110" s="1">
        <f t="shared" ca="1" si="56"/>
        <v>500.93883189229399</v>
      </c>
      <c r="AR110" s="1">
        <f t="shared" ca="1" si="56"/>
        <v>510.95760853013996</v>
      </c>
      <c r="AS110" s="1">
        <f t="shared" ca="1" si="56"/>
        <v>521.17676070074276</v>
      </c>
      <c r="AT110" s="1">
        <f t="shared" ca="1" si="56"/>
        <v>531.60029591475757</v>
      </c>
      <c r="AU110" s="1">
        <f t="shared" ca="1" si="57"/>
        <v>542.2323018330527</v>
      </c>
      <c r="AV110" s="1">
        <f t="shared" ca="1" si="57"/>
        <v>487.20917862063686</v>
      </c>
      <c r="AW110" s="1">
        <f t="shared" ca="1" si="57"/>
        <v>496.9533621930496</v>
      </c>
      <c r="AX110" s="1">
        <f t="shared" ca="1" si="57"/>
        <v>506.89242943691056</v>
      </c>
      <c r="AY110" s="1">
        <f t="shared" ca="1" si="57"/>
        <v>517.03027802564873</v>
      </c>
      <c r="AZ110" s="1">
        <f t="shared" ca="1" si="57"/>
        <v>527.37088358616177</v>
      </c>
      <c r="BA110" s="1">
        <f t="shared" ca="1" si="57"/>
        <v>537.91830125788499</v>
      </c>
      <c r="BB110" s="1">
        <f t="shared" ca="1" si="57"/>
        <v>548.67666728304278</v>
      </c>
      <c r="BC110" s="1">
        <f t="shared" ca="1" si="57"/>
        <v>559.65020062870349</v>
      </c>
      <c r="BD110" s="1">
        <f t="shared" ca="1" si="57"/>
        <v>570.84320464127757</v>
      </c>
      <c r="BE110" s="1">
        <f t="shared" ca="1" si="58"/>
        <v>582.26006873410313</v>
      </c>
      <c r="BF110" s="1">
        <f t="shared" ca="1" si="58"/>
        <v>593.9052701087852</v>
      </c>
      <c r="BG110" s="1">
        <f t="shared" ca="1" si="58"/>
        <v>605.78337551096081</v>
      </c>
      <c r="BH110" s="1">
        <f t="shared" ca="1" si="58"/>
        <v>617.8990430211802</v>
      </c>
      <c r="BI110" s="1">
        <f t="shared" ca="1" si="58"/>
        <v>630.25702388160369</v>
      </c>
      <c r="BJ110" s="1">
        <f t="shared" ca="1" si="58"/>
        <v>642.86216435923586</v>
      </c>
      <c r="BK110" s="1">
        <f t="shared" ca="1" si="58"/>
        <v>655.71940764642045</v>
      </c>
      <c r="BL110" s="1">
        <f t="shared" ca="1" si="58"/>
        <v>668.83379579934888</v>
      </c>
      <c r="BM110" s="1">
        <f t="shared" ca="1" si="58"/>
        <v>682.21047171533598</v>
      </c>
      <c r="BN110" s="1">
        <f t="shared" ca="1" si="58"/>
        <v>695.8546811496426</v>
      </c>
      <c r="BO110" s="1">
        <f t="shared" ca="1" si="59"/>
        <v>709.77177477263547</v>
      </c>
      <c r="BP110" s="1">
        <f t="shared" ca="1" si="59"/>
        <v>723.96721026808837</v>
      </c>
      <c r="BQ110" s="1">
        <f t="shared" ca="1" si="59"/>
        <v>738.44655447345019</v>
      </c>
      <c r="BR110" s="1">
        <f t="shared" ca="1" si="59"/>
        <v>753.21548556291918</v>
      </c>
      <c r="BS110" s="1">
        <f t="shared" ca="1" si="59"/>
        <v>768.27979527417745</v>
      </c>
      <c r="BT110" s="1">
        <f t="shared" ca="1" si="59"/>
        <v>783.64539117966103</v>
      </c>
      <c r="BU110" s="1">
        <f t="shared" ca="1" si="59"/>
        <v>799.31829900325431</v>
      </c>
      <c r="BV110" s="1">
        <f t="shared" ca="1" si="59"/>
        <v>815.30466498331941</v>
      </c>
      <c r="BW110" s="1">
        <f t="shared" ca="1" si="59"/>
        <v>831.61075828298567</v>
      </c>
      <c r="BX110" s="1">
        <f t="shared" ca="1" si="59"/>
        <v>848.24297344864544</v>
      </c>
      <c r="BY110" s="1">
        <f t="shared" ca="1" si="59"/>
        <v>865.20783291761836</v>
      </c>
      <c r="BZ110" s="1">
        <f t="shared" ca="1" si="59"/>
        <v>882.51198957597069</v>
      </c>
      <c r="CA110" s="1">
        <f t="shared" ca="1" si="59"/>
        <v>900.16222936749</v>
      </c>
      <c r="CB110" s="1">
        <f t="shared" ca="1" si="59"/>
        <v>918.16547395483997</v>
      </c>
      <c r="CC110" s="1">
        <f t="shared" ca="1" si="59"/>
        <v>936.52878343393672</v>
      </c>
    </row>
    <row r="111" spans="2:81" x14ac:dyDescent="0.2">
      <c r="B111">
        <f t="shared" si="45"/>
        <v>2048</v>
      </c>
      <c r="D111" t="s">
        <v>43</v>
      </c>
      <c r="G111" s="1">
        <f t="shared" si="53"/>
        <v>0</v>
      </c>
      <c r="H111" s="1">
        <f t="shared" si="53"/>
        <v>0</v>
      </c>
      <c r="I111" s="1">
        <f t="shared" si="53"/>
        <v>0</v>
      </c>
      <c r="J111" s="1">
        <f t="shared" si="53"/>
        <v>0</v>
      </c>
      <c r="K111" s="1">
        <f t="shared" si="53"/>
        <v>0</v>
      </c>
      <c r="L111" s="1">
        <f t="shared" si="53"/>
        <v>0</v>
      </c>
      <c r="M111" s="1">
        <f t="shared" si="53"/>
        <v>0</v>
      </c>
      <c r="N111" s="1">
        <f t="shared" si="53"/>
        <v>0</v>
      </c>
      <c r="O111" s="1">
        <f t="shared" si="53"/>
        <v>0</v>
      </c>
      <c r="P111" s="1">
        <f t="shared" si="53"/>
        <v>0</v>
      </c>
      <c r="Q111" s="1">
        <f t="shared" si="54"/>
        <v>0</v>
      </c>
      <c r="R111" s="1">
        <f t="shared" si="54"/>
        <v>0</v>
      </c>
      <c r="S111" s="1">
        <f t="shared" si="54"/>
        <v>0</v>
      </c>
      <c r="T111" s="1">
        <f t="shared" si="54"/>
        <v>0</v>
      </c>
      <c r="U111" s="1">
        <f t="shared" si="54"/>
        <v>0</v>
      </c>
      <c r="V111" s="1">
        <f t="shared" si="54"/>
        <v>0</v>
      </c>
      <c r="W111" s="1">
        <f t="shared" si="54"/>
        <v>0</v>
      </c>
      <c r="X111" s="1">
        <f t="shared" si="54"/>
        <v>0</v>
      </c>
      <c r="Y111" s="1">
        <f t="shared" si="54"/>
        <v>0</v>
      </c>
      <c r="Z111" s="1">
        <f t="shared" si="54"/>
        <v>0</v>
      </c>
      <c r="AA111" s="1">
        <f t="shared" si="55"/>
        <v>0</v>
      </c>
      <c r="AB111" s="1">
        <f t="shared" si="55"/>
        <v>0</v>
      </c>
      <c r="AC111" s="1">
        <f t="shared" ca="1" si="55"/>
        <v>373.69878608788713</v>
      </c>
      <c r="AD111" s="1">
        <f t="shared" ca="1" si="55"/>
        <v>381.1727618096449</v>
      </c>
      <c r="AE111" s="1">
        <f t="shared" ca="1" si="55"/>
        <v>388.79621704583775</v>
      </c>
      <c r="AF111" s="1">
        <f t="shared" ca="1" si="55"/>
        <v>396.57214138675448</v>
      </c>
      <c r="AG111" s="1">
        <f t="shared" ca="1" si="55"/>
        <v>404.50358421448959</v>
      </c>
      <c r="AH111" s="1">
        <f t="shared" ca="1" si="55"/>
        <v>412.59365589877939</v>
      </c>
      <c r="AI111" s="1">
        <f t="shared" ca="1" si="55"/>
        <v>420.84552901675499</v>
      </c>
      <c r="AJ111" s="1">
        <f t="shared" ca="1" si="55"/>
        <v>429.26243959709001</v>
      </c>
      <c r="AK111" s="1">
        <f t="shared" ca="1" si="56"/>
        <v>437.84768838903187</v>
      </c>
      <c r="AL111" s="1">
        <f t="shared" ca="1" si="56"/>
        <v>446.60464215681253</v>
      </c>
      <c r="AM111" s="1">
        <f t="shared" ca="1" si="56"/>
        <v>455.53673499994875</v>
      </c>
      <c r="AN111" s="1">
        <f t="shared" ca="1" si="56"/>
        <v>464.64746969994769</v>
      </c>
      <c r="AO111" s="1">
        <f t="shared" ca="1" si="56"/>
        <v>473.94041909394667</v>
      </c>
      <c r="AP111" s="1">
        <f t="shared" ca="1" si="56"/>
        <v>483.41922747582561</v>
      </c>
      <c r="AQ111" s="1">
        <f t="shared" ca="1" si="56"/>
        <v>493.08761202534214</v>
      </c>
      <c r="AR111" s="1">
        <f t="shared" ca="1" si="56"/>
        <v>502.94936426584889</v>
      </c>
      <c r="AS111" s="1">
        <f t="shared" ca="1" si="56"/>
        <v>513.0083515511659</v>
      </c>
      <c r="AT111" s="1">
        <f t="shared" ca="1" si="56"/>
        <v>523.26851858218924</v>
      </c>
      <c r="AU111" s="1">
        <f t="shared" ca="1" si="57"/>
        <v>533.733888953833</v>
      </c>
      <c r="AV111" s="1">
        <f t="shared" ca="1" si="57"/>
        <v>544.40856673290966</v>
      </c>
      <c r="AW111" s="1">
        <f t="shared" ca="1" si="57"/>
        <v>496.9533621930496</v>
      </c>
      <c r="AX111" s="1">
        <f t="shared" ca="1" si="57"/>
        <v>506.89242943691062</v>
      </c>
      <c r="AY111" s="1">
        <f t="shared" ca="1" si="57"/>
        <v>517.03027802564884</v>
      </c>
      <c r="AZ111" s="1">
        <f t="shared" ca="1" si="57"/>
        <v>527.37088358616177</v>
      </c>
      <c r="BA111" s="1">
        <f t="shared" ca="1" si="57"/>
        <v>537.91830125788499</v>
      </c>
      <c r="BB111" s="1">
        <f t="shared" ca="1" si="57"/>
        <v>548.67666728304278</v>
      </c>
      <c r="BC111" s="1">
        <f t="shared" ca="1" si="57"/>
        <v>559.6502006287036</v>
      </c>
      <c r="BD111" s="1">
        <f t="shared" ca="1" si="57"/>
        <v>570.84320464127757</v>
      </c>
      <c r="BE111" s="1">
        <f t="shared" ca="1" si="58"/>
        <v>582.26006873410313</v>
      </c>
      <c r="BF111" s="1">
        <f t="shared" ca="1" si="58"/>
        <v>593.9052701087852</v>
      </c>
      <c r="BG111" s="1">
        <f t="shared" ca="1" si="58"/>
        <v>605.78337551096092</v>
      </c>
      <c r="BH111" s="1">
        <f t="shared" ca="1" si="58"/>
        <v>617.89904302118009</v>
      </c>
      <c r="BI111" s="1">
        <f t="shared" ca="1" si="58"/>
        <v>630.2570238816038</v>
      </c>
      <c r="BJ111" s="1">
        <f t="shared" ca="1" si="58"/>
        <v>642.86216435923575</v>
      </c>
      <c r="BK111" s="1">
        <f t="shared" ca="1" si="58"/>
        <v>655.71940764642056</v>
      </c>
      <c r="BL111" s="1">
        <f t="shared" ca="1" si="58"/>
        <v>668.83379579934876</v>
      </c>
      <c r="BM111" s="1">
        <f t="shared" ca="1" si="58"/>
        <v>682.21047171533587</v>
      </c>
      <c r="BN111" s="1">
        <f t="shared" ca="1" si="58"/>
        <v>695.85468114964272</v>
      </c>
      <c r="BO111" s="1">
        <f t="shared" ca="1" si="59"/>
        <v>709.77177477263547</v>
      </c>
      <c r="BP111" s="1">
        <f t="shared" ca="1" si="59"/>
        <v>723.96721026808814</v>
      </c>
      <c r="BQ111" s="1">
        <f t="shared" ca="1" si="59"/>
        <v>738.44655447345019</v>
      </c>
      <c r="BR111" s="1">
        <f t="shared" ca="1" si="59"/>
        <v>753.21548556291918</v>
      </c>
      <c r="BS111" s="1">
        <f t="shared" ca="1" si="59"/>
        <v>768.27979527417756</v>
      </c>
      <c r="BT111" s="1">
        <f t="shared" ca="1" si="59"/>
        <v>783.64539117966103</v>
      </c>
      <c r="BU111" s="1">
        <f t="shared" ca="1" si="59"/>
        <v>799.31829900325431</v>
      </c>
      <c r="BV111" s="1">
        <f t="shared" ca="1" si="59"/>
        <v>815.30466498331941</v>
      </c>
      <c r="BW111" s="1">
        <f t="shared" ca="1" si="59"/>
        <v>831.6107582829859</v>
      </c>
      <c r="BX111" s="1">
        <f t="shared" ca="1" si="59"/>
        <v>848.24297344864544</v>
      </c>
      <c r="BY111" s="1">
        <f t="shared" ca="1" si="59"/>
        <v>865.20783291761836</v>
      </c>
      <c r="BZ111" s="1">
        <f t="shared" ca="1" si="59"/>
        <v>882.5119895759708</v>
      </c>
      <c r="CA111" s="1">
        <f t="shared" ca="1" si="59"/>
        <v>900.16222936749023</v>
      </c>
      <c r="CB111" s="1">
        <f t="shared" ca="1" si="59"/>
        <v>918.16547395483985</v>
      </c>
      <c r="CC111" s="1">
        <f t="shared" ca="1" si="59"/>
        <v>936.52878343393684</v>
      </c>
    </row>
    <row r="112" spans="2:81" x14ac:dyDescent="0.2">
      <c r="B112">
        <f t="shared" si="45"/>
        <v>2049</v>
      </c>
      <c r="D112" t="s">
        <v>43</v>
      </c>
      <c r="G112" s="1">
        <f t="shared" si="53"/>
        <v>0</v>
      </c>
      <c r="H112" s="1">
        <f t="shared" si="53"/>
        <v>0</v>
      </c>
      <c r="I112" s="1">
        <f t="shared" si="53"/>
        <v>0</v>
      </c>
      <c r="J112" s="1">
        <f t="shared" si="53"/>
        <v>0</v>
      </c>
      <c r="K112" s="1">
        <f t="shared" si="53"/>
        <v>0</v>
      </c>
      <c r="L112" s="1">
        <f t="shared" si="53"/>
        <v>0</v>
      </c>
      <c r="M112" s="1">
        <f t="shared" si="53"/>
        <v>0</v>
      </c>
      <c r="N112" s="1">
        <f t="shared" si="53"/>
        <v>0</v>
      </c>
      <c r="O112" s="1">
        <f t="shared" si="53"/>
        <v>0</v>
      </c>
      <c r="P112" s="1">
        <f t="shared" si="53"/>
        <v>0</v>
      </c>
      <c r="Q112" s="1">
        <f t="shared" si="54"/>
        <v>0</v>
      </c>
      <c r="R112" s="1">
        <f t="shared" si="54"/>
        <v>0</v>
      </c>
      <c r="S112" s="1">
        <f t="shared" si="54"/>
        <v>0</v>
      </c>
      <c r="T112" s="1">
        <f t="shared" si="54"/>
        <v>0</v>
      </c>
      <c r="U112" s="1">
        <f t="shared" si="54"/>
        <v>0</v>
      </c>
      <c r="V112" s="1">
        <f t="shared" si="54"/>
        <v>0</v>
      </c>
      <c r="W112" s="1">
        <f t="shared" si="54"/>
        <v>0</v>
      </c>
      <c r="X112" s="1">
        <f t="shared" si="54"/>
        <v>0</v>
      </c>
      <c r="Y112" s="1">
        <f t="shared" si="54"/>
        <v>0</v>
      </c>
      <c r="Z112" s="1">
        <f t="shared" si="54"/>
        <v>0</v>
      </c>
      <c r="AA112" s="1">
        <f t="shared" si="55"/>
        <v>0</v>
      </c>
      <c r="AB112" s="1">
        <f t="shared" si="55"/>
        <v>0</v>
      </c>
      <c r="AC112" s="1">
        <f t="shared" si="55"/>
        <v>0</v>
      </c>
      <c r="AD112" s="1">
        <f t="shared" ca="1" si="55"/>
        <v>375.19384020101597</v>
      </c>
      <c r="AE112" s="1">
        <f t="shared" ca="1" si="55"/>
        <v>382.69771700503628</v>
      </c>
      <c r="AF112" s="1">
        <f t="shared" ca="1" si="55"/>
        <v>390.35167134513699</v>
      </c>
      <c r="AG112" s="1">
        <f t="shared" ca="1" si="55"/>
        <v>398.15870477203975</v>
      </c>
      <c r="AH112" s="1">
        <f t="shared" ca="1" si="55"/>
        <v>406.12187886748052</v>
      </c>
      <c r="AI112" s="1">
        <f t="shared" ca="1" si="55"/>
        <v>414.24431644483019</v>
      </c>
      <c r="AJ112" s="1">
        <f t="shared" ca="1" si="55"/>
        <v>422.52920277372681</v>
      </c>
      <c r="AK112" s="1">
        <f t="shared" ca="1" si="56"/>
        <v>430.97978682920126</v>
      </c>
      <c r="AL112" s="1">
        <f t="shared" ca="1" si="56"/>
        <v>439.59938256578528</v>
      </c>
      <c r="AM112" s="1">
        <f t="shared" ca="1" si="56"/>
        <v>448.39137021710098</v>
      </c>
      <c r="AN112" s="1">
        <f t="shared" ca="1" si="56"/>
        <v>457.35919762144306</v>
      </c>
      <c r="AO112" s="1">
        <f t="shared" ca="1" si="56"/>
        <v>466.50638157387181</v>
      </c>
      <c r="AP112" s="1">
        <f t="shared" ca="1" si="56"/>
        <v>475.83650920534933</v>
      </c>
      <c r="AQ112" s="1">
        <f t="shared" ca="1" si="56"/>
        <v>485.35323938945629</v>
      </c>
      <c r="AR112" s="1">
        <f t="shared" ca="1" si="56"/>
        <v>495.06030417724548</v>
      </c>
      <c r="AS112" s="1">
        <f t="shared" ca="1" si="56"/>
        <v>504.96151026079025</v>
      </c>
      <c r="AT112" s="1">
        <f t="shared" ca="1" si="56"/>
        <v>515.06074046600611</v>
      </c>
      <c r="AU112" s="1">
        <f t="shared" ca="1" si="57"/>
        <v>525.3619552753263</v>
      </c>
      <c r="AV112" s="1">
        <f t="shared" ca="1" si="57"/>
        <v>535.86919438083271</v>
      </c>
      <c r="AW112" s="1">
        <f t="shared" ca="1" si="57"/>
        <v>546.58657826844944</v>
      </c>
      <c r="AX112" s="1">
        <f t="shared" ca="1" si="57"/>
        <v>506.89242943691062</v>
      </c>
      <c r="AY112" s="1">
        <f t="shared" ca="1" si="57"/>
        <v>517.03027802564884</v>
      </c>
      <c r="AZ112" s="1">
        <f t="shared" ca="1" si="57"/>
        <v>527.37088358616177</v>
      </c>
      <c r="BA112" s="1">
        <f t="shared" ca="1" si="57"/>
        <v>537.91830125788499</v>
      </c>
      <c r="BB112" s="1">
        <f t="shared" ca="1" si="57"/>
        <v>548.67666728304278</v>
      </c>
      <c r="BC112" s="1">
        <f t="shared" ca="1" si="57"/>
        <v>559.6502006287036</v>
      </c>
      <c r="BD112" s="1">
        <f t="shared" ca="1" si="57"/>
        <v>570.84320464127768</v>
      </c>
      <c r="BE112" s="1">
        <f t="shared" ca="1" si="58"/>
        <v>582.26006873410313</v>
      </c>
      <c r="BF112" s="1">
        <f t="shared" ca="1" si="58"/>
        <v>593.9052701087852</v>
      </c>
      <c r="BG112" s="1">
        <f t="shared" ca="1" si="58"/>
        <v>605.78337551096092</v>
      </c>
      <c r="BH112" s="1">
        <f t="shared" ca="1" si="58"/>
        <v>617.8990430211802</v>
      </c>
      <c r="BI112" s="1">
        <f t="shared" ca="1" si="58"/>
        <v>630.25702388160369</v>
      </c>
      <c r="BJ112" s="1">
        <f t="shared" ca="1" si="58"/>
        <v>642.86216435923586</v>
      </c>
      <c r="BK112" s="1">
        <f t="shared" ca="1" si="58"/>
        <v>655.71940764642056</v>
      </c>
      <c r="BL112" s="1">
        <f t="shared" ca="1" si="58"/>
        <v>668.83379579934899</v>
      </c>
      <c r="BM112" s="1">
        <f t="shared" ca="1" si="58"/>
        <v>682.21047171533587</v>
      </c>
      <c r="BN112" s="1">
        <f t="shared" ca="1" si="58"/>
        <v>695.8546811496426</v>
      </c>
      <c r="BO112" s="1">
        <f t="shared" ca="1" si="59"/>
        <v>709.77177477263558</v>
      </c>
      <c r="BP112" s="1">
        <f t="shared" ca="1" si="59"/>
        <v>723.96721026808814</v>
      </c>
      <c r="BQ112" s="1">
        <f t="shared" ca="1" si="59"/>
        <v>738.44655447344996</v>
      </c>
      <c r="BR112" s="1">
        <f t="shared" ca="1" si="59"/>
        <v>753.21548556291918</v>
      </c>
      <c r="BS112" s="1">
        <f t="shared" ca="1" si="59"/>
        <v>768.27979527417756</v>
      </c>
      <c r="BT112" s="1">
        <f t="shared" ca="1" si="59"/>
        <v>783.64539117966115</v>
      </c>
      <c r="BU112" s="1">
        <f t="shared" ca="1" si="59"/>
        <v>799.31829900325431</v>
      </c>
      <c r="BV112" s="1">
        <f t="shared" ca="1" si="59"/>
        <v>815.30466498331941</v>
      </c>
      <c r="BW112" s="1">
        <f t="shared" ca="1" si="59"/>
        <v>831.61075828298578</v>
      </c>
      <c r="BX112" s="1">
        <f t="shared" ca="1" si="59"/>
        <v>848.24297344864556</v>
      </c>
      <c r="BY112" s="1">
        <f t="shared" ca="1" si="59"/>
        <v>865.20783291761836</v>
      </c>
      <c r="BZ112" s="1">
        <f t="shared" ca="1" si="59"/>
        <v>882.5119895759708</v>
      </c>
      <c r="CA112" s="1">
        <f t="shared" ca="1" si="59"/>
        <v>900.16222936749023</v>
      </c>
      <c r="CB112" s="1">
        <f t="shared" ca="1" si="59"/>
        <v>918.16547395483997</v>
      </c>
      <c r="CC112" s="1">
        <f t="shared" ca="1" si="59"/>
        <v>936.52878343393661</v>
      </c>
    </row>
    <row r="113" spans="2:81" x14ac:dyDescent="0.2">
      <c r="B113">
        <f t="shared" si="45"/>
        <v>2050</v>
      </c>
      <c r="D113" t="s">
        <v>43</v>
      </c>
      <c r="G113" s="1">
        <f t="shared" si="53"/>
        <v>0</v>
      </c>
      <c r="H113" s="1">
        <f t="shared" si="53"/>
        <v>0</v>
      </c>
      <c r="I113" s="1">
        <f t="shared" si="53"/>
        <v>0</v>
      </c>
      <c r="J113" s="1">
        <f t="shared" si="53"/>
        <v>0</v>
      </c>
      <c r="K113" s="1">
        <f t="shared" si="53"/>
        <v>0</v>
      </c>
      <c r="L113" s="1">
        <f t="shared" si="53"/>
        <v>0</v>
      </c>
      <c r="M113" s="1">
        <f t="shared" si="53"/>
        <v>0</v>
      </c>
      <c r="N113" s="1">
        <f t="shared" si="53"/>
        <v>0</v>
      </c>
      <c r="O113" s="1">
        <f t="shared" si="53"/>
        <v>0</v>
      </c>
      <c r="P113" s="1">
        <f t="shared" si="53"/>
        <v>0</v>
      </c>
      <c r="Q113" s="1">
        <f t="shared" si="54"/>
        <v>0</v>
      </c>
      <c r="R113" s="1">
        <f t="shared" si="54"/>
        <v>0</v>
      </c>
      <c r="S113" s="1">
        <f t="shared" si="54"/>
        <v>0</v>
      </c>
      <c r="T113" s="1">
        <f t="shared" si="54"/>
        <v>0</v>
      </c>
      <c r="U113" s="1">
        <f t="shared" si="54"/>
        <v>0</v>
      </c>
      <c r="V113" s="1">
        <f t="shared" si="54"/>
        <v>0</v>
      </c>
      <c r="W113" s="1">
        <f t="shared" si="54"/>
        <v>0</v>
      </c>
      <c r="X113" s="1">
        <f t="shared" si="54"/>
        <v>0</v>
      </c>
      <c r="Y113" s="1">
        <f t="shared" si="54"/>
        <v>0</v>
      </c>
      <c r="Z113" s="1">
        <f t="shared" si="54"/>
        <v>0</v>
      </c>
      <c r="AA113" s="1">
        <f t="shared" si="55"/>
        <v>0</v>
      </c>
      <c r="AB113" s="1">
        <f t="shared" si="55"/>
        <v>0</v>
      </c>
      <c r="AC113" s="1">
        <f t="shared" si="55"/>
        <v>0</v>
      </c>
      <c r="AD113" s="1">
        <f t="shared" si="55"/>
        <v>0</v>
      </c>
      <c r="AE113" s="1">
        <f t="shared" ca="1" si="55"/>
        <v>376.6880950178388</v>
      </c>
      <c r="AF113" s="1">
        <f t="shared" ca="1" si="55"/>
        <v>384.22185691819561</v>
      </c>
      <c r="AG113" s="1">
        <f t="shared" ca="1" si="55"/>
        <v>391.90629405655949</v>
      </c>
      <c r="AH113" s="1">
        <f t="shared" ca="1" si="55"/>
        <v>399.74441993769068</v>
      </c>
      <c r="AI113" s="1">
        <f t="shared" ca="1" si="55"/>
        <v>407.73930833644448</v>
      </c>
      <c r="AJ113" s="1">
        <f t="shared" ca="1" si="55"/>
        <v>415.89409450317339</v>
      </c>
      <c r="AK113" s="1">
        <f t="shared" ca="1" si="56"/>
        <v>424.21197639323685</v>
      </c>
      <c r="AL113" s="1">
        <f t="shared" ca="1" si="56"/>
        <v>432.6962159211015</v>
      </c>
      <c r="AM113" s="1">
        <f t="shared" ca="1" si="56"/>
        <v>441.35014023952357</v>
      </c>
      <c r="AN113" s="1">
        <f t="shared" ca="1" si="56"/>
        <v>450.17714304431405</v>
      </c>
      <c r="AO113" s="1">
        <f t="shared" ca="1" si="56"/>
        <v>459.18068590520039</v>
      </c>
      <c r="AP113" s="1">
        <f t="shared" ca="1" si="56"/>
        <v>468.3642996233043</v>
      </c>
      <c r="AQ113" s="1">
        <f t="shared" ca="1" si="56"/>
        <v>477.73158561577043</v>
      </c>
      <c r="AR113" s="1">
        <f t="shared" ca="1" si="56"/>
        <v>487.28621732808585</v>
      </c>
      <c r="AS113" s="1">
        <f t="shared" ca="1" si="56"/>
        <v>497.03194167464761</v>
      </c>
      <c r="AT113" s="1">
        <f t="shared" ca="1" si="56"/>
        <v>506.97258050814042</v>
      </c>
      <c r="AU113" s="1">
        <f t="shared" ca="1" si="57"/>
        <v>517.11203211830332</v>
      </c>
      <c r="AV113" s="1">
        <f t="shared" ca="1" si="57"/>
        <v>527.45427276066937</v>
      </c>
      <c r="AW113" s="1">
        <f t="shared" ca="1" si="57"/>
        <v>538.00335821588271</v>
      </c>
      <c r="AX113" s="1">
        <f t="shared" ca="1" si="57"/>
        <v>548.76342538020037</v>
      </c>
      <c r="AY113" s="1">
        <f t="shared" ca="1" si="57"/>
        <v>517.03027802564884</v>
      </c>
      <c r="AZ113" s="1">
        <f t="shared" ca="1" si="57"/>
        <v>527.37088358616188</v>
      </c>
      <c r="BA113" s="1">
        <f t="shared" ca="1" si="57"/>
        <v>537.9183012578851</v>
      </c>
      <c r="BB113" s="1">
        <f t="shared" ca="1" si="57"/>
        <v>548.67666728304266</v>
      </c>
      <c r="BC113" s="1">
        <f t="shared" ca="1" si="57"/>
        <v>559.6502006287036</v>
      </c>
      <c r="BD113" s="1">
        <f t="shared" ca="1" si="57"/>
        <v>570.84320464127768</v>
      </c>
      <c r="BE113" s="1">
        <f t="shared" ca="1" si="58"/>
        <v>582.26006873410324</v>
      </c>
      <c r="BF113" s="1">
        <f t="shared" ca="1" si="58"/>
        <v>593.9052701087852</v>
      </c>
      <c r="BG113" s="1">
        <f t="shared" ca="1" si="58"/>
        <v>605.78337551096092</v>
      </c>
      <c r="BH113" s="1">
        <f t="shared" ca="1" si="58"/>
        <v>617.8990430211802</v>
      </c>
      <c r="BI113" s="1">
        <f t="shared" ca="1" si="58"/>
        <v>630.2570238816038</v>
      </c>
      <c r="BJ113" s="1">
        <f t="shared" ca="1" si="58"/>
        <v>642.86216435923575</v>
      </c>
      <c r="BK113" s="1">
        <f t="shared" ca="1" si="58"/>
        <v>655.71940764642056</v>
      </c>
      <c r="BL113" s="1">
        <f t="shared" ca="1" si="58"/>
        <v>668.83379579934899</v>
      </c>
      <c r="BM113" s="1">
        <f t="shared" ca="1" si="58"/>
        <v>682.21047171533598</v>
      </c>
      <c r="BN113" s="1">
        <f t="shared" ca="1" si="58"/>
        <v>695.8546811496426</v>
      </c>
      <c r="BO113" s="1">
        <f t="shared" ca="1" si="59"/>
        <v>709.77177477263547</v>
      </c>
      <c r="BP113" s="1">
        <f t="shared" ca="1" si="59"/>
        <v>723.96721026808825</v>
      </c>
      <c r="BQ113" s="1">
        <f t="shared" ca="1" si="59"/>
        <v>738.44655447344996</v>
      </c>
      <c r="BR113" s="1">
        <f t="shared" ca="1" si="59"/>
        <v>753.21548556291896</v>
      </c>
      <c r="BS113" s="1">
        <f t="shared" ca="1" si="59"/>
        <v>768.27979527417756</v>
      </c>
      <c r="BT113" s="1">
        <f t="shared" ca="1" si="59"/>
        <v>783.64539117966115</v>
      </c>
      <c r="BU113" s="1">
        <f t="shared" ca="1" si="59"/>
        <v>799.31829900325431</v>
      </c>
      <c r="BV113" s="1">
        <f t="shared" ca="1" si="59"/>
        <v>815.30466498331941</v>
      </c>
      <c r="BW113" s="1">
        <f t="shared" ca="1" si="59"/>
        <v>831.61075828298578</v>
      </c>
      <c r="BX113" s="1">
        <f t="shared" ca="1" si="59"/>
        <v>848.24297344864556</v>
      </c>
      <c r="BY113" s="1">
        <f t="shared" ca="1" si="59"/>
        <v>865.20783291761848</v>
      </c>
      <c r="BZ113" s="1">
        <f t="shared" ca="1" si="59"/>
        <v>882.51198957597069</v>
      </c>
      <c r="CA113" s="1">
        <f t="shared" ca="1" si="59"/>
        <v>900.16222936749011</v>
      </c>
      <c r="CB113" s="1">
        <f t="shared" ca="1" si="59"/>
        <v>918.16547395483997</v>
      </c>
      <c r="CC113" s="1">
        <f t="shared" ca="1" si="59"/>
        <v>936.52878343393684</v>
      </c>
    </row>
    <row r="114" spans="2:81" x14ac:dyDescent="0.2">
      <c r="B114">
        <f t="shared" si="45"/>
        <v>2051</v>
      </c>
      <c r="D114" t="s">
        <v>43</v>
      </c>
      <c r="G114" s="1">
        <f t="shared" si="53"/>
        <v>0</v>
      </c>
      <c r="H114" s="1">
        <f t="shared" si="53"/>
        <v>0</v>
      </c>
      <c r="I114" s="1">
        <f t="shared" si="53"/>
        <v>0</v>
      </c>
      <c r="J114" s="1">
        <f t="shared" si="53"/>
        <v>0</v>
      </c>
      <c r="K114" s="1">
        <f t="shared" si="53"/>
        <v>0</v>
      </c>
      <c r="L114" s="1">
        <f t="shared" si="53"/>
        <v>0</v>
      </c>
      <c r="M114" s="1">
        <f t="shared" si="53"/>
        <v>0</v>
      </c>
      <c r="N114" s="1">
        <f t="shared" si="53"/>
        <v>0</v>
      </c>
      <c r="O114" s="1">
        <f t="shared" si="53"/>
        <v>0</v>
      </c>
      <c r="P114" s="1">
        <f t="shared" si="53"/>
        <v>0</v>
      </c>
      <c r="Q114" s="1">
        <f t="shared" si="54"/>
        <v>0</v>
      </c>
      <c r="R114" s="1">
        <f t="shared" si="54"/>
        <v>0</v>
      </c>
      <c r="S114" s="1">
        <f t="shared" si="54"/>
        <v>0</v>
      </c>
      <c r="T114" s="1">
        <f t="shared" si="54"/>
        <v>0</v>
      </c>
      <c r="U114" s="1">
        <f t="shared" si="54"/>
        <v>0</v>
      </c>
      <c r="V114" s="1">
        <f t="shared" si="54"/>
        <v>0</v>
      </c>
      <c r="W114" s="1">
        <f t="shared" si="54"/>
        <v>0</v>
      </c>
      <c r="X114" s="1">
        <f t="shared" si="54"/>
        <v>0</v>
      </c>
      <c r="Y114" s="1">
        <f t="shared" si="54"/>
        <v>0</v>
      </c>
      <c r="Z114" s="1">
        <f t="shared" si="54"/>
        <v>0</v>
      </c>
      <c r="AA114" s="1">
        <f t="shared" si="55"/>
        <v>0</v>
      </c>
      <c r="AB114" s="1">
        <f t="shared" si="55"/>
        <v>0</v>
      </c>
      <c r="AC114" s="1">
        <f t="shared" si="55"/>
        <v>0</v>
      </c>
      <c r="AD114" s="1">
        <f t="shared" si="55"/>
        <v>0</v>
      </c>
      <c r="AE114" s="1">
        <f t="shared" si="55"/>
        <v>0</v>
      </c>
      <c r="AF114" s="1">
        <f t="shared" ca="1" si="55"/>
        <v>378.18288269886625</v>
      </c>
      <c r="AG114" s="1">
        <f t="shared" ca="1" si="55"/>
        <v>385.74654035284357</v>
      </c>
      <c r="AH114" s="1">
        <f t="shared" ca="1" si="55"/>
        <v>393.46147115990044</v>
      </c>
      <c r="AI114" s="1">
        <f t="shared" ca="1" si="55"/>
        <v>401.33070058309841</v>
      </c>
      <c r="AJ114" s="1">
        <f t="shared" ca="1" si="55"/>
        <v>409.3573145947604</v>
      </c>
      <c r="AK114" s="1">
        <f t="shared" ca="1" si="56"/>
        <v>417.54446088665566</v>
      </c>
      <c r="AL114" s="1">
        <f t="shared" ca="1" si="56"/>
        <v>425.8953501043888</v>
      </c>
      <c r="AM114" s="1">
        <f t="shared" ca="1" si="56"/>
        <v>434.41325710647646</v>
      </c>
      <c r="AN114" s="1">
        <f t="shared" ca="1" si="56"/>
        <v>443.10152224860605</v>
      </c>
      <c r="AO114" s="1">
        <f t="shared" ca="1" si="56"/>
        <v>451.96355269357815</v>
      </c>
      <c r="AP114" s="1">
        <f t="shared" ca="1" si="56"/>
        <v>461.00282374744972</v>
      </c>
      <c r="AQ114" s="1">
        <f t="shared" ca="1" si="56"/>
        <v>470.22288022239866</v>
      </c>
      <c r="AR114" s="1">
        <f t="shared" ca="1" si="56"/>
        <v>479.62733782684671</v>
      </c>
      <c r="AS114" s="1">
        <f t="shared" ca="1" si="56"/>
        <v>489.21988458338359</v>
      </c>
      <c r="AT114" s="1">
        <f t="shared" ca="1" si="56"/>
        <v>499.00428227505131</v>
      </c>
      <c r="AU114" s="1">
        <f t="shared" ca="1" si="57"/>
        <v>508.98436792055219</v>
      </c>
      <c r="AV114" s="1">
        <f t="shared" ca="1" si="57"/>
        <v>519.16405527896336</v>
      </c>
      <c r="AW114" s="1">
        <f t="shared" ca="1" si="57"/>
        <v>529.54733638454263</v>
      </c>
      <c r="AX114" s="1">
        <f t="shared" ca="1" si="57"/>
        <v>540.13828311223347</v>
      </c>
      <c r="AY114" s="1">
        <f t="shared" ca="1" si="57"/>
        <v>550.94104877447808</v>
      </c>
      <c r="AZ114" s="1">
        <f t="shared" ca="1" si="57"/>
        <v>527.37088358616188</v>
      </c>
      <c r="BA114" s="1">
        <f t="shared" ca="1" si="57"/>
        <v>537.9183012578851</v>
      </c>
      <c r="BB114" s="1">
        <f t="shared" ca="1" si="57"/>
        <v>548.67666728304278</v>
      </c>
      <c r="BC114" s="1">
        <f t="shared" ca="1" si="57"/>
        <v>559.6502006287036</v>
      </c>
      <c r="BD114" s="1">
        <f t="shared" ca="1" si="57"/>
        <v>570.84320464127779</v>
      </c>
      <c r="BE114" s="1">
        <f t="shared" ca="1" si="58"/>
        <v>582.26006873410336</v>
      </c>
      <c r="BF114" s="1">
        <f t="shared" ca="1" si="58"/>
        <v>593.90527010878543</v>
      </c>
      <c r="BG114" s="1">
        <f t="shared" ca="1" si="58"/>
        <v>605.78337551096104</v>
      </c>
      <c r="BH114" s="1">
        <f t="shared" ca="1" si="58"/>
        <v>617.8990430211802</v>
      </c>
      <c r="BI114" s="1">
        <f t="shared" ca="1" si="58"/>
        <v>630.25702388160391</v>
      </c>
      <c r="BJ114" s="1">
        <f t="shared" ca="1" si="58"/>
        <v>642.86216435923598</v>
      </c>
      <c r="BK114" s="1">
        <f t="shared" ca="1" si="58"/>
        <v>655.71940764642056</v>
      </c>
      <c r="BL114" s="1">
        <f t="shared" ca="1" si="58"/>
        <v>668.8337957993491</v>
      </c>
      <c r="BM114" s="1">
        <f t="shared" ca="1" si="58"/>
        <v>682.21047171533598</v>
      </c>
      <c r="BN114" s="1">
        <f t="shared" ca="1" si="58"/>
        <v>695.85468114964283</v>
      </c>
      <c r="BO114" s="1">
        <f t="shared" ca="1" si="59"/>
        <v>709.77177477263547</v>
      </c>
      <c r="BP114" s="1">
        <f t="shared" ca="1" si="59"/>
        <v>723.96721026808837</v>
      </c>
      <c r="BQ114" s="1">
        <f t="shared" ca="1" si="59"/>
        <v>738.44655447345019</v>
      </c>
      <c r="BR114" s="1">
        <f t="shared" ca="1" si="59"/>
        <v>753.21548556291907</v>
      </c>
      <c r="BS114" s="1">
        <f t="shared" ca="1" si="59"/>
        <v>768.27979527417745</v>
      </c>
      <c r="BT114" s="1">
        <f t="shared" ca="1" si="59"/>
        <v>783.64539117966115</v>
      </c>
      <c r="BU114" s="1">
        <f t="shared" ca="1" si="59"/>
        <v>799.31829900325442</v>
      </c>
      <c r="BV114" s="1">
        <f t="shared" ca="1" si="59"/>
        <v>815.30466498331941</v>
      </c>
      <c r="BW114" s="1">
        <f t="shared" ca="1" si="59"/>
        <v>831.61075828298578</v>
      </c>
      <c r="BX114" s="1">
        <f t="shared" ca="1" si="59"/>
        <v>848.24297344864556</v>
      </c>
      <c r="BY114" s="1">
        <f t="shared" ca="1" si="59"/>
        <v>865.20783291761848</v>
      </c>
      <c r="BZ114" s="1">
        <f t="shared" ca="1" si="59"/>
        <v>882.51198957597092</v>
      </c>
      <c r="CA114" s="1">
        <f t="shared" ca="1" si="59"/>
        <v>900.16222936749011</v>
      </c>
      <c r="CB114" s="1">
        <f t="shared" ca="1" si="59"/>
        <v>918.16547395483997</v>
      </c>
      <c r="CC114" s="1">
        <f t="shared" ca="1" si="59"/>
        <v>936.52878343393684</v>
      </c>
    </row>
    <row r="115" spans="2:81" x14ac:dyDescent="0.2">
      <c r="B115">
        <f t="shared" si="45"/>
        <v>2052</v>
      </c>
      <c r="D115" t="s">
        <v>43</v>
      </c>
      <c r="G115" s="1">
        <f t="shared" si="53"/>
        <v>0</v>
      </c>
      <c r="H115" s="1">
        <f t="shared" si="53"/>
        <v>0</v>
      </c>
      <c r="I115" s="1">
        <f t="shared" si="53"/>
        <v>0</v>
      </c>
      <c r="J115" s="1">
        <f t="shared" si="53"/>
        <v>0</v>
      </c>
      <c r="K115" s="1">
        <f t="shared" si="53"/>
        <v>0</v>
      </c>
      <c r="L115" s="1">
        <f t="shared" si="53"/>
        <v>0</v>
      </c>
      <c r="M115" s="1">
        <f t="shared" si="53"/>
        <v>0</v>
      </c>
      <c r="N115" s="1">
        <f t="shared" si="53"/>
        <v>0</v>
      </c>
      <c r="O115" s="1">
        <f t="shared" si="53"/>
        <v>0</v>
      </c>
      <c r="P115" s="1">
        <f t="shared" si="53"/>
        <v>0</v>
      </c>
      <c r="Q115" s="1">
        <f t="shared" si="54"/>
        <v>0</v>
      </c>
      <c r="R115" s="1">
        <f t="shared" si="54"/>
        <v>0</v>
      </c>
      <c r="S115" s="1">
        <f t="shared" si="54"/>
        <v>0</v>
      </c>
      <c r="T115" s="1">
        <f t="shared" si="54"/>
        <v>0</v>
      </c>
      <c r="U115" s="1">
        <f t="shared" si="54"/>
        <v>0</v>
      </c>
      <c r="V115" s="1">
        <f t="shared" si="54"/>
        <v>0</v>
      </c>
      <c r="W115" s="1">
        <f t="shared" si="54"/>
        <v>0</v>
      </c>
      <c r="X115" s="1">
        <f t="shared" si="54"/>
        <v>0</v>
      </c>
      <c r="Y115" s="1">
        <f t="shared" si="54"/>
        <v>0</v>
      </c>
      <c r="Z115" s="1">
        <f t="shared" si="54"/>
        <v>0</v>
      </c>
      <c r="AA115" s="1">
        <f t="shared" si="55"/>
        <v>0</v>
      </c>
      <c r="AB115" s="1">
        <f t="shared" si="55"/>
        <v>0</v>
      </c>
      <c r="AC115" s="1">
        <f t="shared" si="55"/>
        <v>0</v>
      </c>
      <c r="AD115" s="1">
        <f t="shared" si="55"/>
        <v>0</v>
      </c>
      <c r="AE115" s="1">
        <f t="shared" si="55"/>
        <v>0</v>
      </c>
      <c r="AF115" s="1">
        <f t="shared" si="55"/>
        <v>0</v>
      </c>
      <c r="AG115" s="1">
        <f t="shared" ca="1" si="55"/>
        <v>379.67731513709077</v>
      </c>
      <c r="AH115" s="1">
        <f t="shared" ca="1" si="55"/>
        <v>387.27086143983257</v>
      </c>
      <c r="AI115" s="1">
        <f t="shared" ca="1" si="55"/>
        <v>395.01627866862924</v>
      </c>
      <c r="AJ115" s="1">
        <f t="shared" ca="1" si="55"/>
        <v>402.91660424200182</v>
      </c>
      <c r="AK115" s="1">
        <f t="shared" ca="1" si="56"/>
        <v>410.97493632684183</v>
      </c>
      <c r="AL115" s="1">
        <f t="shared" ca="1" si="56"/>
        <v>419.1944350533787</v>
      </c>
      <c r="AM115" s="1">
        <f t="shared" ca="1" si="56"/>
        <v>427.57832375444627</v>
      </c>
      <c r="AN115" s="1">
        <f t="shared" ca="1" si="56"/>
        <v>436.12989022953514</v>
      </c>
      <c r="AO115" s="1">
        <f t="shared" ca="1" si="56"/>
        <v>444.85248803412588</v>
      </c>
      <c r="AP115" s="1">
        <f t="shared" ca="1" si="56"/>
        <v>453.74953779480842</v>
      </c>
      <c r="AQ115" s="1">
        <f t="shared" ca="1" si="56"/>
        <v>462.8245285507046</v>
      </c>
      <c r="AR115" s="1">
        <f t="shared" ca="1" si="56"/>
        <v>472.08101912171855</v>
      </c>
      <c r="AS115" s="1">
        <f t="shared" ca="1" si="56"/>
        <v>481.52263950415301</v>
      </c>
      <c r="AT115" s="1">
        <f t="shared" ca="1" si="56"/>
        <v>491.15309229423605</v>
      </c>
      <c r="AU115" s="1">
        <f t="shared" ca="1" si="57"/>
        <v>500.97615414012085</v>
      </c>
      <c r="AV115" s="1">
        <f t="shared" ca="1" si="57"/>
        <v>510.99567722292312</v>
      </c>
      <c r="AW115" s="1">
        <f t="shared" ca="1" si="57"/>
        <v>521.21559076738163</v>
      </c>
      <c r="AX115" s="1">
        <f t="shared" ca="1" si="57"/>
        <v>531.63990258272929</v>
      </c>
      <c r="AY115" s="1">
        <f t="shared" ca="1" si="57"/>
        <v>542.27270063438391</v>
      </c>
      <c r="AZ115" s="1">
        <f t="shared" ca="1" si="57"/>
        <v>553.11815464707149</v>
      </c>
      <c r="BA115" s="1">
        <f t="shared" ca="1" si="57"/>
        <v>537.9183012578851</v>
      </c>
      <c r="BB115" s="1">
        <f t="shared" ca="1" si="57"/>
        <v>548.67666728304278</v>
      </c>
      <c r="BC115" s="1">
        <f t="shared" ca="1" si="57"/>
        <v>559.65020062870371</v>
      </c>
      <c r="BD115" s="1">
        <f t="shared" ca="1" si="57"/>
        <v>570.84320464127768</v>
      </c>
      <c r="BE115" s="1">
        <f t="shared" ca="1" si="58"/>
        <v>582.26006873410324</v>
      </c>
      <c r="BF115" s="1">
        <f t="shared" ca="1" si="58"/>
        <v>593.90527010878532</v>
      </c>
      <c r="BG115" s="1">
        <f t="shared" ca="1" si="58"/>
        <v>605.78337551096115</v>
      </c>
      <c r="BH115" s="1">
        <f t="shared" ca="1" si="58"/>
        <v>617.8990430211802</v>
      </c>
      <c r="BI115" s="1">
        <f t="shared" ca="1" si="58"/>
        <v>630.2570238816038</v>
      </c>
      <c r="BJ115" s="1">
        <f t="shared" ca="1" si="58"/>
        <v>642.86216435923598</v>
      </c>
      <c r="BK115" s="1">
        <f t="shared" ca="1" si="58"/>
        <v>655.71940764642068</v>
      </c>
      <c r="BL115" s="1">
        <f t="shared" ca="1" si="58"/>
        <v>668.83379579934899</v>
      </c>
      <c r="BM115" s="1">
        <f t="shared" ca="1" si="58"/>
        <v>682.2104717153361</v>
      </c>
      <c r="BN115" s="1">
        <f t="shared" ca="1" si="58"/>
        <v>695.85468114964272</v>
      </c>
      <c r="BO115" s="1">
        <f t="shared" ca="1" si="59"/>
        <v>709.77177477263569</v>
      </c>
      <c r="BP115" s="1">
        <f t="shared" ca="1" si="59"/>
        <v>723.96721026808814</v>
      </c>
      <c r="BQ115" s="1">
        <f t="shared" ca="1" si="59"/>
        <v>738.44655447345008</v>
      </c>
      <c r="BR115" s="1">
        <f t="shared" ca="1" si="59"/>
        <v>753.21548556291918</v>
      </c>
      <c r="BS115" s="1">
        <f t="shared" ca="1" si="59"/>
        <v>768.27979527417745</v>
      </c>
      <c r="BT115" s="1">
        <f t="shared" ca="1" si="59"/>
        <v>783.64539117966092</v>
      </c>
      <c r="BU115" s="1">
        <f t="shared" ca="1" si="59"/>
        <v>799.31829900325442</v>
      </c>
      <c r="BV115" s="1">
        <f t="shared" ca="1" si="59"/>
        <v>815.30466498331953</v>
      </c>
      <c r="BW115" s="1">
        <f t="shared" ca="1" si="59"/>
        <v>831.6107582829859</v>
      </c>
      <c r="BX115" s="1">
        <f t="shared" ca="1" si="59"/>
        <v>848.24297344864556</v>
      </c>
      <c r="BY115" s="1">
        <f t="shared" ca="1" si="59"/>
        <v>865.20783291761848</v>
      </c>
      <c r="BZ115" s="1">
        <f t="shared" ca="1" si="59"/>
        <v>882.51198957597092</v>
      </c>
      <c r="CA115" s="1">
        <f t="shared" ca="1" si="59"/>
        <v>900.16222936749034</v>
      </c>
      <c r="CB115" s="1">
        <f t="shared" ca="1" si="59"/>
        <v>918.16547395483997</v>
      </c>
      <c r="CC115" s="1">
        <f t="shared" ca="1" si="59"/>
        <v>936.52878343393684</v>
      </c>
    </row>
    <row r="116" spans="2:81" x14ac:dyDescent="0.2">
      <c r="B116">
        <f t="shared" si="45"/>
        <v>2053</v>
      </c>
      <c r="D116" t="s">
        <v>43</v>
      </c>
      <c r="G116" s="1">
        <f t="shared" si="53"/>
        <v>0</v>
      </c>
      <c r="H116" s="1">
        <f t="shared" si="53"/>
        <v>0</v>
      </c>
      <c r="I116" s="1">
        <f t="shared" si="53"/>
        <v>0</v>
      </c>
      <c r="J116" s="1">
        <f t="shared" si="53"/>
        <v>0</v>
      </c>
      <c r="K116" s="1">
        <f t="shared" si="53"/>
        <v>0</v>
      </c>
      <c r="L116" s="1">
        <f t="shared" si="53"/>
        <v>0</v>
      </c>
      <c r="M116" s="1">
        <f t="shared" si="53"/>
        <v>0</v>
      </c>
      <c r="N116" s="1">
        <f t="shared" si="53"/>
        <v>0</v>
      </c>
      <c r="O116" s="1">
        <f t="shared" si="53"/>
        <v>0</v>
      </c>
      <c r="P116" s="1">
        <f t="shared" si="53"/>
        <v>0</v>
      </c>
      <c r="Q116" s="1">
        <f t="shared" si="54"/>
        <v>0</v>
      </c>
      <c r="R116" s="1">
        <f t="shared" si="54"/>
        <v>0</v>
      </c>
      <c r="S116" s="1">
        <f t="shared" si="54"/>
        <v>0</v>
      </c>
      <c r="T116" s="1">
        <f t="shared" si="54"/>
        <v>0</v>
      </c>
      <c r="U116" s="1">
        <f t="shared" si="54"/>
        <v>0</v>
      </c>
      <c r="V116" s="1">
        <f t="shared" si="54"/>
        <v>0</v>
      </c>
      <c r="W116" s="1">
        <f t="shared" si="54"/>
        <v>0</v>
      </c>
      <c r="X116" s="1">
        <f t="shared" si="54"/>
        <v>0</v>
      </c>
      <c r="Y116" s="1">
        <f t="shared" si="54"/>
        <v>0</v>
      </c>
      <c r="Z116" s="1">
        <f t="shared" si="54"/>
        <v>0</v>
      </c>
      <c r="AA116" s="1">
        <f t="shared" si="55"/>
        <v>0</v>
      </c>
      <c r="AB116" s="1">
        <f t="shared" si="55"/>
        <v>0</v>
      </c>
      <c r="AC116" s="1">
        <f t="shared" si="55"/>
        <v>0</v>
      </c>
      <c r="AD116" s="1">
        <f t="shared" si="55"/>
        <v>0</v>
      </c>
      <c r="AE116" s="1">
        <f t="shared" si="55"/>
        <v>0</v>
      </c>
      <c r="AF116" s="1">
        <f t="shared" si="55"/>
        <v>0</v>
      </c>
      <c r="AG116" s="1">
        <f t="shared" si="55"/>
        <v>0</v>
      </c>
      <c r="AH116" s="1">
        <f t="shared" ca="1" si="55"/>
        <v>381.17198440385073</v>
      </c>
      <c r="AI116" s="1">
        <f t="shared" ca="1" si="55"/>
        <v>388.79542409192777</v>
      </c>
      <c r="AJ116" s="1">
        <f t="shared" ca="1" si="55"/>
        <v>396.57133257376631</v>
      </c>
      <c r="AK116" s="1">
        <f t="shared" ca="1" si="56"/>
        <v>404.50275922524162</v>
      </c>
      <c r="AL116" s="1">
        <f t="shared" ca="1" si="56"/>
        <v>412.59281440974644</v>
      </c>
      <c r="AM116" s="1">
        <f t="shared" ca="1" si="56"/>
        <v>420.84467069794141</v>
      </c>
      <c r="AN116" s="1">
        <f t="shared" ca="1" si="56"/>
        <v>429.26156411190021</v>
      </c>
      <c r="AO116" s="1">
        <f t="shared" ca="1" si="56"/>
        <v>437.84679539413816</v>
      </c>
      <c r="AP116" s="1">
        <f t="shared" ca="1" si="56"/>
        <v>446.60373130202095</v>
      </c>
      <c r="AQ116" s="1">
        <f t="shared" ca="1" si="56"/>
        <v>455.53580592806139</v>
      </c>
      <c r="AR116" s="1">
        <f t="shared" ca="1" si="56"/>
        <v>464.64652204662264</v>
      </c>
      <c r="AS116" s="1">
        <f t="shared" ca="1" si="56"/>
        <v>473.939452487555</v>
      </c>
      <c r="AT116" s="1">
        <f t="shared" ca="1" si="56"/>
        <v>483.41824153730619</v>
      </c>
      <c r="AU116" s="1">
        <f t="shared" ca="1" si="57"/>
        <v>493.08660636805223</v>
      </c>
      <c r="AV116" s="1">
        <f t="shared" ca="1" si="57"/>
        <v>502.94833849541334</v>
      </c>
      <c r="AW116" s="1">
        <f t="shared" ca="1" si="57"/>
        <v>513.00730526532152</v>
      </c>
      <c r="AX116" s="1">
        <f t="shared" ca="1" si="57"/>
        <v>523.26745137062801</v>
      </c>
      <c r="AY116" s="1">
        <f t="shared" ca="1" si="57"/>
        <v>533.73280039804058</v>
      </c>
      <c r="AZ116" s="1">
        <f t="shared" ca="1" si="57"/>
        <v>544.4074564060013</v>
      </c>
      <c r="BA116" s="1">
        <f t="shared" ca="1" si="57"/>
        <v>555.29560553412136</v>
      </c>
      <c r="BB116" s="1">
        <f t="shared" ca="1" si="57"/>
        <v>548.67666728304278</v>
      </c>
      <c r="BC116" s="1">
        <f t="shared" ca="1" si="57"/>
        <v>559.6502006287036</v>
      </c>
      <c r="BD116" s="1">
        <f t="shared" ca="1" si="57"/>
        <v>570.84320464127768</v>
      </c>
      <c r="BE116" s="1">
        <f t="shared" ca="1" si="58"/>
        <v>582.26006873410324</v>
      </c>
      <c r="BF116" s="1">
        <f t="shared" ca="1" si="58"/>
        <v>593.90527010878532</v>
      </c>
      <c r="BG116" s="1">
        <f t="shared" ca="1" si="58"/>
        <v>605.78337551096104</v>
      </c>
      <c r="BH116" s="1">
        <f t="shared" ca="1" si="58"/>
        <v>617.89904302118032</v>
      </c>
      <c r="BI116" s="1">
        <f t="shared" ca="1" si="58"/>
        <v>630.2570238816038</v>
      </c>
      <c r="BJ116" s="1">
        <f t="shared" ca="1" si="58"/>
        <v>642.86216435923586</v>
      </c>
      <c r="BK116" s="1">
        <f t="shared" ca="1" si="58"/>
        <v>655.71940764642056</v>
      </c>
      <c r="BL116" s="1">
        <f t="shared" ca="1" si="58"/>
        <v>668.8337957993491</v>
      </c>
      <c r="BM116" s="1">
        <f t="shared" ca="1" si="58"/>
        <v>682.21047171533587</v>
      </c>
      <c r="BN116" s="1">
        <f t="shared" ca="1" si="58"/>
        <v>695.85468114964272</v>
      </c>
      <c r="BO116" s="1">
        <f t="shared" ca="1" si="59"/>
        <v>709.77177477263558</v>
      </c>
      <c r="BP116" s="1">
        <f t="shared" ca="1" si="59"/>
        <v>723.96721026808837</v>
      </c>
      <c r="BQ116" s="1">
        <f t="shared" ca="1" si="59"/>
        <v>738.44655447344985</v>
      </c>
      <c r="BR116" s="1">
        <f t="shared" ca="1" si="59"/>
        <v>753.21548556291907</v>
      </c>
      <c r="BS116" s="1">
        <f t="shared" ca="1" si="59"/>
        <v>768.27979527417745</v>
      </c>
      <c r="BT116" s="1">
        <f t="shared" ca="1" si="59"/>
        <v>783.64539117966092</v>
      </c>
      <c r="BU116" s="1">
        <f t="shared" ca="1" si="59"/>
        <v>799.31829900325408</v>
      </c>
      <c r="BV116" s="1">
        <f t="shared" ca="1" si="59"/>
        <v>815.30466498331953</v>
      </c>
      <c r="BW116" s="1">
        <f t="shared" ca="1" si="59"/>
        <v>831.6107582829859</v>
      </c>
      <c r="BX116" s="1">
        <f t="shared" ca="1" si="59"/>
        <v>848.24297344864567</v>
      </c>
      <c r="BY116" s="1">
        <f t="shared" ca="1" si="59"/>
        <v>865.20783291761848</v>
      </c>
      <c r="BZ116" s="1">
        <f t="shared" ca="1" si="59"/>
        <v>882.51198957597092</v>
      </c>
      <c r="CA116" s="1">
        <f t="shared" ca="1" si="59"/>
        <v>900.16222936749034</v>
      </c>
      <c r="CB116" s="1">
        <f t="shared" ca="1" si="59"/>
        <v>918.16547395484019</v>
      </c>
      <c r="CC116" s="1">
        <f t="shared" ca="1" si="59"/>
        <v>936.52878343393684</v>
      </c>
    </row>
    <row r="118" spans="2:81" x14ac:dyDescent="0.2">
      <c r="B118" s="7" t="s">
        <v>61</v>
      </c>
    </row>
    <row r="119" spans="2:81" x14ac:dyDescent="0.2">
      <c r="B119" s="10" t="s">
        <v>62</v>
      </c>
    </row>
    <row r="120" spans="2:81" x14ac:dyDescent="0.2">
      <c r="B120" s="10" t="s">
        <v>56</v>
      </c>
      <c r="G120" s="38"/>
    </row>
    <row r="121" spans="2:81" x14ac:dyDescent="0.2">
      <c r="B121" s="6" t="s">
        <v>63</v>
      </c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</row>
    <row r="122" spans="2:81" x14ac:dyDescent="0.2">
      <c r="B122">
        <f>B56</f>
        <v>2026</v>
      </c>
      <c r="D122" t="s">
        <v>43</v>
      </c>
      <c r="G122" s="1">
        <f t="shared" ref="G122:BR125" ca="1" si="60">SUM($E$18*G56,$E$19*G89)</f>
        <v>514.42578000000003</v>
      </c>
      <c r="H122" s="1">
        <f t="shared" ca="1" si="60"/>
        <v>524.71429560000001</v>
      </c>
      <c r="I122" s="1">
        <f t="shared" ca="1" si="60"/>
        <v>535.20858151199991</v>
      </c>
      <c r="J122" s="1">
        <f t="shared" ca="1" si="60"/>
        <v>545.91275314223992</v>
      </c>
      <c r="K122" s="1">
        <f t="shared" ca="1" si="60"/>
        <v>556.8310082050848</v>
      </c>
      <c r="L122" s="1">
        <f t="shared" ca="1" si="60"/>
        <v>567.96762836918651</v>
      </c>
      <c r="M122" s="1">
        <f t="shared" ca="1" si="60"/>
        <v>579.32698093657018</v>
      </c>
      <c r="N122" s="1">
        <f t="shared" ca="1" si="60"/>
        <v>590.91352055530149</v>
      </c>
      <c r="O122" s="1">
        <f t="shared" ca="1" si="60"/>
        <v>602.73179096640763</v>
      </c>
      <c r="P122" s="1">
        <f t="shared" ca="1" si="60"/>
        <v>614.78642678573578</v>
      </c>
      <c r="Q122" s="1">
        <f t="shared" ca="1" si="60"/>
        <v>627.0821553214505</v>
      </c>
      <c r="R122" s="1">
        <f t="shared" ca="1" si="60"/>
        <v>639.62379842787936</v>
      </c>
      <c r="S122" s="1">
        <f t="shared" ca="1" si="60"/>
        <v>652.41627439643707</v>
      </c>
      <c r="T122" s="1">
        <f t="shared" ca="1" si="60"/>
        <v>665.46459988436584</v>
      </c>
      <c r="U122" s="1">
        <f t="shared" ca="1" si="60"/>
        <v>678.77389188205325</v>
      </c>
      <c r="V122" s="1">
        <f t="shared" ca="1" si="60"/>
        <v>692.3493697196941</v>
      </c>
      <c r="W122" s="1">
        <f t="shared" ca="1" si="60"/>
        <v>706.19635711408807</v>
      </c>
      <c r="X122" s="1">
        <f t="shared" ca="1" si="60"/>
        <v>720.32028425636986</v>
      </c>
      <c r="Y122" s="1">
        <f t="shared" ca="1" si="60"/>
        <v>734.72668994149717</v>
      </c>
      <c r="Z122" s="1">
        <f t="shared" ca="1" si="60"/>
        <v>749.42122374032715</v>
      </c>
      <c r="AA122" s="1">
        <f t="shared" ca="1" si="60"/>
        <v>552.65562478747279</v>
      </c>
      <c r="AB122" s="1">
        <f t="shared" ca="1" si="60"/>
        <v>563.70873728322226</v>
      </c>
      <c r="AC122" s="1">
        <f t="shared" ca="1" si="60"/>
        <v>574.98291202888674</v>
      </c>
      <c r="AD122" s="1">
        <f t="shared" ca="1" si="60"/>
        <v>586.48257026946442</v>
      </c>
      <c r="AE122" s="1">
        <f t="shared" ca="1" si="60"/>
        <v>598.21222167485371</v>
      </c>
      <c r="AF122" s="1">
        <f t="shared" ca="1" si="60"/>
        <v>610.17646610835084</v>
      </c>
      <c r="AG122" s="1">
        <f t="shared" ca="1" si="60"/>
        <v>622.37999543051785</v>
      </c>
      <c r="AH122" s="1">
        <f t="shared" ca="1" si="60"/>
        <v>634.82759533912804</v>
      </c>
      <c r="AI122" s="1">
        <f t="shared" ca="1" si="60"/>
        <v>647.52414724591074</v>
      </c>
      <c r="AJ122" s="1">
        <f t="shared" ca="1" si="60"/>
        <v>660.47463019082898</v>
      </c>
      <c r="AK122" s="1">
        <f t="shared" ca="1" si="60"/>
        <v>597.9146924200943</v>
      </c>
      <c r="AL122" s="1">
        <f t="shared" ca="1" si="60"/>
        <v>609.87298626849611</v>
      </c>
      <c r="AM122" s="1">
        <f t="shared" ca="1" si="60"/>
        <v>622.07044599386609</v>
      </c>
      <c r="AN122" s="1">
        <f t="shared" ca="1" si="60"/>
        <v>634.51185491374349</v>
      </c>
      <c r="AO122" s="1">
        <f t="shared" ca="1" si="60"/>
        <v>647.20209201201828</v>
      </c>
      <c r="AP122" s="1">
        <f t="shared" ca="1" si="60"/>
        <v>660.14613385225857</v>
      </c>
      <c r="AQ122" s="1">
        <f t="shared" ca="1" si="60"/>
        <v>673.34905652930388</v>
      </c>
      <c r="AR122" s="1">
        <f t="shared" ca="1" si="60"/>
        <v>686.81603765988996</v>
      </c>
      <c r="AS122" s="1">
        <f t="shared" ca="1" si="60"/>
        <v>700.55235841308763</v>
      </c>
      <c r="AT122" s="1">
        <f t="shared" ca="1" si="60"/>
        <v>714.56340558134934</v>
      </c>
      <c r="AU122" s="1">
        <f t="shared" ca="1" si="60"/>
        <v>655.65624584492298</v>
      </c>
      <c r="AV122" s="1">
        <f t="shared" ca="1" si="60"/>
        <v>668.76937076182139</v>
      </c>
      <c r="AW122" s="1">
        <f t="shared" ca="1" si="60"/>
        <v>682.14475817705784</v>
      </c>
      <c r="AX122" s="1">
        <f t="shared" ca="1" si="60"/>
        <v>695.78765334059904</v>
      </c>
      <c r="AY122" s="1">
        <f t="shared" ca="1" si="60"/>
        <v>709.70340640741097</v>
      </c>
      <c r="AZ122" s="1">
        <f t="shared" ca="1" si="60"/>
        <v>723.89747453555913</v>
      </c>
      <c r="BA122" s="1">
        <f t="shared" ca="1" si="60"/>
        <v>738.37542402627037</v>
      </c>
      <c r="BB122" s="1">
        <f t="shared" ca="1" si="60"/>
        <v>753.14293250679577</v>
      </c>
      <c r="BC122" s="1">
        <f t="shared" ca="1" si="60"/>
        <v>768.20579115693158</v>
      </c>
      <c r="BD122" s="1">
        <f t="shared" ca="1" si="60"/>
        <v>783.5699069800703</v>
      </c>
      <c r="BE122" s="1">
        <f t="shared" ca="1" si="60"/>
        <v>799.24130511967167</v>
      </c>
      <c r="BF122" s="1">
        <f t="shared" ca="1" si="60"/>
        <v>815.22613122206508</v>
      </c>
      <c r="BG122" s="1">
        <f t="shared" ca="1" si="60"/>
        <v>831.53065384650642</v>
      </c>
      <c r="BH122" s="1">
        <f t="shared" ca="1" si="60"/>
        <v>848.16126692343653</v>
      </c>
      <c r="BI122" s="1">
        <f t="shared" ca="1" si="60"/>
        <v>865.12449226190529</v>
      </c>
      <c r="BJ122" s="1">
        <f t="shared" ca="1" si="60"/>
        <v>882.4269821071432</v>
      </c>
      <c r="BK122" s="1">
        <f t="shared" ca="1" si="60"/>
        <v>900.07552174928617</v>
      </c>
      <c r="BL122" s="1">
        <f t="shared" ca="1" si="60"/>
        <v>918.07703218427196</v>
      </c>
      <c r="BM122" s="1">
        <f t="shared" ca="1" si="60"/>
        <v>936.43857282795739</v>
      </c>
      <c r="BN122" s="1">
        <f t="shared" ca="1" si="60"/>
        <v>955.16734428451639</v>
      </c>
      <c r="BO122" s="1">
        <f t="shared" ca="1" si="60"/>
        <v>974.27069117020733</v>
      </c>
      <c r="BP122" s="1">
        <f t="shared" ca="1" si="60"/>
        <v>993.75610499361142</v>
      </c>
      <c r="BQ122" s="1">
        <f t="shared" ca="1" si="60"/>
        <v>1013.6312270934837</v>
      </c>
      <c r="BR122" s="1">
        <f t="shared" ca="1" si="60"/>
        <v>1033.9038516353535</v>
      </c>
      <c r="BS122" s="1">
        <f t="shared" ref="BS122:CC137" ca="1" si="61">SUM($E$18*BS56,$E$19*BS89)</f>
        <v>1054.5819286680603</v>
      </c>
      <c r="BT122" s="1">
        <f t="shared" ca="1" si="61"/>
        <v>1075.6735672414216</v>
      </c>
      <c r="BU122" s="1">
        <f t="shared" ca="1" si="61"/>
        <v>1097.1870385862503</v>
      </c>
      <c r="BV122" s="1">
        <f t="shared" ca="1" si="61"/>
        <v>1119.1307793579749</v>
      </c>
      <c r="BW122" s="1">
        <f t="shared" ca="1" si="61"/>
        <v>1141.5133949451347</v>
      </c>
      <c r="BX122" s="1">
        <f t="shared" ca="1" si="61"/>
        <v>1164.3436628440372</v>
      </c>
      <c r="BY122" s="1">
        <f t="shared" ca="1" si="61"/>
        <v>1187.6305361009181</v>
      </c>
      <c r="BZ122" s="1">
        <f t="shared" ca="1" si="61"/>
        <v>1211.3831468229362</v>
      </c>
      <c r="CA122" s="1">
        <f t="shared" ca="1" si="61"/>
        <v>1235.6108097593951</v>
      </c>
      <c r="CB122" s="1">
        <f t="shared" ca="1" si="61"/>
        <v>1260.323025954583</v>
      </c>
      <c r="CC122" s="1">
        <f t="shared" ca="1" si="61"/>
        <v>1285.5294864736748</v>
      </c>
    </row>
    <row r="123" spans="2:81" x14ac:dyDescent="0.2">
      <c r="B123">
        <f t="shared" ref="B123:B149" si="62">B57</f>
        <v>2027</v>
      </c>
      <c r="D123" t="s">
        <v>43</v>
      </c>
      <c r="G123" s="1">
        <f t="shared" si="60"/>
        <v>0</v>
      </c>
      <c r="H123" s="1">
        <f t="shared" ca="1" si="60"/>
        <v>516.7794337039918</v>
      </c>
      <c r="I123" s="1">
        <f t="shared" ca="1" si="60"/>
        <v>527.11502237807167</v>
      </c>
      <c r="J123" s="1">
        <f t="shared" ca="1" si="60"/>
        <v>537.65732282563295</v>
      </c>
      <c r="K123" s="1">
        <f t="shared" ca="1" si="60"/>
        <v>548.41046928214564</v>
      </c>
      <c r="L123" s="1">
        <f t="shared" ca="1" si="60"/>
        <v>559.37867866778856</v>
      </c>
      <c r="M123" s="1">
        <f t="shared" ca="1" si="60"/>
        <v>570.56625224114441</v>
      </c>
      <c r="N123" s="1">
        <f t="shared" ca="1" si="60"/>
        <v>581.9775772859673</v>
      </c>
      <c r="O123" s="1">
        <f t="shared" ca="1" si="60"/>
        <v>593.6171288316865</v>
      </c>
      <c r="P123" s="1">
        <f t="shared" ca="1" si="60"/>
        <v>605.48947140832024</v>
      </c>
      <c r="Q123" s="1">
        <f t="shared" ca="1" si="60"/>
        <v>617.59926083648668</v>
      </c>
      <c r="R123" s="1">
        <f t="shared" ca="1" si="60"/>
        <v>629.95124605321644</v>
      </c>
      <c r="S123" s="1">
        <f t="shared" ca="1" si="60"/>
        <v>642.55027097428069</v>
      </c>
      <c r="T123" s="1">
        <f t="shared" ca="1" si="60"/>
        <v>655.40127639376635</v>
      </c>
      <c r="U123" s="1">
        <f t="shared" ca="1" si="60"/>
        <v>668.50930192164174</v>
      </c>
      <c r="V123" s="1">
        <f t="shared" ca="1" si="60"/>
        <v>681.87948796007458</v>
      </c>
      <c r="W123" s="1">
        <f t="shared" ca="1" si="60"/>
        <v>695.5170777192759</v>
      </c>
      <c r="X123" s="1">
        <f t="shared" ca="1" si="60"/>
        <v>709.42741927366149</v>
      </c>
      <c r="Y123" s="1">
        <f t="shared" ca="1" si="60"/>
        <v>723.61596765913487</v>
      </c>
      <c r="Z123" s="1">
        <f t="shared" ca="1" si="60"/>
        <v>738.08828701231732</v>
      </c>
      <c r="AA123" s="1">
        <f t="shared" ca="1" si="60"/>
        <v>752.85005275256367</v>
      </c>
      <c r="AB123" s="1">
        <f t="shared" ca="1" si="60"/>
        <v>552.34085865233533</v>
      </c>
      <c r="AC123" s="1">
        <f t="shared" ca="1" si="60"/>
        <v>563.38767582538208</v>
      </c>
      <c r="AD123" s="1">
        <f t="shared" ca="1" si="60"/>
        <v>574.65542934188966</v>
      </c>
      <c r="AE123" s="1">
        <f t="shared" ca="1" si="60"/>
        <v>586.14853792872736</v>
      </c>
      <c r="AF123" s="1">
        <f t="shared" ca="1" si="60"/>
        <v>597.87150868730191</v>
      </c>
      <c r="AG123" s="1">
        <f t="shared" ca="1" si="60"/>
        <v>609.82893886104796</v>
      </c>
      <c r="AH123" s="1">
        <f t="shared" ca="1" si="60"/>
        <v>622.02551763826898</v>
      </c>
      <c r="AI123" s="1">
        <f t="shared" ca="1" si="60"/>
        <v>634.46602799103425</v>
      </c>
      <c r="AJ123" s="1">
        <f t="shared" ca="1" si="60"/>
        <v>647.15534855085502</v>
      </c>
      <c r="AK123" s="1">
        <f t="shared" ca="1" si="60"/>
        <v>660.09845552187198</v>
      </c>
      <c r="AL123" s="1">
        <f t="shared" ca="1" si="60"/>
        <v>602.6583288330869</v>
      </c>
      <c r="AM123" s="1">
        <f t="shared" ca="1" si="60"/>
        <v>614.71149540974864</v>
      </c>
      <c r="AN123" s="1">
        <f t="shared" ca="1" si="60"/>
        <v>627.00572531794364</v>
      </c>
      <c r="AO123" s="1">
        <f t="shared" ca="1" si="60"/>
        <v>639.54583982430245</v>
      </c>
      <c r="AP123" s="1">
        <f t="shared" ca="1" si="60"/>
        <v>652.33675662078861</v>
      </c>
      <c r="AQ123" s="1">
        <f t="shared" ca="1" si="60"/>
        <v>665.38349175320423</v>
      </c>
      <c r="AR123" s="1">
        <f t="shared" ca="1" si="60"/>
        <v>678.69116158826841</v>
      </c>
      <c r="AS123" s="1">
        <f t="shared" ca="1" si="60"/>
        <v>692.26498482003376</v>
      </c>
      <c r="AT123" s="1">
        <f t="shared" ca="1" si="60"/>
        <v>706.11028451643438</v>
      </c>
      <c r="AU123" s="1">
        <f t="shared" ca="1" si="60"/>
        <v>720.23249020676303</v>
      </c>
      <c r="AV123" s="1">
        <f t="shared" ca="1" si="60"/>
        <v>668.76937076182139</v>
      </c>
      <c r="AW123" s="1">
        <f t="shared" ca="1" si="60"/>
        <v>682.14475817705784</v>
      </c>
      <c r="AX123" s="1">
        <f t="shared" ca="1" si="60"/>
        <v>695.78765334059904</v>
      </c>
      <c r="AY123" s="1">
        <f t="shared" ca="1" si="60"/>
        <v>709.70340640741097</v>
      </c>
      <c r="AZ123" s="1">
        <f t="shared" ca="1" si="60"/>
        <v>723.89747453555924</v>
      </c>
      <c r="BA123" s="1">
        <f t="shared" ca="1" si="60"/>
        <v>738.37542402627037</v>
      </c>
      <c r="BB123" s="1">
        <f t="shared" ca="1" si="60"/>
        <v>753.14293250679589</v>
      </c>
      <c r="BC123" s="1">
        <f t="shared" ca="1" si="60"/>
        <v>768.2057911569317</v>
      </c>
      <c r="BD123" s="1">
        <f t="shared" ca="1" si="60"/>
        <v>783.5699069800703</v>
      </c>
      <c r="BE123" s="1">
        <f t="shared" ca="1" si="60"/>
        <v>799.24130511967167</v>
      </c>
      <c r="BF123" s="1">
        <f t="shared" ca="1" si="60"/>
        <v>815.22613122206519</v>
      </c>
      <c r="BG123" s="1">
        <f t="shared" ca="1" si="60"/>
        <v>831.53065384650631</v>
      </c>
      <c r="BH123" s="1">
        <f t="shared" ca="1" si="60"/>
        <v>848.16126692343664</v>
      </c>
      <c r="BI123" s="1">
        <f t="shared" ca="1" si="60"/>
        <v>865.12449226190529</v>
      </c>
      <c r="BJ123" s="1">
        <f t="shared" ca="1" si="60"/>
        <v>882.42698210714343</v>
      </c>
      <c r="BK123" s="1">
        <f t="shared" ca="1" si="60"/>
        <v>900.07552174928617</v>
      </c>
      <c r="BL123" s="1">
        <f t="shared" ca="1" si="60"/>
        <v>918.07703218427196</v>
      </c>
      <c r="BM123" s="1">
        <f t="shared" ca="1" si="60"/>
        <v>936.4385728279575</v>
      </c>
      <c r="BN123" s="1">
        <f t="shared" ca="1" si="60"/>
        <v>955.1673442845165</v>
      </c>
      <c r="BO123" s="1">
        <f t="shared" ca="1" si="60"/>
        <v>974.27069117020687</v>
      </c>
      <c r="BP123" s="1">
        <f t="shared" ca="1" si="60"/>
        <v>993.75610499361142</v>
      </c>
      <c r="BQ123" s="1">
        <f t="shared" ca="1" si="60"/>
        <v>1013.6312270934836</v>
      </c>
      <c r="BR123" s="1">
        <f t="shared" ca="1" si="60"/>
        <v>1033.9038516353535</v>
      </c>
      <c r="BS123" s="1">
        <f t="shared" ca="1" si="61"/>
        <v>1054.5819286680603</v>
      </c>
      <c r="BT123" s="1">
        <f t="shared" ca="1" si="61"/>
        <v>1075.6735672414216</v>
      </c>
      <c r="BU123" s="1">
        <f t="shared" ca="1" si="61"/>
        <v>1097.1870385862501</v>
      </c>
      <c r="BV123" s="1">
        <f t="shared" ca="1" si="61"/>
        <v>1119.1307793579751</v>
      </c>
      <c r="BW123" s="1">
        <f t="shared" ca="1" si="61"/>
        <v>1141.5133949451345</v>
      </c>
      <c r="BX123" s="1">
        <f t="shared" ca="1" si="61"/>
        <v>1164.3436628440372</v>
      </c>
      <c r="BY123" s="1">
        <f t="shared" ca="1" si="61"/>
        <v>1187.6305361009179</v>
      </c>
      <c r="BZ123" s="1">
        <f t="shared" ca="1" si="61"/>
        <v>1211.3831468229362</v>
      </c>
      <c r="CA123" s="1">
        <f t="shared" ca="1" si="61"/>
        <v>1235.6108097593947</v>
      </c>
      <c r="CB123" s="1">
        <f t="shared" ca="1" si="61"/>
        <v>1260.323025954583</v>
      </c>
      <c r="CC123" s="1">
        <f t="shared" ca="1" si="61"/>
        <v>1285.5294864736745</v>
      </c>
    </row>
    <row r="124" spans="2:81" x14ac:dyDescent="0.2">
      <c r="B124">
        <f t="shared" si="62"/>
        <v>2028</v>
      </c>
      <c r="D124" t="s">
        <v>43</v>
      </c>
      <c r="G124" s="1">
        <f t="shared" si="60"/>
        <v>0</v>
      </c>
      <c r="H124" s="1">
        <f t="shared" si="60"/>
        <v>0</v>
      </c>
      <c r="I124" s="1">
        <f t="shared" ca="1" si="60"/>
        <v>519.17776122239991</v>
      </c>
      <c r="J124" s="1">
        <f t="shared" ca="1" si="60"/>
        <v>529.56131644684797</v>
      </c>
      <c r="K124" s="1">
        <f t="shared" ca="1" si="60"/>
        <v>540.15254277578492</v>
      </c>
      <c r="L124" s="1">
        <f t="shared" ca="1" si="60"/>
        <v>550.95559363130053</v>
      </c>
      <c r="M124" s="1">
        <f t="shared" ca="1" si="60"/>
        <v>561.97470550392654</v>
      </c>
      <c r="N124" s="1">
        <f t="shared" ca="1" si="60"/>
        <v>573.21419961400511</v>
      </c>
      <c r="O124" s="1">
        <f t="shared" ca="1" si="60"/>
        <v>584.67848360628523</v>
      </c>
      <c r="P124" s="1">
        <f t="shared" ca="1" si="60"/>
        <v>596.37205327841093</v>
      </c>
      <c r="Q124" s="1">
        <f t="shared" ca="1" si="60"/>
        <v>608.29949434397918</v>
      </c>
      <c r="R124" s="1">
        <f t="shared" ca="1" si="60"/>
        <v>620.46548423085869</v>
      </c>
      <c r="S124" s="1">
        <f t="shared" ca="1" si="60"/>
        <v>632.87479391547595</v>
      </c>
      <c r="T124" s="1">
        <f t="shared" ca="1" si="60"/>
        <v>645.53228979378537</v>
      </c>
      <c r="U124" s="1">
        <f t="shared" ca="1" si="60"/>
        <v>658.44293558966115</v>
      </c>
      <c r="V124" s="1">
        <f t="shared" ca="1" si="60"/>
        <v>671.61179430145432</v>
      </c>
      <c r="W124" s="1">
        <f t="shared" ca="1" si="60"/>
        <v>685.04403018748349</v>
      </c>
      <c r="X124" s="1">
        <f t="shared" ca="1" si="60"/>
        <v>698.744910791233</v>
      </c>
      <c r="Y124" s="1">
        <f t="shared" ca="1" si="60"/>
        <v>712.71980900705773</v>
      </c>
      <c r="Z124" s="1">
        <f t="shared" ca="1" si="60"/>
        <v>726.97420518719889</v>
      </c>
      <c r="AA124" s="1">
        <f t="shared" ca="1" si="60"/>
        <v>741.51368929094292</v>
      </c>
      <c r="AB124" s="1">
        <f t="shared" ca="1" si="60"/>
        <v>756.34396307676172</v>
      </c>
      <c r="AC124" s="1">
        <f t="shared" ca="1" si="60"/>
        <v>552.04230830970005</v>
      </c>
      <c r="AD124" s="1">
        <f t="shared" ca="1" si="60"/>
        <v>563.08315447589416</v>
      </c>
      <c r="AE124" s="1">
        <f t="shared" ca="1" si="60"/>
        <v>574.34481756541197</v>
      </c>
      <c r="AF124" s="1">
        <f t="shared" ca="1" si="60"/>
        <v>585.8317139167201</v>
      </c>
      <c r="AG124" s="1">
        <f t="shared" ca="1" si="60"/>
        <v>597.54834819505459</v>
      </c>
      <c r="AH124" s="1">
        <f t="shared" ca="1" si="60"/>
        <v>609.4993151589556</v>
      </c>
      <c r="AI124" s="1">
        <f t="shared" ca="1" si="60"/>
        <v>621.68930146213484</v>
      </c>
      <c r="AJ124" s="1">
        <f t="shared" ca="1" si="60"/>
        <v>634.12308749137742</v>
      </c>
      <c r="AK124" s="1">
        <f t="shared" ca="1" si="60"/>
        <v>646.80554924120509</v>
      </c>
      <c r="AL124" s="1">
        <f t="shared" ca="1" si="60"/>
        <v>659.74166022602913</v>
      </c>
      <c r="AM124" s="1">
        <f t="shared" ca="1" si="60"/>
        <v>607.45818184693667</v>
      </c>
      <c r="AN124" s="1">
        <f t="shared" ca="1" si="60"/>
        <v>619.60734548387529</v>
      </c>
      <c r="AO124" s="1">
        <f t="shared" ca="1" si="60"/>
        <v>631.99949239355283</v>
      </c>
      <c r="AP124" s="1">
        <f t="shared" ca="1" si="60"/>
        <v>644.63948224142393</v>
      </c>
      <c r="AQ124" s="1">
        <f t="shared" ca="1" si="60"/>
        <v>657.53227188625237</v>
      </c>
      <c r="AR124" s="1">
        <f t="shared" ca="1" si="60"/>
        <v>670.68291732397734</v>
      </c>
      <c r="AS124" s="1">
        <f t="shared" ca="1" si="60"/>
        <v>684.09657567045701</v>
      </c>
      <c r="AT124" s="1">
        <f t="shared" ca="1" si="60"/>
        <v>697.77850718386605</v>
      </c>
      <c r="AU124" s="1">
        <f t="shared" ca="1" si="60"/>
        <v>711.73407732754345</v>
      </c>
      <c r="AV124" s="1">
        <f t="shared" ca="1" si="60"/>
        <v>725.96875887409419</v>
      </c>
      <c r="AW124" s="1">
        <f t="shared" ca="1" si="60"/>
        <v>682.14475817705784</v>
      </c>
      <c r="AX124" s="1">
        <f t="shared" ca="1" si="60"/>
        <v>695.78765334059904</v>
      </c>
      <c r="AY124" s="1">
        <f t="shared" ca="1" si="60"/>
        <v>709.70340640741108</v>
      </c>
      <c r="AZ124" s="1">
        <f t="shared" ca="1" si="60"/>
        <v>723.89747453555924</v>
      </c>
      <c r="BA124" s="1">
        <f t="shared" ca="1" si="60"/>
        <v>738.37542402627037</v>
      </c>
      <c r="BB124" s="1">
        <f t="shared" ca="1" si="60"/>
        <v>753.14293250679589</v>
      </c>
      <c r="BC124" s="1">
        <f t="shared" ca="1" si="60"/>
        <v>768.20579115693181</v>
      </c>
      <c r="BD124" s="1">
        <f t="shared" ca="1" si="60"/>
        <v>783.5699069800703</v>
      </c>
      <c r="BE124" s="1">
        <f t="shared" ca="1" si="60"/>
        <v>799.24130511967178</v>
      </c>
      <c r="BF124" s="1">
        <f t="shared" ca="1" si="60"/>
        <v>815.22613122206519</v>
      </c>
      <c r="BG124" s="1">
        <f t="shared" ca="1" si="60"/>
        <v>831.53065384650654</v>
      </c>
      <c r="BH124" s="1">
        <f t="shared" ca="1" si="60"/>
        <v>848.16126692343653</v>
      </c>
      <c r="BI124" s="1">
        <f t="shared" ca="1" si="60"/>
        <v>865.1244922619054</v>
      </c>
      <c r="BJ124" s="1">
        <f t="shared" ca="1" si="60"/>
        <v>882.42698210714332</v>
      </c>
      <c r="BK124" s="1">
        <f t="shared" ca="1" si="60"/>
        <v>900.07552174928628</v>
      </c>
      <c r="BL124" s="1">
        <f t="shared" ca="1" si="60"/>
        <v>918.07703218427184</v>
      </c>
      <c r="BM124" s="1">
        <f t="shared" ca="1" si="60"/>
        <v>936.43857282795739</v>
      </c>
      <c r="BN124" s="1">
        <f t="shared" ca="1" si="60"/>
        <v>955.16734428451673</v>
      </c>
      <c r="BO124" s="1">
        <f t="shared" ca="1" si="60"/>
        <v>974.27069117020687</v>
      </c>
      <c r="BP124" s="1">
        <f t="shared" ca="1" si="60"/>
        <v>993.75610499361096</v>
      </c>
      <c r="BQ124" s="1">
        <f t="shared" ca="1" si="60"/>
        <v>1013.6312270934836</v>
      </c>
      <c r="BR124" s="1">
        <f t="shared" ca="1" si="60"/>
        <v>1033.9038516353535</v>
      </c>
      <c r="BS124" s="1">
        <f t="shared" ca="1" si="61"/>
        <v>1054.5819286680603</v>
      </c>
      <c r="BT124" s="1">
        <f t="shared" ca="1" si="61"/>
        <v>1075.6735672414216</v>
      </c>
      <c r="BU124" s="1">
        <f t="shared" ca="1" si="61"/>
        <v>1097.1870385862501</v>
      </c>
      <c r="BV124" s="1">
        <f t="shared" ca="1" si="61"/>
        <v>1119.1307793579749</v>
      </c>
      <c r="BW124" s="1">
        <f t="shared" ca="1" si="61"/>
        <v>1141.5133949451347</v>
      </c>
      <c r="BX124" s="1">
        <f t="shared" ca="1" si="61"/>
        <v>1164.3436628440372</v>
      </c>
      <c r="BY124" s="1">
        <f t="shared" ca="1" si="61"/>
        <v>1187.6305361009179</v>
      </c>
      <c r="BZ124" s="1">
        <f t="shared" ca="1" si="61"/>
        <v>1211.3831468229364</v>
      </c>
      <c r="CA124" s="1">
        <f t="shared" ca="1" si="61"/>
        <v>1235.6108097593951</v>
      </c>
      <c r="CB124" s="1">
        <f t="shared" ca="1" si="61"/>
        <v>1260.3230259545828</v>
      </c>
      <c r="CC124" s="1">
        <f t="shared" ca="1" si="61"/>
        <v>1285.5294864736748</v>
      </c>
    </row>
    <row r="125" spans="2:81" x14ac:dyDescent="0.2">
      <c r="B125">
        <f t="shared" si="62"/>
        <v>2029</v>
      </c>
      <c r="D125" t="s">
        <v>43</v>
      </c>
      <c r="G125" s="1">
        <f t="shared" si="60"/>
        <v>0</v>
      </c>
      <c r="H125" s="1">
        <f t="shared" si="60"/>
        <v>0</v>
      </c>
      <c r="I125" s="1">
        <f t="shared" si="60"/>
        <v>0</v>
      </c>
      <c r="J125" s="1">
        <f t="shared" ca="1" si="60"/>
        <v>475.18023721333589</v>
      </c>
      <c r="K125" s="1">
        <f t="shared" ca="1" si="60"/>
        <v>484.68384195760268</v>
      </c>
      <c r="L125" s="1">
        <f t="shared" ca="1" si="60"/>
        <v>494.37751879675471</v>
      </c>
      <c r="M125" s="1">
        <f t="shared" ca="1" si="60"/>
        <v>504.26506917268978</v>
      </c>
      <c r="N125" s="1">
        <f t="shared" ca="1" si="60"/>
        <v>514.35037055614362</v>
      </c>
      <c r="O125" s="1">
        <f t="shared" ca="1" si="60"/>
        <v>524.6373779672665</v>
      </c>
      <c r="P125" s="1">
        <f t="shared" ca="1" si="60"/>
        <v>535.13012552661178</v>
      </c>
      <c r="Q125" s="1">
        <f t="shared" ca="1" si="60"/>
        <v>545.83272803714385</v>
      </c>
      <c r="R125" s="1">
        <f t="shared" ca="1" si="60"/>
        <v>556.74938259788678</v>
      </c>
      <c r="S125" s="1">
        <f t="shared" ca="1" si="60"/>
        <v>567.88437024984455</v>
      </c>
      <c r="T125" s="1">
        <f t="shared" ca="1" si="60"/>
        <v>579.24205765484157</v>
      </c>
      <c r="U125" s="1">
        <f t="shared" ca="1" si="60"/>
        <v>590.82689880793816</v>
      </c>
      <c r="V125" s="1">
        <f t="shared" ca="1" si="60"/>
        <v>602.64343678409705</v>
      </c>
      <c r="W125" s="1">
        <f t="shared" ca="1" si="60"/>
        <v>614.696305519779</v>
      </c>
      <c r="X125" s="1">
        <f t="shared" ca="1" si="60"/>
        <v>626.99023163017466</v>
      </c>
      <c r="Y125" s="1">
        <f t="shared" ca="1" si="60"/>
        <v>639.53003626277791</v>
      </c>
      <c r="Z125" s="1">
        <f t="shared" ca="1" si="60"/>
        <v>652.32063698803358</v>
      </c>
      <c r="AA125" s="1">
        <f t="shared" ca="1" si="60"/>
        <v>665.36704972779444</v>
      </c>
      <c r="AB125" s="1">
        <f t="shared" ca="1" si="60"/>
        <v>678.67439072235015</v>
      </c>
      <c r="AC125" s="1">
        <f t="shared" ca="1" si="60"/>
        <v>692.2478785367972</v>
      </c>
      <c r="AD125" s="1">
        <f t="shared" ca="1" si="60"/>
        <v>569.48252397577096</v>
      </c>
      <c r="AE125" s="1">
        <f t="shared" ca="1" si="60"/>
        <v>580.87217445528631</v>
      </c>
      <c r="AF125" s="1">
        <f t="shared" ca="1" si="60"/>
        <v>592.48961794439208</v>
      </c>
      <c r="AG125" s="1">
        <f t="shared" ca="1" si="60"/>
        <v>604.33941030327992</v>
      </c>
      <c r="AH125" s="1">
        <f t="shared" ca="1" si="60"/>
        <v>616.42619850934545</v>
      </c>
      <c r="AI125" s="1">
        <f t="shared" ca="1" si="60"/>
        <v>628.75472247953246</v>
      </c>
      <c r="AJ125" s="1">
        <f t="shared" ca="1" si="60"/>
        <v>641.32981692912313</v>
      </c>
      <c r="AK125" s="1">
        <f t="shared" ca="1" si="60"/>
        <v>654.15641326770549</v>
      </c>
      <c r="AL125" s="1">
        <f t="shared" ca="1" si="60"/>
        <v>667.23954153305954</v>
      </c>
      <c r="AM125" s="1">
        <f t="shared" ca="1" si="60"/>
        <v>680.5843323637207</v>
      </c>
      <c r="AN125" s="1">
        <f t="shared" ca="1" si="60"/>
        <v>612.31907340537066</v>
      </c>
      <c r="AO125" s="1">
        <f t="shared" ca="1" si="60"/>
        <v>624.56545487347796</v>
      </c>
      <c r="AP125" s="1">
        <f t="shared" ca="1" si="60"/>
        <v>637.0567639709476</v>
      </c>
      <c r="AQ125" s="1">
        <f t="shared" ca="1" si="60"/>
        <v>649.79789925036653</v>
      </c>
      <c r="AR125" s="1">
        <f t="shared" ca="1" si="60"/>
        <v>662.79385723537393</v>
      </c>
      <c r="AS125" s="1">
        <f t="shared" ca="1" si="60"/>
        <v>676.0497343800813</v>
      </c>
      <c r="AT125" s="1">
        <f t="shared" ca="1" si="60"/>
        <v>689.57072906768303</v>
      </c>
      <c r="AU125" s="1">
        <f t="shared" ca="1" si="60"/>
        <v>703.36214364903662</v>
      </c>
      <c r="AV125" s="1">
        <f t="shared" ca="1" si="60"/>
        <v>717.42938652201724</v>
      </c>
      <c r="AW125" s="1">
        <f t="shared" ca="1" si="60"/>
        <v>731.77797425245774</v>
      </c>
      <c r="AX125" s="1">
        <f t="shared" ca="1" si="60"/>
        <v>695.78765334059904</v>
      </c>
      <c r="AY125" s="1">
        <f t="shared" ca="1" si="60"/>
        <v>709.70340640741108</v>
      </c>
      <c r="AZ125" s="1">
        <f t="shared" ca="1" si="60"/>
        <v>723.89747453555924</v>
      </c>
      <c r="BA125" s="1">
        <f t="shared" ca="1" si="60"/>
        <v>738.37542402627037</v>
      </c>
      <c r="BB125" s="1">
        <f t="shared" ca="1" si="60"/>
        <v>753.14293250679589</v>
      </c>
      <c r="BC125" s="1">
        <f t="shared" ca="1" si="60"/>
        <v>768.20579115693181</v>
      </c>
      <c r="BD125" s="1">
        <f t="shared" ca="1" si="60"/>
        <v>783.56990698007041</v>
      </c>
      <c r="BE125" s="1">
        <f t="shared" ca="1" si="60"/>
        <v>799.24130511967178</v>
      </c>
      <c r="BF125" s="1">
        <f t="shared" ca="1" si="60"/>
        <v>815.22613122206519</v>
      </c>
      <c r="BG125" s="1">
        <f t="shared" ca="1" si="60"/>
        <v>831.53065384650654</v>
      </c>
      <c r="BH125" s="1">
        <f t="shared" ca="1" si="60"/>
        <v>848.16126692343664</v>
      </c>
      <c r="BI125" s="1">
        <f t="shared" ca="1" si="60"/>
        <v>865.12449226190529</v>
      </c>
      <c r="BJ125" s="1">
        <f t="shared" ca="1" si="60"/>
        <v>882.42698210714354</v>
      </c>
      <c r="BK125" s="1">
        <f t="shared" ca="1" si="60"/>
        <v>900.07552174928628</v>
      </c>
      <c r="BL125" s="1">
        <f t="shared" ca="1" si="60"/>
        <v>918.07703218427207</v>
      </c>
      <c r="BM125" s="1">
        <f t="shared" ca="1" si="60"/>
        <v>936.43857282795739</v>
      </c>
      <c r="BN125" s="1">
        <f t="shared" ca="1" si="60"/>
        <v>955.16734428451662</v>
      </c>
      <c r="BO125" s="1">
        <f t="shared" ca="1" si="60"/>
        <v>974.2706911702071</v>
      </c>
      <c r="BP125" s="1">
        <f t="shared" ca="1" si="60"/>
        <v>993.75610499361107</v>
      </c>
      <c r="BQ125" s="1">
        <f t="shared" ca="1" si="60"/>
        <v>1013.6312270934833</v>
      </c>
      <c r="BR125" s="1">
        <f t="shared" ref="BR125" ca="1" si="63">SUM($E$18*BR59,$E$19*BR92)</f>
        <v>1033.9038516353535</v>
      </c>
      <c r="BS125" s="1">
        <f t="shared" ca="1" si="61"/>
        <v>1054.5819286680603</v>
      </c>
      <c r="BT125" s="1">
        <f t="shared" ca="1" si="61"/>
        <v>1075.6735672414216</v>
      </c>
      <c r="BU125" s="1">
        <f t="shared" ca="1" si="61"/>
        <v>1097.1870385862501</v>
      </c>
      <c r="BV125" s="1">
        <f t="shared" ca="1" si="61"/>
        <v>1119.1307793579749</v>
      </c>
      <c r="BW125" s="1">
        <f t="shared" ca="1" si="61"/>
        <v>1141.5133949451347</v>
      </c>
      <c r="BX125" s="1">
        <f t="shared" ca="1" si="61"/>
        <v>1164.3436628440372</v>
      </c>
      <c r="BY125" s="1">
        <f t="shared" ca="1" si="61"/>
        <v>1187.6305361009179</v>
      </c>
      <c r="BZ125" s="1">
        <f t="shared" ca="1" si="61"/>
        <v>1211.3831468229364</v>
      </c>
      <c r="CA125" s="1">
        <f t="shared" ca="1" si="61"/>
        <v>1235.6108097593951</v>
      </c>
      <c r="CB125" s="1">
        <f t="shared" ca="1" si="61"/>
        <v>1260.323025954583</v>
      </c>
      <c r="CC125" s="1">
        <f t="shared" ca="1" si="61"/>
        <v>1285.5294864736743</v>
      </c>
    </row>
    <row r="126" spans="2:81" x14ac:dyDescent="0.2">
      <c r="B126">
        <f t="shared" si="62"/>
        <v>2030</v>
      </c>
      <c r="D126" t="s">
        <v>43</v>
      </c>
      <c r="G126" s="1">
        <f t="shared" ref="G126:BR129" si="64">SUM($E$18*G60,$E$19*G93)</f>
        <v>0</v>
      </c>
      <c r="H126" s="1">
        <f t="shared" si="64"/>
        <v>0</v>
      </c>
      <c r="I126" s="1">
        <f t="shared" si="64"/>
        <v>0</v>
      </c>
      <c r="J126" s="1">
        <f t="shared" si="64"/>
        <v>0</v>
      </c>
      <c r="K126" s="1">
        <f t="shared" ca="1" si="64"/>
        <v>439.64583757850909</v>
      </c>
      <c r="L126" s="1">
        <f t="shared" ca="1" si="64"/>
        <v>448.43875433007929</v>
      </c>
      <c r="M126" s="1">
        <f t="shared" ca="1" si="64"/>
        <v>457.40752941668086</v>
      </c>
      <c r="N126" s="1">
        <f t="shared" ca="1" si="64"/>
        <v>466.55568000501444</v>
      </c>
      <c r="O126" s="1">
        <f t="shared" ca="1" si="64"/>
        <v>475.88679360511475</v>
      </c>
      <c r="P126" s="1">
        <f t="shared" ca="1" si="64"/>
        <v>485.40452947721701</v>
      </c>
      <c r="Q126" s="1">
        <f t="shared" ca="1" si="64"/>
        <v>495.11262006676145</v>
      </c>
      <c r="R126" s="1">
        <f t="shared" ca="1" si="64"/>
        <v>505.01487246809654</v>
      </c>
      <c r="S126" s="1">
        <f t="shared" ca="1" si="64"/>
        <v>515.1151699174585</v>
      </c>
      <c r="T126" s="1">
        <f t="shared" ca="1" si="64"/>
        <v>525.41747331580768</v>
      </c>
      <c r="U126" s="1">
        <f t="shared" ca="1" si="64"/>
        <v>535.92582278212387</v>
      </c>
      <c r="V126" s="1">
        <f t="shared" ca="1" si="64"/>
        <v>546.64433923776619</v>
      </c>
      <c r="W126" s="1">
        <f t="shared" ca="1" si="64"/>
        <v>557.5772260225217</v>
      </c>
      <c r="X126" s="1">
        <f t="shared" ca="1" si="64"/>
        <v>568.72877054297203</v>
      </c>
      <c r="Y126" s="1">
        <f t="shared" ca="1" si="64"/>
        <v>580.10334595383154</v>
      </c>
      <c r="Z126" s="1">
        <f t="shared" ca="1" si="64"/>
        <v>591.70541287290803</v>
      </c>
      <c r="AA126" s="1">
        <f t="shared" ca="1" si="64"/>
        <v>603.53952113036632</v>
      </c>
      <c r="AB126" s="1">
        <f t="shared" ca="1" si="64"/>
        <v>615.61031155297371</v>
      </c>
      <c r="AC126" s="1">
        <f t="shared" ca="1" si="64"/>
        <v>627.92251778403306</v>
      </c>
      <c r="AD126" s="1">
        <f t="shared" ca="1" si="64"/>
        <v>640.4809681397137</v>
      </c>
      <c r="AE126" s="1">
        <f t="shared" ca="1" si="64"/>
        <v>588.34754960670762</v>
      </c>
      <c r="AF126" s="1">
        <f t="shared" ca="1" si="64"/>
        <v>600.1145005988418</v>
      </c>
      <c r="AG126" s="1">
        <f t="shared" ca="1" si="64"/>
        <v>612.11679061081861</v>
      </c>
      <c r="AH126" s="1">
        <f t="shared" ca="1" si="64"/>
        <v>624.35912642303492</v>
      </c>
      <c r="AI126" s="1">
        <f t="shared" ca="1" si="64"/>
        <v>636.84630895149564</v>
      </c>
      <c r="AJ126" s="1">
        <f t="shared" ca="1" si="64"/>
        <v>649.58323513052551</v>
      </c>
      <c r="AK126" s="1">
        <f t="shared" ca="1" si="64"/>
        <v>662.5748998331361</v>
      </c>
      <c r="AL126" s="1">
        <f t="shared" ca="1" si="64"/>
        <v>675.82639782979868</v>
      </c>
      <c r="AM126" s="1">
        <f t="shared" ca="1" si="64"/>
        <v>689.34292578639474</v>
      </c>
      <c r="AN126" s="1">
        <f t="shared" ca="1" si="64"/>
        <v>703.12978430212263</v>
      </c>
      <c r="AO126" s="1">
        <f t="shared" ca="1" si="64"/>
        <v>617.23975920480655</v>
      </c>
      <c r="AP126" s="1">
        <f t="shared" ca="1" si="64"/>
        <v>629.58455438890257</v>
      </c>
      <c r="AQ126" s="1">
        <f t="shared" ca="1" si="64"/>
        <v>642.17624547668072</v>
      </c>
      <c r="AR126" s="1">
        <f t="shared" ca="1" si="64"/>
        <v>655.0197703862143</v>
      </c>
      <c r="AS126" s="1">
        <f t="shared" ca="1" si="64"/>
        <v>668.12016579393867</v>
      </c>
      <c r="AT126" s="1">
        <f t="shared" ca="1" si="64"/>
        <v>681.48256910981729</v>
      </c>
      <c r="AU126" s="1">
        <f t="shared" ca="1" si="64"/>
        <v>695.11222049201376</v>
      </c>
      <c r="AV126" s="1">
        <f t="shared" ca="1" si="64"/>
        <v>709.0144649018539</v>
      </c>
      <c r="AW126" s="1">
        <f t="shared" ca="1" si="64"/>
        <v>723.19475419989101</v>
      </c>
      <c r="AX126" s="1">
        <f t="shared" ca="1" si="64"/>
        <v>737.65864928388885</v>
      </c>
      <c r="AY126" s="1">
        <f t="shared" ca="1" si="64"/>
        <v>709.70340640741108</v>
      </c>
      <c r="AZ126" s="1">
        <f t="shared" ca="1" si="64"/>
        <v>723.89747453555935</v>
      </c>
      <c r="BA126" s="1">
        <f t="shared" ca="1" si="64"/>
        <v>738.37542402627059</v>
      </c>
      <c r="BB126" s="1">
        <f t="shared" ca="1" si="64"/>
        <v>753.14293250679577</v>
      </c>
      <c r="BC126" s="1">
        <f t="shared" ca="1" si="64"/>
        <v>768.20579115693181</v>
      </c>
      <c r="BD126" s="1">
        <f t="shared" ca="1" si="64"/>
        <v>783.56990698007041</v>
      </c>
      <c r="BE126" s="1">
        <f t="shared" ca="1" si="64"/>
        <v>799.24130511967178</v>
      </c>
      <c r="BF126" s="1">
        <f t="shared" ca="1" si="64"/>
        <v>815.22613122206519</v>
      </c>
      <c r="BG126" s="1">
        <f t="shared" ca="1" si="64"/>
        <v>831.53065384650654</v>
      </c>
      <c r="BH126" s="1">
        <f t="shared" ca="1" si="64"/>
        <v>848.16126692343664</v>
      </c>
      <c r="BI126" s="1">
        <f t="shared" ca="1" si="64"/>
        <v>865.1244922619054</v>
      </c>
      <c r="BJ126" s="1">
        <f t="shared" ca="1" si="64"/>
        <v>882.42698210714343</v>
      </c>
      <c r="BK126" s="1">
        <f t="shared" ca="1" si="64"/>
        <v>900.07552174928639</v>
      </c>
      <c r="BL126" s="1">
        <f t="shared" ca="1" si="64"/>
        <v>918.07703218427207</v>
      </c>
      <c r="BM126" s="1">
        <f t="shared" ca="1" si="64"/>
        <v>936.4385728279575</v>
      </c>
      <c r="BN126" s="1">
        <f t="shared" ca="1" si="64"/>
        <v>955.1673442845165</v>
      </c>
      <c r="BO126" s="1">
        <f t="shared" ca="1" si="64"/>
        <v>974.27069117020699</v>
      </c>
      <c r="BP126" s="1">
        <f t="shared" ca="1" si="64"/>
        <v>993.75610499361119</v>
      </c>
      <c r="BQ126" s="1">
        <f t="shared" ca="1" si="64"/>
        <v>1013.6312270934834</v>
      </c>
      <c r="BR126" s="1">
        <f t="shared" ca="1" si="64"/>
        <v>1033.903851635353</v>
      </c>
      <c r="BS126" s="1">
        <f t="shared" ca="1" si="61"/>
        <v>1054.5819286680603</v>
      </c>
      <c r="BT126" s="1">
        <f t="shared" ca="1" si="61"/>
        <v>1075.6735672414216</v>
      </c>
      <c r="BU126" s="1">
        <f t="shared" ca="1" si="61"/>
        <v>1097.1870385862501</v>
      </c>
      <c r="BV126" s="1">
        <f t="shared" ca="1" si="61"/>
        <v>1119.1307793579749</v>
      </c>
      <c r="BW126" s="1">
        <f t="shared" ca="1" si="61"/>
        <v>1141.5133949451345</v>
      </c>
      <c r="BX126" s="1">
        <f t="shared" ca="1" si="61"/>
        <v>1164.3436628440372</v>
      </c>
      <c r="BY126" s="1">
        <f t="shared" ca="1" si="61"/>
        <v>1187.6305361009181</v>
      </c>
      <c r="BZ126" s="1">
        <f t="shared" ca="1" si="61"/>
        <v>1211.3831468229362</v>
      </c>
      <c r="CA126" s="1">
        <f t="shared" ca="1" si="61"/>
        <v>1235.6108097593949</v>
      </c>
      <c r="CB126" s="1">
        <f t="shared" ca="1" si="61"/>
        <v>1260.323025954583</v>
      </c>
      <c r="CC126" s="1">
        <f t="shared" ca="1" si="61"/>
        <v>1285.5294864736748</v>
      </c>
    </row>
    <row r="127" spans="2:81" x14ac:dyDescent="0.2">
      <c r="B127">
        <f t="shared" si="62"/>
        <v>2031</v>
      </c>
      <c r="D127" t="s">
        <v>43</v>
      </c>
      <c r="G127" s="1">
        <f t="shared" si="64"/>
        <v>0</v>
      </c>
      <c r="H127" s="1">
        <f t="shared" si="64"/>
        <v>0</v>
      </c>
      <c r="I127" s="1">
        <f t="shared" si="64"/>
        <v>0</v>
      </c>
      <c r="J127" s="1">
        <f t="shared" si="64"/>
        <v>0</v>
      </c>
      <c r="K127" s="1">
        <f t="shared" si="64"/>
        <v>0</v>
      </c>
      <c r="L127" s="1">
        <f t="shared" ca="1" si="64"/>
        <v>411.6315090021194</v>
      </c>
      <c r="M127" s="1">
        <f t="shared" ca="1" si="64"/>
        <v>419.86413918216181</v>
      </c>
      <c r="N127" s="1">
        <f t="shared" ca="1" si="64"/>
        <v>428.26142196580503</v>
      </c>
      <c r="O127" s="1">
        <f t="shared" ca="1" si="64"/>
        <v>436.82665040512109</v>
      </c>
      <c r="P127" s="1">
        <f t="shared" ca="1" si="64"/>
        <v>445.56318341322356</v>
      </c>
      <c r="Q127" s="1">
        <f t="shared" ca="1" si="64"/>
        <v>454.47444708148799</v>
      </c>
      <c r="R127" s="1">
        <f t="shared" ca="1" si="64"/>
        <v>463.56393602311778</v>
      </c>
      <c r="S127" s="1">
        <f t="shared" ca="1" si="64"/>
        <v>472.83521474358008</v>
      </c>
      <c r="T127" s="1">
        <f t="shared" ca="1" si="64"/>
        <v>482.29191903845168</v>
      </c>
      <c r="U127" s="1">
        <f t="shared" ca="1" si="64"/>
        <v>491.9377574192207</v>
      </c>
      <c r="V127" s="1">
        <f t="shared" ca="1" si="64"/>
        <v>501.77651256760521</v>
      </c>
      <c r="W127" s="1">
        <f t="shared" ca="1" si="64"/>
        <v>511.81204281895714</v>
      </c>
      <c r="X127" s="1">
        <f t="shared" ca="1" si="64"/>
        <v>522.04828367533639</v>
      </c>
      <c r="Y127" s="1">
        <f t="shared" ca="1" si="64"/>
        <v>532.48924934884315</v>
      </c>
      <c r="Z127" s="1">
        <f t="shared" ca="1" si="64"/>
        <v>543.13903433582004</v>
      </c>
      <c r="AA127" s="1">
        <f t="shared" ca="1" si="64"/>
        <v>554.00181502253633</v>
      </c>
      <c r="AB127" s="1">
        <f t="shared" ca="1" si="64"/>
        <v>565.08185132298718</v>
      </c>
      <c r="AC127" s="1">
        <f t="shared" ca="1" si="64"/>
        <v>576.38348834944691</v>
      </c>
      <c r="AD127" s="1">
        <f t="shared" ca="1" si="64"/>
        <v>587.91115811643579</v>
      </c>
      <c r="AE127" s="1">
        <f t="shared" ca="1" si="64"/>
        <v>599.66938127876449</v>
      </c>
      <c r="AF127" s="1">
        <f t="shared" ca="1" si="64"/>
        <v>608.76617682831306</v>
      </c>
      <c r="AG127" s="1">
        <f t="shared" ca="1" si="64"/>
        <v>620.94150036487929</v>
      </c>
      <c r="AH127" s="1">
        <f t="shared" ca="1" si="64"/>
        <v>633.36033037217692</v>
      </c>
      <c r="AI127" s="1">
        <f t="shared" ca="1" si="64"/>
        <v>646.02753697962032</v>
      </c>
      <c r="AJ127" s="1">
        <f t="shared" ca="1" si="64"/>
        <v>658.94808771921282</v>
      </c>
      <c r="AK127" s="1">
        <f t="shared" ca="1" si="64"/>
        <v>672.12704947359714</v>
      </c>
      <c r="AL127" s="1">
        <f t="shared" ca="1" si="64"/>
        <v>685.56959046306906</v>
      </c>
      <c r="AM127" s="1">
        <f t="shared" ca="1" si="64"/>
        <v>699.28098227233033</v>
      </c>
      <c r="AN127" s="1">
        <f t="shared" ca="1" si="64"/>
        <v>713.26660191777705</v>
      </c>
      <c r="AO127" s="1">
        <f t="shared" ca="1" si="64"/>
        <v>727.53193395613255</v>
      </c>
      <c r="AP127" s="1">
        <f t="shared" ca="1" si="64"/>
        <v>622.22307851304799</v>
      </c>
      <c r="AQ127" s="1">
        <f t="shared" ca="1" si="64"/>
        <v>634.66754008330895</v>
      </c>
      <c r="AR127" s="1">
        <f t="shared" ca="1" si="64"/>
        <v>647.36089088497522</v>
      </c>
      <c r="AS127" s="1">
        <f t="shared" ca="1" si="64"/>
        <v>660.30810870267464</v>
      </c>
      <c r="AT127" s="1">
        <f t="shared" ca="1" si="64"/>
        <v>673.51427087672823</v>
      </c>
      <c r="AU127" s="1">
        <f t="shared" ca="1" si="64"/>
        <v>686.98455629426257</v>
      </c>
      <c r="AV127" s="1">
        <f t="shared" ca="1" si="64"/>
        <v>700.724247420148</v>
      </c>
      <c r="AW127" s="1">
        <f t="shared" ca="1" si="64"/>
        <v>714.73873236855093</v>
      </c>
      <c r="AX127" s="1">
        <f t="shared" ca="1" si="64"/>
        <v>729.03350701592194</v>
      </c>
      <c r="AY127" s="1">
        <f t="shared" ca="1" si="64"/>
        <v>743.61417715624032</v>
      </c>
      <c r="AZ127" s="1">
        <f t="shared" ca="1" si="64"/>
        <v>723.89747453555935</v>
      </c>
      <c r="BA127" s="1">
        <f t="shared" ca="1" si="64"/>
        <v>738.37542402627048</v>
      </c>
      <c r="BB127" s="1">
        <f t="shared" ca="1" si="64"/>
        <v>753.14293250679589</v>
      </c>
      <c r="BC127" s="1">
        <f t="shared" ca="1" si="64"/>
        <v>768.20579115693181</v>
      </c>
      <c r="BD127" s="1">
        <f t="shared" ca="1" si="64"/>
        <v>783.56990698007053</v>
      </c>
      <c r="BE127" s="1">
        <f t="shared" ca="1" si="64"/>
        <v>799.24130511967189</v>
      </c>
      <c r="BF127" s="1">
        <f t="shared" ca="1" si="64"/>
        <v>815.22613122206542</v>
      </c>
      <c r="BG127" s="1">
        <f t="shared" ca="1" si="64"/>
        <v>831.53065384650665</v>
      </c>
      <c r="BH127" s="1">
        <f t="shared" ca="1" si="64"/>
        <v>848.16126692343664</v>
      </c>
      <c r="BI127" s="1">
        <f t="shared" ca="1" si="64"/>
        <v>865.12449226190552</v>
      </c>
      <c r="BJ127" s="1">
        <f t="shared" ca="1" si="64"/>
        <v>882.42698210714366</v>
      </c>
      <c r="BK127" s="1">
        <f t="shared" ca="1" si="64"/>
        <v>900.07552174928628</v>
      </c>
      <c r="BL127" s="1">
        <f t="shared" ca="1" si="64"/>
        <v>918.07703218427218</v>
      </c>
      <c r="BM127" s="1">
        <f t="shared" ca="1" si="64"/>
        <v>936.4385728279575</v>
      </c>
      <c r="BN127" s="1">
        <f t="shared" ca="1" si="64"/>
        <v>955.16734428451673</v>
      </c>
      <c r="BO127" s="1">
        <f t="shared" ca="1" si="64"/>
        <v>974.27069117020687</v>
      </c>
      <c r="BP127" s="1">
        <f t="shared" ca="1" si="64"/>
        <v>993.75610499361119</v>
      </c>
      <c r="BQ127" s="1">
        <f t="shared" ca="1" si="64"/>
        <v>1013.6312270934835</v>
      </c>
      <c r="BR127" s="1">
        <f t="shared" ca="1" si="64"/>
        <v>1033.903851635353</v>
      </c>
      <c r="BS127" s="1">
        <f t="shared" ca="1" si="61"/>
        <v>1054.5819286680601</v>
      </c>
      <c r="BT127" s="1">
        <f t="shared" ca="1" si="61"/>
        <v>1075.6735672414216</v>
      </c>
      <c r="BU127" s="1">
        <f t="shared" ca="1" si="61"/>
        <v>1097.1870385862501</v>
      </c>
      <c r="BV127" s="1">
        <f t="shared" ca="1" si="61"/>
        <v>1119.1307793579749</v>
      </c>
      <c r="BW127" s="1">
        <f t="shared" ca="1" si="61"/>
        <v>1141.5133949451345</v>
      </c>
      <c r="BX127" s="1">
        <f t="shared" ca="1" si="61"/>
        <v>1164.3436628440372</v>
      </c>
      <c r="BY127" s="1">
        <f t="shared" ca="1" si="61"/>
        <v>1187.6305361009181</v>
      </c>
      <c r="BZ127" s="1">
        <f t="shared" ca="1" si="61"/>
        <v>1211.3831468229364</v>
      </c>
      <c r="CA127" s="1">
        <f t="shared" ca="1" si="61"/>
        <v>1235.6108097593949</v>
      </c>
      <c r="CB127" s="1">
        <f t="shared" ca="1" si="61"/>
        <v>1260.323025954583</v>
      </c>
      <c r="CC127" s="1">
        <f t="shared" ca="1" si="61"/>
        <v>1285.5294864736748</v>
      </c>
    </row>
    <row r="128" spans="2:81" x14ac:dyDescent="0.2">
      <c r="B128">
        <f t="shared" si="62"/>
        <v>2032</v>
      </c>
      <c r="D128" t="s">
        <v>43</v>
      </c>
      <c r="G128" s="1">
        <f t="shared" si="64"/>
        <v>0</v>
      </c>
      <c r="H128" s="1">
        <f t="shared" si="64"/>
        <v>0</v>
      </c>
      <c r="I128" s="1">
        <f t="shared" si="64"/>
        <v>0</v>
      </c>
      <c r="J128" s="1">
        <f t="shared" si="64"/>
        <v>0</v>
      </c>
      <c r="K128" s="1">
        <f t="shared" si="64"/>
        <v>0</v>
      </c>
      <c r="L128" s="1">
        <f t="shared" si="64"/>
        <v>0</v>
      </c>
      <c r="M128" s="1">
        <f t="shared" ca="1" si="64"/>
        <v>411.58141250845324</v>
      </c>
      <c r="N128" s="1">
        <f t="shared" ca="1" si="64"/>
        <v>419.81304075862232</v>
      </c>
      <c r="O128" s="1">
        <f t="shared" ca="1" si="64"/>
        <v>428.20930157379473</v>
      </c>
      <c r="P128" s="1">
        <f t="shared" ca="1" si="64"/>
        <v>436.77348760527059</v>
      </c>
      <c r="Q128" s="1">
        <f t="shared" ca="1" si="64"/>
        <v>445.50895735737606</v>
      </c>
      <c r="R128" s="1">
        <f t="shared" ca="1" si="64"/>
        <v>454.41913650452364</v>
      </c>
      <c r="S128" s="1">
        <f t="shared" ca="1" si="64"/>
        <v>463.50751923461405</v>
      </c>
      <c r="T128" s="1">
        <f t="shared" ca="1" si="64"/>
        <v>472.77766961930627</v>
      </c>
      <c r="U128" s="1">
        <f t="shared" ca="1" si="64"/>
        <v>482.23322301169242</v>
      </c>
      <c r="V128" s="1">
        <f t="shared" ca="1" si="64"/>
        <v>491.87788747192633</v>
      </c>
      <c r="W128" s="1">
        <f t="shared" ca="1" si="64"/>
        <v>501.7154452213648</v>
      </c>
      <c r="X128" s="1">
        <f t="shared" ca="1" si="64"/>
        <v>511.74975412579204</v>
      </c>
      <c r="Y128" s="1">
        <f t="shared" ca="1" si="64"/>
        <v>521.9847492083079</v>
      </c>
      <c r="Z128" s="1">
        <f t="shared" ca="1" si="64"/>
        <v>532.42444419247408</v>
      </c>
      <c r="AA128" s="1">
        <f t="shared" ca="1" si="64"/>
        <v>543.07293307632358</v>
      </c>
      <c r="AB128" s="1">
        <f t="shared" ca="1" si="64"/>
        <v>553.93439173784998</v>
      </c>
      <c r="AC128" s="1">
        <f t="shared" ca="1" si="64"/>
        <v>565.01307957260701</v>
      </c>
      <c r="AD128" s="1">
        <f t="shared" ca="1" si="64"/>
        <v>576.31334116405924</v>
      </c>
      <c r="AE128" s="1">
        <f t="shared" ca="1" si="64"/>
        <v>587.83960798734029</v>
      </c>
      <c r="AF128" s="1">
        <f t="shared" ca="1" si="64"/>
        <v>599.59640014708714</v>
      </c>
      <c r="AG128" s="1">
        <f t="shared" ca="1" si="64"/>
        <v>608.43592501214687</v>
      </c>
      <c r="AH128" s="1">
        <f t="shared" ca="1" si="64"/>
        <v>620.60464351238988</v>
      </c>
      <c r="AI128" s="1">
        <f t="shared" ca="1" si="64"/>
        <v>633.01673638263765</v>
      </c>
      <c r="AJ128" s="1">
        <f t="shared" ca="1" si="64"/>
        <v>645.6770711102904</v>
      </c>
      <c r="AK128" s="1">
        <f t="shared" ca="1" si="64"/>
        <v>658.59061253249615</v>
      </c>
      <c r="AL128" s="1">
        <f t="shared" ca="1" si="64"/>
        <v>671.76242478314612</v>
      </c>
      <c r="AM128" s="1">
        <f t="shared" ca="1" si="64"/>
        <v>685.19767327880902</v>
      </c>
      <c r="AN128" s="1">
        <f t="shared" ca="1" si="64"/>
        <v>698.90162674438511</v>
      </c>
      <c r="AO128" s="1">
        <f t="shared" ca="1" si="64"/>
        <v>712.87965927927291</v>
      </c>
      <c r="AP128" s="1">
        <f t="shared" ca="1" si="64"/>
        <v>727.13725246485842</v>
      </c>
      <c r="AQ128" s="1">
        <f t="shared" ca="1" si="64"/>
        <v>627.26918841161489</v>
      </c>
      <c r="AR128" s="1">
        <f t="shared" ca="1" si="64"/>
        <v>639.814572179847</v>
      </c>
      <c r="AS128" s="1">
        <f t="shared" ca="1" si="64"/>
        <v>652.61086362344406</v>
      </c>
      <c r="AT128" s="1">
        <f t="shared" ca="1" si="64"/>
        <v>665.66308089591291</v>
      </c>
      <c r="AU128" s="1">
        <f t="shared" ca="1" si="64"/>
        <v>678.97634251383124</v>
      </c>
      <c r="AV128" s="1">
        <f t="shared" ca="1" si="64"/>
        <v>692.55586936410771</v>
      </c>
      <c r="AW128" s="1">
        <f t="shared" ca="1" si="64"/>
        <v>706.40698675138992</v>
      </c>
      <c r="AX128" s="1">
        <f t="shared" ca="1" si="64"/>
        <v>720.53512648641777</v>
      </c>
      <c r="AY128" s="1">
        <f t="shared" ca="1" si="64"/>
        <v>734.94582901614615</v>
      </c>
      <c r="AZ128" s="1">
        <f t="shared" ca="1" si="64"/>
        <v>749.64474559646897</v>
      </c>
      <c r="BA128" s="1">
        <f t="shared" ca="1" si="64"/>
        <v>738.37542402627059</v>
      </c>
      <c r="BB128" s="1">
        <f t="shared" ca="1" si="64"/>
        <v>753.14293250679589</v>
      </c>
      <c r="BC128" s="1">
        <f t="shared" ca="1" si="64"/>
        <v>768.20579115693192</v>
      </c>
      <c r="BD128" s="1">
        <f t="shared" ca="1" si="64"/>
        <v>783.56990698007041</v>
      </c>
      <c r="BE128" s="1">
        <f t="shared" ca="1" si="64"/>
        <v>799.24130511967189</v>
      </c>
      <c r="BF128" s="1">
        <f t="shared" ca="1" si="64"/>
        <v>815.22613122206531</v>
      </c>
      <c r="BG128" s="1">
        <f t="shared" ca="1" si="64"/>
        <v>831.53065384650677</v>
      </c>
      <c r="BH128" s="1">
        <f t="shared" ca="1" si="64"/>
        <v>848.16126692343664</v>
      </c>
      <c r="BI128" s="1">
        <f t="shared" ca="1" si="64"/>
        <v>865.1244922619054</v>
      </c>
      <c r="BJ128" s="1">
        <f t="shared" ca="1" si="64"/>
        <v>882.42698210714366</v>
      </c>
      <c r="BK128" s="1">
        <f t="shared" ca="1" si="64"/>
        <v>900.07552174928651</v>
      </c>
      <c r="BL128" s="1">
        <f t="shared" ca="1" si="64"/>
        <v>918.07703218427207</v>
      </c>
      <c r="BM128" s="1">
        <f t="shared" ca="1" si="64"/>
        <v>936.43857282795761</v>
      </c>
      <c r="BN128" s="1">
        <f t="shared" ca="1" si="64"/>
        <v>955.16734428451673</v>
      </c>
      <c r="BO128" s="1">
        <f t="shared" ca="1" si="64"/>
        <v>974.2706911702071</v>
      </c>
      <c r="BP128" s="1">
        <f t="shared" ca="1" si="64"/>
        <v>993.75610499361096</v>
      </c>
      <c r="BQ128" s="1">
        <f t="shared" ca="1" si="64"/>
        <v>1013.6312270934834</v>
      </c>
      <c r="BR128" s="1">
        <f t="shared" ca="1" si="64"/>
        <v>1033.9038516353532</v>
      </c>
      <c r="BS128" s="1">
        <f t="shared" ca="1" si="61"/>
        <v>1054.5819286680603</v>
      </c>
      <c r="BT128" s="1">
        <f t="shared" ca="1" si="61"/>
        <v>1075.6735672414213</v>
      </c>
      <c r="BU128" s="1">
        <f t="shared" ca="1" si="61"/>
        <v>1097.1870385862501</v>
      </c>
      <c r="BV128" s="1">
        <f t="shared" ca="1" si="61"/>
        <v>1119.1307793579751</v>
      </c>
      <c r="BW128" s="1">
        <f t="shared" ca="1" si="61"/>
        <v>1141.5133949451347</v>
      </c>
      <c r="BX128" s="1">
        <f t="shared" ca="1" si="61"/>
        <v>1164.3436628440372</v>
      </c>
      <c r="BY128" s="1">
        <f t="shared" ca="1" si="61"/>
        <v>1187.6305361009181</v>
      </c>
      <c r="BZ128" s="1">
        <f t="shared" ca="1" si="61"/>
        <v>1211.3831468229364</v>
      </c>
      <c r="CA128" s="1">
        <f t="shared" ca="1" si="61"/>
        <v>1235.6108097593951</v>
      </c>
      <c r="CB128" s="1">
        <f t="shared" ca="1" si="61"/>
        <v>1260.3230259545828</v>
      </c>
      <c r="CC128" s="1">
        <f t="shared" ca="1" si="61"/>
        <v>1285.5294864736748</v>
      </c>
    </row>
    <row r="129" spans="2:81" x14ac:dyDescent="0.2">
      <c r="B129">
        <f t="shared" si="62"/>
        <v>2033</v>
      </c>
      <c r="D129" t="s">
        <v>43</v>
      </c>
      <c r="G129" s="1">
        <f t="shared" si="64"/>
        <v>0</v>
      </c>
      <c r="H129" s="1">
        <f t="shared" si="64"/>
        <v>0</v>
      </c>
      <c r="I129" s="1">
        <f t="shared" si="64"/>
        <v>0</v>
      </c>
      <c r="J129" s="1">
        <f t="shared" si="64"/>
        <v>0</v>
      </c>
      <c r="K129" s="1">
        <f t="shared" si="64"/>
        <v>0</v>
      </c>
      <c r="L129" s="1">
        <f t="shared" si="64"/>
        <v>0</v>
      </c>
      <c r="M129" s="1">
        <f t="shared" si="64"/>
        <v>0</v>
      </c>
      <c r="N129" s="1">
        <f t="shared" ca="1" si="64"/>
        <v>411.54644304209125</v>
      </c>
      <c r="O129" s="1">
        <f t="shared" ca="1" si="64"/>
        <v>419.77737190293311</v>
      </c>
      <c r="P129" s="1">
        <f t="shared" ca="1" si="64"/>
        <v>428.17291934099177</v>
      </c>
      <c r="Q129" s="1">
        <f t="shared" ca="1" si="64"/>
        <v>436.7363777278116</v>
      </c>
      <c r="R129" s="1">
        <f t="shared" ca="1" si="64"/>
        <v>445.47110528236783</v>
      </c>
      <c r="S129" s="1">
        <f t="shared" ca="1" si="64"/>
        <v>454.38052738801525</v>
      </c>
      <c r="T129" s="1">
        <f t="shared" ca="1" si="64"/>
        <v>463.46813793577553</v>
      </c>
      <c r="U129" s="1">
        <f t="shared" ca="1" si="64"/>
        <v>472.7375006944909</v>
      </c>
      <c r="V129" s="1">
        <f t="shared" ca="1" si="64"/>
        <v>482.19225070838081</v>
      </c>
      <c r="W129" s="1">
        <f t="shared" ca="1" si="64"/>
        <v>491.83609572254841</v>
      </c>
      <c r="X129" s="1">
        <f t="shared" ca="1" si="64"/>
        <v>501.67281763699941</v>
      </c>
      <c r="Y129" s="1">
        <f t="shared" ca="1" si="64"/>
        <v>511.70627398973932</v>
      </c>
      <c r="Z129" s="1">
        <f t="shared" ca="1" si="64"/>
        <v>521.94039946953421</v>
      </c>
      <c r="AA129" s="1">
        <f t="shared" ca="1" si="64"/>
        <v>532.37920745892484</v>
      </c>
      <c r="AB129" s="1">
        <f t="shared" ca="1" si="64"/>
        <v>543.02679160810339</v>
      </c>
      <c r="AC129" s="1">
        <f t="shared" ca="1" si="64"/>
        <v>553.88732744026538</v>
      </c>
      <c r="AD129" s="1">
        <f t="shared" ca="1" si="64"/>
        <v>564.96507398907067</v>
      </c>
      <c r="AE129" s="1">
        <f t="shared" ca="1" si="64"/>
        <v>576.26437546885211</v>
      </c>
      <c r="AF129" s="1">
        <f t="shared" ca="1" si="64"/>
        <v>587.78966297822922</v>
      </c>
      <c r="AG129" s="1">
        <f t="shared" ca="1" si="64"/>
        <v>599.5454562377937</v>
      </c>
      <c r="AH129" s="1">
        <f t="shared" ca="1" si="64"/>
        <v>608.12034937338922</v>
      </c>
      <c r="AI129" s="1">
        <f t="shared" ca="1" si="64"/>
        <v>620.28275636085698</v>
      </c>
      <c r="AJ129" s="1">
        <f t="shared" ca="1" si="64"/>
        <v>632.68841148807417</v>
      </c>
      <c r="AK129" s="1">
        <f t="shared" ca="1" si="64"/>
        <v>645.34217971783551</v>
      </c>
      <c r="AL129" s="1">
        <f t="shared" ca="1" si="64"/>
        <v>658.24902331219232</v>
      </c>
      <c r="AM129" s="1">
        <f t="shared" ca="1" si="64"/>
        <v>671.41400377843615</v>
      </c>
      <c r="AN129" s="1">
        <f t="shared" ca="1" si="64"/>
        <v>684.8422838540049</v>
      </c>
      <c r="AO129" s="1">
        <f t="shared" ca="1" si="64"/>
        <v>698.53912953108488</v>
      </c>
      <c r="AP129" s="1">
        <f t="shared" ca="1" si="64"/>
        <v>712.50991212170663</v>
      </c>
      <c r="AQ129" s="1">
        <f t="shared" ca="1" si="64"/>
        <v>726.7601103641407</v>
      </c>
      <c r="AR129" s="1">
        <f t="shared" ca="1" si="64"/>
        <v>632.38007510475109</v>
      </c>
      <c r="AS129" s="1">
        <f t="shared" ca="1" si="64"/>
        <v>645.02767660684606</v>
      </c>
      <c r="AT129" s="1">
        <f t="shared" ca="1" si="64"/>
        <v>657.92823013898305</v>
      </c>
      <c r="AU129" s="1">
        <f t="shared" ca="1" si="64"/>
        <v>671.08679474176256</v>
      </c>
      <c r="AV129" s="1">
        <f t="shared" ca="1" si="64"/>
        <v>684.50853063659792</v>
      </c>
      <c r="AW129" s="1">
        <f t="shared" ca="1" si="64"/>
        <v>698.19870124932982</v>
      </c>
      <c r="AX129" s="1">
        <f t="shared" ca="1" si="64"/>
        <v>712.16267527431648</v>
      </c>
      <c r="AY129" s="1">
        <f t="shared" ca="1" si="64"/>
        <v>726.40592877980282</v>
      </c>
      <c r="AZ129" s="1">
        <f t="shared" ca="1" si="64"/>
        <v>740.93404735539877</v>
      </c>
      <c r="BA129" s="1">
        <f t="shared" ca="1" si="64"/>
        <v>755.75272830250674</v>
      </c>
      <c r="BB129" s="1">
        <f t="shared" ca="1" si="64"/>
        <v>753.14293250679589</v>
      </c>
      <c r="BC129" s="1">
        <f t="shared" ca="1" si="64"/>
        <v>768.20579115693181</v>
      </c>
      <c r="BD129" s="1">
        <f t="shared" ca="1" si="64"/>
        <v>783.56990698007041</v>
      </c>
      <c r="BE129" s="1">
        <f t="shared" ca="1" si="64"/>
        <v>799.24130511967178</v>
      </c>
      <c r="BF129" s="1">
        <f t="shared" ca="1" si="64"/>
        <v>815.22613122206531</v>
      </c>
      <c r="BG129" s="1">
        <f t="shared" ca="1" si="64"/>
        <v>831.53065384650654</v>
      </c>
      <c r="BH129" s="1">
        <f t="shared" ca="1" si="64"/>
        <v>848.16126692343687</v>
      </c>
      <c r="BI129" s="1">
        <f t="shared" ca="1" si="64"/>
        <v>865.1244922619054</v>
      </c>
      <c r="BJ129" s="1">
        <f t="shared" ca="1" si="64"/>
        <v>882.42698210714354</v>
      </c>
      <c r="BK129" s="1">
        <f t="shared" ca="1" si="64"/>
        <v>900.07552174928628</v>
      </c>
      <c r="BL129" s="1">
        <f t="shared" ca="1" si="64"/>
        <v>918.07703218427218</v>
      </c>
      <c r="BM129" s="1">
        <f t="shared" ca="1" si="64"/>
        <v>936.43857282795739</v>
      </c>
      <c r="BN129" s="1">
        <f t="shared" ca="1" si="64"/>
        <v>955.16734428451673</v>
      </c>
      <c r="BO129" s="1">
        <f t="shared" ca="1" si="64"/>
        <v>974.2706911702071</v>
      </c>
      <c r="BP129" s="1">
        <f t="shared" ca="1" si="64"/>
        <v>993.75610499361119</v>
      </c>
      <c r="BQ129" s="1">
        <f t="shared" ca="1" si="64"/>
        <v>1013.6312270934832</v>
      </c>
      <c r="BR129" s="1">
        <f t="shared" ref="BR129" ca="1" si="65">SUM($E$18*BR63,$E$19*BR96)</f>
        <v>1033.903851635353</v>
      </c>
      <c r="BS129" s="1">
        <f t="shared" ca="1" si="61"/>
        <v>1054.5819286680601</v>
      </c>
      <c r="BT129" s="1">
        <f t="shared" ca="1" si="61"/>
        <v>1075.6735672414213</v>
      </c>
      <c r="BU129" s="1">
        <f t="shared" ca="1" si="61"/>
        <v>1097.1870385862496</v>
      </c>
      <c r="BV129" s="1">
        <f t="shared" ca="1" si="61"/>
        <v>1119.1307793579751</v>
      </c>
      <c r="BW129" s="1">
        <f t="shared" ca="1" si="61"/>
        <v>1141.5133949451347</v>
      </c>
      <c r="BX129" s="1">
        <f t="shared" ca="1" si="61"/>
        <v>1164.3436628440375</v>
      </c>
      <c r="BY129" s="1">
        <f t="shared" ca="1" si="61"/>
        <v>1187.6305361009181</v>
      </c>
      <c r="BZ129" s="1">
        <f t="shared" ca="1" si="61"/>
        <v>1211.3831468229364</v>
      </c>
      <c r="CA129" s="1">
        <f t="shared" ca="1" si="61"/>
        <v>1235.6108097593951</v>
      </c>
      <c r="CB129" s="1">
        <f t="shared" ca="1" si="61"/>
        <v>1260.323025954583</v>
      </c>
      <c r="CC129" s="1">
        <f t="shared" ca="1" si="61"/>
        <v>1285.5294864736745</v>
      </c>
    </row>
    <row r="130" spans="2:81" x14ac:dyDescent="0.2">
      <c r="B130">
        <f t="shared" si="62"/>
        <v>2034</v>
      </c>
      <c r="D130" t="s">
        <v>43</v>
      </c>
      <c r="G130" s="1">
        <f t="shared" ref="G130:BR133" si="66">SUM($E$18*G64,$E$19*G97)</f>
        <v>0</v>
      </c>
      <c r="H130" s="1">
        <f t="shared" si="66"/>
        <v>0</v>
      </c>
      <c r="I130" s="1">
        <f t="shared" si="66"/>
        <v>0</v>
      </c>
      <c r="J130" s="1">
        <f t="shared" si="66"/>
        <v>0</v>
      </c>
      <c r="K130" s="1">
        <f t="shared" si="66"/>
        <v>0</v>
      </c>
      <c r="L130" s="1">
        <f t="shared" si="66"/>
        <v>0</v>
      </c>
      <c r="M130" s="1">
        <f t="shared" si="66"/>
        <v>0</v>
      </c>
      <c r="N130" s="1">
        <f t="shared" si="66"/>
        <v>0</v>
      </c>
      <c r="O130" s="1">
        <f t="shared" ca="1" si="66"/>
        <v>411.52654855322965</v>
      </c>
      <c r="P130" s="1">
        <f t="shared" ca="1" si="66"/>
        <v>419.75707952429428</v>
      </c>
      <c r="Q130" s="1">
        <f t="shared" ca="1" si="66"/>
        <v>428.1522211147801</v>
      </c>
      <c r="R130" s="1">
        <f t="shared" ca="1" si="66"/>
        <v>436.71526553707577</v>
      </c>
      <c r="S130" s="1">
        <f t="shared" ca="1" si="66"/>
        <v>445.44957084781731</v>
      </c>
      <c r="T130" s="1">
        <f t="shared" ca="1" si="66"/>
        <v>454.35856226477364</v>
      </c>
      <c r="U130" s="1">
        <f t="shared" ca="1" si="66"/>
        <v>463.44573351006909</v>
      </c>
      <c r="V130" s="1">
        <f t="shared" ca="1" si="66"/>
        <v>472.71464818027039</v>
      </c>
      <c r="W130" s="1">
        <f t="shared" ca="1" si="66"/>
        <v>482.16894114387583</v>
      </c>
      <c r="X130" s="1">
        <f t="shared" ca="1" si="66"/>
        <v>491.81231996675342</v>
      </c>
      <c r="Y130" s="1">
        <f t="shared" ca="1" si="66"/>
        <v>501.64856636608846</v>
      </c>
      <c r="Z130" s="1">
        <f t="shared" ca="1" si="66"/>
        <v>511.68153769341012</v>
      </c>
      <c r="AA130" s="1">
        <f t="shared" ca="1" si="66"/>
        <v>521.91516844727835</v>
      </c>
      <c r="AB130" s="1">
        <f t="shared" ca="1" si="66"/>
        <v>532.35347181622399</v>
      </c>
      <c r="AC130" s="1">
        <f t="shared" ca="1" si="66"/>
        <v>543.00054125254849</v>
      </c>
      <c r="AD130" s="1">
        <f t="shared" ca="1" si="66"/>
        <v>553.86055207759932</v>
      </c>
      <c r="AE130" s="1">
        <f t="shared" ca="1" si="66"/>
        <v>564.93776311915133</v>
      </c>
      <c r="AF130" s="1">
        <f t="shared" ca="1" si="66"/>
        <v>576.23651838153455</v>
      </c>
      <c r="AG130" s="1">
        <f t="shared" ca="1" si="66"/>
        <v>587.76124874916513</v>
      </c>
      <c r="AH130" s="1">
        <f t="shared" ca="1" si="66"/>
        <v>599.51647372414834</v>
      </c>
      <c r="AI130" s="1">
        <f t="shared" ca="1" si="66"/>
        <v>607.8189409343214</v>
      </c>
      <c r="AJ130" s="1">
        <f t="shared" ca="1" si="66"/>
        <v>619.97531975300785</v>
      </c>
      <c r="AK130" s="1">
        <f t="shared" ca="1" si="66"/>
        <v>632.374826148068</v>
      </c>
      <c r="AL130" s="1">
        <f t="shared" ca="1" si="66"/>
        <v>645.02232267102931</v>
      </c>
      <c r="AM130" s="1">
        <f t="shared" ca="1" si="66"/>
        <v>657.92276912444993</v>
      </c>
      <c r="AN130" s="1">
        <f t="shared" ca="1" si="66"/>
        <v>671.08122450693895</v>
      </c>
      <c r="AO130" s="1">
        <f t="shared" ca="1" si="66"/>
        <v>684.50284899707776</v>
      </c>
      <c r="AP130" s="1">
        <f t="shared" ca="1" si="66"/>
        <v>698.19290597701911</v>
      </c>
      <c r="AQ130" s="1">
        <f t="shared" ca="1" si="66"/>
        <v>712.15676409655964</v>
      </c>
      <c r="AR130" s="1">
        <f t="shared" ca="1" si="66"/>
        <v>726.39989937849077</v>
      </c>
      <c r="AS130" s="1">
        <f t="shared" ca="1" si="66"/>
        <v>637.556547200056</v>
      </c>
      <c r="AT130" s="1">
        <f t="shared" ca="1" si="66"/>
        <v>650.30767814405704</v>
      </c>
      <c r="AU130" s="1">
        <f t="shared" ca="1" si="66"/>
        <v>663.31383170693834</v>
      </c>
      <c r="AV130" s="1">
        <f t="shared" ca="1" si="66"/>
        <v>676.58010834107711</v>
      </c>
      <c r="AW130" s="1">
        <f t="shared" ca="1" si="66"/>
        <v>690.11171050789869</v>
      </c>
      <c r="AX130" s="1">
        <f t="shared" ca="1" si="66"/>
        <v>703.91394471805643</v>
      </c>
      <c r="AY130" s="1">
        <f t="shared" ca="1" si="66"/>
        <v>717.99222361241766</v>
      </c>
      <c r="AZ130" s="1">
        <f t="shared" ca="1" si="66"/>
        <v>732.35206808466603</v>
      </c>
      <c r="BA130" s="1">
        <f t="shared" ca="1" si="66"/>
        <v>746.9991094463594</v>
      </c>
      <c r="BB130" s="1">
        <f t="shared" ca="1" si="66"/>
        <v>761.93909163528645</v>
      </c>
      <c r="BC130" s="1">
        <f t="shared" ca="1" si="66"/>
        <v>768.20579115693181</v>
      </c>
      <c r="BD130" s="1">
        <f t="shared" ca="1" si="66"/>
        <v>783.56990698007041</v>
      </c>
      <c r="BE130" s="1">
        <f t="shared" ca="1" si="66"/>
        <v>799.24130511967189</v>
      </c>
      <c r="BF130" s="1">
        <f t="shared" ca="1" si="66"/>
        <v>815.22613122206519</v>
      </c>
      <c r="BG130" s="1">
        <f t="shared" ca="1" si="66"/>
        <v>831.53065384650665</v>
      </c>
      <c r="BH130" s="1">
        <f t="shared" ca="1" si="66"/>
        <v>848.16126692343664</v>
      </c>
      <c r="BI130" s="1">
        <f t="shared" ca="1" si="66"/>
        <v>865.12449226190552</v>
      </c>
      <c r="BJ130" s="1">
        <f t="shared" ca="1" si="66"/>
        <v>882.42698210714343</v>
      </c>
      <c r="BK130" s="1">
        <f t="shared" ca="1" si="66"/>
        <v>900.07552174928639</v>
      </c>
      <c r="BL130" s="1">
        <f t="shared" ca="1" si="66"/>
        <v>918.07703218427207</v>
      </c>
      <c r="BM130" s="1">
        <f t="shared" ca="1" si="66"/>
        <v>936.43857282795761</v>
      </c>
      <c r="BN130" s="1">
        <f t="shared" ca="1" si="66"/>
        <v>955.16734428451662</v>
      </c>
      <c r="BO130" s="1">
        <f t="shared" ca="1" si="66"/>
        <v>974.2706911702071</v>
      </c>
      <c r="BP130" s="1">
        <f t="shared" ca="1" si="66"/>
        <v>993.75610499361119</v>
      </c>
      <c r="BQ130" s="1">
        <f t="shared" ca="1" si="66"/>
        <v>1013.6312270934834</v>
      </c>
      <c r="BR130" s="1">
        <f t="shared" ca="1" si="66"/>
        <v>1033.9038516353528</v>
      </c>
      <c r="BS130" s="1">
        <f t="shared" ca="1" si="61"/>
        <v>1054.5819286680601</v>
      </c>
      <c r="BT130" s="1">
        <f t="shared" ca="1" si="61"/>
        <v>1075.6735672414213</v>
      </c>
      <c r="BU130" s="1">
        <f t="shared" ca="1" si="61"/>
        <v>1097.1870385862496</v>
      </c>
      <c r="BV130" s="1">
        <f t="shared" ca="1" si="61"/>
        <v>1119.1307793579747</v>
      </c>
      <c r="BW130" s="1">
        <f t="shared" ca="1" si="61"/>
        <v>1141.5133949451347</v>
      </c>
      <c r="BX130" s="1">
        <f t="shared" ca="1" si="61"/>
        <v>1164.3436628440375</v>
      </c>
      <c r="BY130" s="1">
        <f t="shared" ca="1" si="61"/>
        <v>1187.6305361009181</v>
      </c>
      <c r="BZ130" s="1">
        <f t="shared" ca="1" si="61"/>
        <v>1211.3831468229364</v>
      </c>
      <c r="CA130" s="1">
        <f t="shared" ca="1" si="61"/>
        <v>1235.6108097593951</v>
      </c>
      <c r="CB130" s="1">
        <f t="shared" ca="1" si="61"/>
        <v>1260.323025954583</v>
      </c>
      <c r="CC130" s="1">
        <f t="shared" ca="1" si="61"/>
        <v>1285.5294864736748</v>
      </c>
    </row>
    <row r="131" spans="2:81" x14ac:dyDescent="0.2">
      <c r="B131">
        <f t="shared" si="62"/>
        <v>2035</v>
      </c>
      <c r="D131" t="s">
        <v>43</v>
      </c>
      <c r="G131" s="1">
        <f t="shared" si="66"/>
        <v>0</v>
      </c>
      <c r="H131" s="1">
        <f t="shared" si="66"/>
        <v>0</v>
      </c>
      <c r="I131" s="1">
        <f t="shared" si="66"/>
        <v>0</v>
      </c>
      <c r="J131" s="1">
        <f t="shared" si="66"/>
        <v>0</v>
      </c>
      <c r="K131" s="1">
        <f t="shared" si="66"/>
        <v>0</v>
      </c>
      <c r="L131" s="1">
        <f t="shared" si="66"/>
        <v>0</v>
      </c>
      <c r="M131" s="1">
        <f t="shared" si="66"/>
        <v>0</v>
      </c>
      <c r="N131" s="1">
        <f t="shared" si="66"/>
        <v>0</v>
      </c>
      <c r="O131" s="1">
        <f t="shared" si="66"/>
        <v>0</v>
      </c>
      <c r="P131" s="1">
        <f t="shared" ca="1" si="66"/>
        <v>411.52167771468442</v>
      </c>
      <c r="Q131" s="1">
        <f t="shared" ca="1" si="66"/>
        <v>419.75211126897807</v>
      </c>
      <c r="R131" s="1">
        <f t="shared" ca="1" si="66"/>
        <v>428.14715349435767</v>
      </c>
      <c r="S131" s="1">
        <f t="shared" ca="1" si="66"/>
        <v>436.71009656424479</v>
      </c>
      <c r="T131" s="1">
        <f t="shared" ca="1" si="66"/>
        <v>445.44429849552967</v>
      </c>
      <c r="U131" s="1">
        <f t="shared" ca="1" si="66"/>
        <v>454.35318446544028</v>
      </c>
      <c r="V131" s="1">
        <f t="shared" ca="1" si="66"/>
        <v>463.44024815474916</v>
      </c>
      <c r="W131" s="1">
        <f t="shared" ca="1" si="66"/>
        <v>472.70905311784395</v>
      </c>
      <c r="X131" s="1">
        <f t="shared" ca="1" si="66"/>
        <v>482.1632341802009</v>
      </c>
      <c r="Y131" s="1">
        <f t="shared" ca="1" si="66"/>
        <v>491.8064988638049</v>
      </c>
      <c r="Z131" s="1">
        <f t="shared" ca="1" si="66"/>
        <v>501.64262884108103</v>
      </c>
      <c r="AA131" s="1">
        <f t="shared" ca="1" si="66"/>
        <v>511.67548141790257</v>
      </c>
      <c r="AB131" s="1">
        <f t="shared" ca="1" si="66"/>
        <v>521.90899104626078</v>
      </c>
      <c r="AC131" s="1">
        <f t="shared" ca="1" si="66"/>
        <v>532.34717086718592</v>
      </c>
      <c r="AD131" s="1">
        <f t="shared" ca="1" si="66"/>
        <v>542.9941142845297</v>
      </c>
      <c r="AE131" s="1">
        <f t="shared" ca="1" si="66"/>
        <v>553.85399657022015</v>
      </c>
      <c r="AF131" s="1">
        <f t="shared" ca="1" si="66"/>
        <v>564.9310765016246</v>
      </c>
      <c r="AG131" s="1">
        <f t="shared" ca="1" si="66"/>
        <v>576.22969803165711</v>
      </c>
      <c r="AH131" s="1">
        <f t="shared" ca="1" si="66"/>
        <v>587.75429199229029</v>
      </c>
      <c r="AI131" s="1">
        <f t="shared" ca="1" si="66"/>
        <v>599.50937783213601</v>
      </c>
      <c r="AJ131" s="1">
        <f t="shared" ca="1" si="66"/>
        <v>607.53184947847376</v>
      </c>
      <c r="AK131" s="1">
        <f t="shared" ca="1" si="66"/>
        <v>619.68248646804329</v>
      </c>
      <c r="AL131" s="1">
        <f t="shared" ca="1" si="66"/>
        <v>632.07613619740414</v>
      </c>
      <c r="AM131" s="1">
        <f t="shared" ca="1" si="66"/>
        <v>644.71765892135215</v>
      </c>
      <c r="AN131" s="1">
        <f t="shared" ca="1" si="66"/>
        <v>657.61201209977924</v>
      </c>
      <c r="AO131" s="1">
        <f t="shared" ca="1" si="66"/>
        <v>670.76425234177486</v>
      </c>
      <c r="AP131" s="1">
        <f t="shared" ca="1" si="66"/>
        <v>684.17953738861036</v>
      </c>
      <c r="AQ131" s="1">
        <f t="shared" ca="1" si="66"/>
        <v>697.86312813638244</v>
      </c>
      <c r="AR131" s="1">
        <f t="shared" ca="1" si="66"/>
        <v>711.82039069911025</v>
      </c>
      <c r="AS131" s="1">
        <f t="shared" ca="1" si="66"/>
        <v>726.05679851309242</v>
      </c>
      <c r="AT131" s="1">
        <f t="shared" ca="1" si="66"/>
        <v>642.80024102443417</v>
      </c>
      <c r="AU131" s="1">
        <f t="shared" ca="1" si="66"/>
        <v>655.65624584492275</v>
      </c>
      <c r="AV131" s="1">
        <f t="shared" ca="1" si="66"/>
        <v>668.76937076182128</v>
      </c>
      <c r="AW131" s="1">
        <f t="shared" ca="1" si="66"/>
        <v>682.14475817705761</v>
      </c>
      <c r="AX131" s="1">
        <f t="shared" ca="1" si="66"/>
        <v>695.78765334059881</v>
      </c>
      <c r="AY131" s="1">
        <f t="shared" ca="1" si="66"/>
        <v>709.70340640741074</v>
      </c>
      <c r="AZ131" s="1">
        <f t="shared" ca="1" si="66"/>
        <v>723.89747453555901</v>
      </c>
      <c r="BA131" s="1">
        <f t="shared" ca="1" si="66"/>
        <v>738.37542402627014</v>
      </c>
      <c r="BB131" s="1">
        <f t="shared" ca="1" si="66"/>
        <v>753.14293250679555</v>
      </c>
      <c r="BC131" s="1">
        <f t="shared" ca="1" si="66"/>
        <v>768.20579115693147</v>
      </c>
      <c r="BD131" s="1">
        <f t="shared" ca="1" si="66"/>
        <v>783.56990698007041</v>
      </c>
      <c r="BE131" s="1">
        <f t="shared" ca="1" si="66"/>
        <v>799.24130511967178</v>
      </c>
      <c r="BF131" s="1">
        <f t="shared" ca="1" si="66"/>
        <v>815.22613122206531</v>
      </c>
      <c r="BG131" s="1">
        <f t="shared" ca="1" si="66"/>
        <v>831.53065384650654</v>
      </c>
      <c r="BH131" s="1">
        <f t="shared" ca="1" si="66"/>
        <v>848.16126692343676</v>
      </c>
      <c r="BI131" s="1">
        <f t="shared" ca="1" si="66"/>
        <v>865.1244922619054</v>
      </c>
      <c r="BJ131" s="1">
        <f t="shared" ca="1" si="66"/>
        <v>882.42698210714366</v>
      </c>
      <c r="BK131" s="1">
        <f t="shared" ca="1" si="66"/>
        <v>900.07552174928639</v>
      </c>
      <c r="BL131" s="1">
        <f t="shared" ca="1" si="66"/>
        <v>918.07703218427207</v>
      </c>
      <c r="BM131" s="1">
        <f t="shared" ca="1" si="66"/>
        <v>936.43857282795761</v>
      </c>
      <c r="BN131" s="1">
        <f t="shared" ca="1" si="66"/>
        <v>955.16734428451673</v>
      </c>
      <c r="BO131" s="1">
        <f t="shared" ca="1" si="66"/>
        <v>974.27069117020687</v>
      </c>
      <c r="BP131" s="1">
        <f t="shared" ca="1" si="66"/>
        <v>993.75610499361119</v>
      </c>
      <c r="BQ131" s="1">
        <f t="shared" ca="1" si="66"/>
        <v>1013.6312270934833</v>
      </c>
      <c r="BR131" s="1">
        <f t="shared" ca="1" si="66"/>
        <v>1033.903851635353</v>
      </c>
      <c r="BS131" s="1">
        <f t="shared" ca="1" si="61"/>
        <v>1054.5819286680598</v>
      </c>
      <c r="BT131" s="1">
        <f t="shared" ca="1" si="61"/>
        <v>1075.6735672414213</v>
      </c>
      <c r="BU131" s="1">
        <f t="shared" ca="1" si="61"/>
        <v>1097.1870385862499</v>
      </c>
      <c r="BV131" s="1">
        <f t="shared" ca="1" si="61"/>
        <v>1119.1307793579747</v>
      </c>
      <c r="BW131" s="1">
        <f t="shared" ca="1" si="61"/>
        <v>1141.5133949451342</v>
      </c>
      <c r="BX131" s="1">
        <f t="shared" ca="1" si="61"/>
        <v>1164.3436628440375</v>
      </c>
      <c r="BY131" s="1">
        <f t="shared" ca="1" si="61"/>
        <v>1187.6305361009181</v>
      </c>
      <c r="BZ131" s="1">
        <f t="shared" ca="1" si="61"/>
        <v>1211.3831468229364</v>
      </c>
      <c r="CA131" s="1">
        <f t="shared" ca="1" si="61"/>
        <v>1235.6108097593951</v>
      </c>
      <c r="CB131" s="1">
        <f t="shared" ca="1" si="61"/>
        <v>1260.323025954583</v>
      </c>
      <c r="CC131" s="1">
        <f t="shared" ca="1" si="61"/>
        <v>1285.5294864736748</v>
      </c>
    </row>
    <row r="132" spans="2:81" x14ac:dyDescent="0.2">
      <c r="B132">
        <f t="shared" si="62"/>
        <v>2036</v>
      </c>
      <c r="D132" t="s">
        <v>43</v>
      </c>
      <c r="G132" s="1">
        <f t="shared" si="66"/>
        <v>0</v>
      </c>
      <c r="H132" s="1">
        <f t="shared" si="66"/>
        <v>0</v>
      </c>
      <c r="I132" s="1">
        <f t="shared" si="66"/>
        <v>0</v>
      </c>
      <c r="J132" s="1">
        <f t="shared" si="66"/>
        <v>0</v>
      </c>
      <c r="K132" s="1">
        <f t="shared" si="66"/>
        <v>0</v>
      </c>
      <c r="L132" s="1">
        <f t="shared" si="66"/>
        <v>0</v>
      </c>
      <c r="M132" s="1">
        <f t="shared" si="66"/>
        <v>0</v>
      </c>
      <c r="N132" s="1">
        <f t="shared" si="66"/>
        <v>0</v>
      </c>
      <c r="O132" s="1">
        <f t="shared" si="66"/>
        <v>0</v>
      </c>
      <c r="P132" s="1">
        <f t="shared" si="66"/>
        <v>0</v>
      </c>
      <c r="Q132" s="1">
        <f t="shared" ca="1" si="66"/>
        <v>411.53177991760032</v>
      </c>
      <c r="R132" s="1">
        <f t="shared" ca="1" si="66"/>
        <v>419.76241551595234</v>
      </c>
      <c r="S132" s="1">
        <f t="shared" ca="1" si="66"/>
        <v>428.15766382627135</v>
      </c>
      <c r="T132" s="1">
        <f t="shared" ca="1" si="66"/>
        <v>436.72081710279673</v>
      </c>
      <c r="U132" s="1">
        <f t="shared" ca="1" si="66"/>
        <v>445.45523344485275</v>
      </c>
      <c r="V132" s="1">
        <f t="shared" ca="1" si="66"/>
        <v>454.3643381137498</v>
      </c>
      <c r="W132" s="1">
        <f t="shared" ca="1" si="66"/>
        <v>463.45162487602488</v>
      </c>
      <c r="X132" s="1">
        <f t="shared" ca="1" si="66"/>
        <v>472.72065737354524</v>
      </c>
      <c r="Y132" s="1">
        <f t="shared" ca="1" si="66"/>
        <v>482.17507052101615</v>
      </c>
      <c r="Z132" s="1">
        <f t="shared" ca="1" si="66"/>
        <v>491.81857193143651</v>
      </c>
      <c r="AA132" s="1">
        <f t="shared" ca="1" si="66"/>
        <v>501.65494337006521</v>
      </c>
      <c r="AB132" s="1">
        <f t="shared" ca="1" si="66"/>
        <v>511.68804223746645</v>
      </c>
      <c r="AC132" s="1">
        <f t="shared" ca="1" si="66"/>
        <v>521.92180308221589</v>
      </c>
      <c r="AD132" s="1">
        <f t="shared" ca="1" si="66"/>
        <v>532.3602391438601</v>
      </c>
      <c r="AE132" s="1">
        <f t="shared" ca="1" si="66"/>
        <v>543.00744392673744</v>
      </c>
      <c r="AF132" s="1">
        <f t="shared" ca="1" si="66"/>
        <v>553.86759280527201</v>
      </c>
      <c r="AG132" s="1">
        <f t="shared" ca="1" si="66"/>
        <v>564.94494466137758</v>
      </c>
      <c r="AH132" s="1">
        <f t="shared" ca="1" si="66"/>
        <v>576.24384355460506</v>
      </c>
      <c r="AI132" s="1">
        <f t="shared" ca="1" si="66"/>
        <v>587.76872042569721</v>
      </c>
      <c r="AJ132" s="1">
        <f t="shared" ca="1" si="66"/>
        <v>599.52409483421104</v>
      </c>
      <c r="AK132" s="1">
        <f t="shared" ca="1" si="66"/>
        <v>613.44746289675038</v>
      </c>
      <c r="AL132" s="1">
        <f t="shared" ca="1" si="66"/>
        <v>625.71641215468537</v>
      </c>
      <c r="AM132" s="1">
        <f t="shared" ca="1" si="66"/>
        <v>638.23074039777907</v>
      </c>
      <c r="AN132" s="1">
        <f t="shared" ca="1" si="66"/>
        <v>650.99535520573454</v>
      </c>
      <c r="AO132" s="1">
        <f t="shared" ca="1" si="66"/>
        <v>664.01526230984939</v>
      </c>
      <c r="AP132" s="1">
        <f t="shared" ca="1" si="66"/>
        <v>677.29556755604631</v>
      </c>
      <c r="AQ132" s="1">
        <f t="shared" ca="1" si="66"/>
        <v>690.84147890716736</v>
      </c>
      <c r="AR132" s="1">
        <f t="shared" ca="1" si="66"/>
        <v>704.6583084853105</v>
      </c>
      <c r="AS132" s="1">
        <f t="shared" ca="1" si="66"/>
        <v>718.75147465501686</v>
      </c>
      <c r="AT132" s="1">
        <f t="shared" ca="1" si="66"/>
        <v>733.12650414811708</v>
      </c>
      <c r="AU132" s="1">
        <f t="shared" ca="1" si="66"/>
        <v>655.65624584492286</v>
      </c>
      <c r="AV132" s="1">
        <f t="shared" ca="1" si="66"/>
        <v>668.76937076182128</v>
      </c>
      <c r="AW132" s="1">
        <f t="shared" ca="1" si="66"/>
        <v>682.14475817705772</v>
      </c>
      <c r="AX132" s="1">
        <f t="shared" ca="1" si="66"/>
        <v>695.78765334059881</v>
      </c>
      <c r="AY132" s="1">
        <f t="shared" ca="1" si="66"/>
        <v>709.70340640741085</v>
      </c>
      <c r="AZ132" s="1">
        <f t="shared" ca="1" si="66"/>
        <v>723.89747453555901</v>
      </c>
      <c r="BA132" s="1">
        <f t="shared" ca="1" si="66"/>
        <v>738.37542402627025</v>
      </c>
      <c r="BB132" s="1">
        <f t="shared" ca="1" si="66"/>
        <v>753.14293250679566</v>
      </c>
      <c r="BC132" s="1">
        <f t="shared" ca="1" si="66"/>
        <v>768.20579115693158</v>
      </c>
      <c r="BD132" s="1">
        <f t="shared" ca="1" si="66"/>
        <v>783.56990698007007</v>
      </c>
      <c r="BE132" s="1">
        <f t="shared" ca="1" si="66"/>
        <v>799.24130511967189</v>
      </c>
      <c r="BF132" s="1">
        <f t="shared" ca="1" si="66"/>
        <v>815.22613122206531</v>
      </c>
      <c r="BG132" s="1">
        <f t="shared" ca="1" si="66"/>
        <v>831.53065384650665</v>
      </c>
      <c r="BH132" s="1">
        <f t="shared" ca="1" si="66"/>
        <v>848.16126692343664</v>
      </c>
      <c r="BI132" s="1">
        <f t="shared" ca="1" si="66"/>
        <v>865.12449226190552</v>
      </c>
      <c r="BJ132" s="1">
        <f t="shared" ca="1" si="66"/>
        <v>882.42698210714366</v>
      </c>
      <c r="BK132" s="1">
        <f t="shared" ca="1" si="66"/>
        <v>900.07552174928651</v>
      </c>
      <c r="BL132" s="1">
        <f t="shared" ca="1" si="66"/>
        <v>918.07703218427218</v>
      </c>
      <c r="BM132" s="1">
        <f t="shared" ca="1" si="66"/>
        <v>936.43857282795761</v>
      </c>
      <c r="BN132" s="1">
        <f t="shared" ca="1" si="66"/>
        <v>955.16734428451673</v>
      </c>
      <c r="BO132" s="1">
        <f t="shared" ca="1" si="66"/>
        <v>974.2706911702071</v>
      </c>
      <c r="BP132" s="1">
        <f t="shared" ca="1" si="66"/>
        <v>993.75610499361107</v>
      </c>
      <c r="BQ132" s="1">
        <f t="shared" ca="1" si="66"/>
        <v>1013.6312270934834</v>
      </c>
      <c r="BR132" s="1">
        <f t="shared" ca="1" si="66"/>
        <v>1033.903851635353</v>
      </c>
      <c r="BS132" s="1">
        <f t="shared" ca="1" si="61"/>
        <v>1054.5819286680601</v>
      </c>
      <c r="BT132" s="1">
        <f t="shared" ca="1" si="61"/>
        <v>1075.6735672414211</v>
      </c>
      <c r="BU132" s="1">
        <f t="shared" ca="1" si="61"/>
        <v>1097.1870385862499</v>
      </c>
      <c r="BV132" s="1">
        <f t="shared" ca="1" si="61"/>
        <v>1119.1307793579747</v>
      </c>
      <c r="BW132" s="1">
        <f t="shared" ca="1" si="61"/>
        <v>1141.5133949451342</v>
      </c>
      <c r="BX132" s="1">
        <f t="shared" ca="1" si="61"/>
        <v>1164.3436628440368</v>
      </c>
      <c r="BY132" s="1">
        <f t="shared" ca="1" si="61"/>
        <v>1187.6305361009181</v>
      </c>
      <c r="BZ132" s="1">
        <f t="shared" ca="1" si="61"/>
        <v>1211.3831468229366</v>
      </c>
      <c r="CA132" s="1">
        <f t="shared" ca="1" si="61"/>
        <v>1235.6108097593951</v>
      </c>
      <c r="CB132" s="1">
        <f t="shared" ca="1" si="61"/>
        <v>1260.323025954583</v>
      </c>
      <c r="CC132" s="1">
        <f t="shared" ca="1" si="61"/>
        <v>1285.5294864736748</v>
      </c>
    </row>
    <row r="133" spans="2:81" x14ac:dyDescent="0.2">
      <c r="B133">
        <f t="shared" si="62"/>
        <v>2037</v>
      </c>
      <c r="D133" t="s">
        <v>43</v>
      </c>
      <c r="G133" s="1">
        <f t="shared" si="66"/>
        <v>0</v>
      </c>
      <c r="H133" s="1">
        <f t="shared" si="66"/>
        <v>0</v>
      </c>
      <c r="I133" s="1">
        <f t="shared" si="66"/>
        <v>0</v>
      </c>
      <c r="J133" s="1">
        <f t="shared" si="66"/>
        <v>0</v>
      </c>
      <c r="K133" s="1">
        <f t="shared" si="66"/>
        <v>0</v>
      </c>
      <c r="L133" s="1">
        <f t="shared" si="66"/>
        <v>0</v>
      </c>
      <c r="M133" s="1">
        <f t="shared" si="66"/>
        <v>0</v>
      </c>
      <c r="N133" s="1">
        <f t="shared" si="66"/>
        <v>0</v>
      </c>
      <c r="O133" s="1">
        <f t="shared" si="66"/>
        <v>0</v>
      </c>
      <c r="P133" s="1">
        <f t="shared" si="66"/>
        <v>0</v>
      </c>
      <c r="Q133" s="1">
        <f t="shared" si="66"/>
        <v>0</v>
      </c>
      <c r="R133" s="1">
        <f t="shared" ca="1" si="66"/>
        <v>428.76504728065612</v>
      </c>
      <c r="S133" s="1">
        <f t="shared" ca="1" si="66"/>
        <v>437.34034822626927</v>
      </c>
      <c r="T133" s="1">
        <f t="shared" ca="1" si="66"/>
        <v>446.08715519079465</v>
      </c>
      <c r="U133" s="1">
        <f t="shared" ca="1" si="66"/>
        <v>455.0088982946105</v>
      </c>
      <c r="V133" s="1">
        <f t="shared" ca="1" si="66"/>
        <v>464.10907626050272</v>
      </c>
      <c r="W133" s="1">
        <f t="shared" ca="1" si="66"/>
        <v>473.39125778571281</v>
      </c>
      <c r="X133" s="1">
        <f t="shared" ca="1" si="66"/>
        <v>482.85908294142712</v>
      </c>
      <c r="Y133" s="1">
        <f t="shared" ca="1" si="66"/>
        <v>492.51626460025551</v>
      </c>
      <c r="Z133" s="1">
        <f t="shared" ca="1" si="66"/>
        <v>502.36658989226066</v>
      </c>
      <c r="AA133" s="1">
        <f t="shared" ca="1" si="66"/>
        <v>512.41392169010578</v>
      </c>
      <c r="AB133" s="1">
        <f t="shared" ca="1" si="66"/>
        <v>522.66220012390806</v>
      </c>
      <c r="AC133" s="1">
        <f t="shared" ca="1" si="66"/>
        <v>533.11544412638602</v>
      </c>
      <c r="AD133" s="1">
        <f t="shared" ca="1" si="66"/>
        <v>543.77775300891392</v>
      </c>
      <c r="AE133" s="1">
        <f t="shared" ca="1" si="66"/>
        <v>554.65330806909208</v>
      </c>
      <c r="AF133" s="1">
        <f t="shared" ca="1" si="66"/>
        <v>565.74637423047398</v>
      </c>
      <c r="AG133" s="1">
        <f t="shared" ca="1" si="66"/>
        <v>577.06130171508335</v>
      </c>
      <c r="AH133" s="1">
        <f t="shared" ca="1" si="66"/>
        <v>588.6025277493851</v>
      </c>
      <c r="AI133" s="1">
        <f t="shared" ca="1" si="66"/>
        <v>600.37457830437279</v>
      </c>
      <c r="AJ133" s="1">
        <f t="shared" ca="1" si="66"/>
        <v>612.38206987046021</v>
      </c>
      <c r="AK133" s="1">
        <f t="shared" ca="1" si="66"/>
        <v>624.62971126786942</v>
      </c>
      <c r="AL133" s="1">
        <f t="shared" ca="1" si="66"/>
        <v>620.68399636110303</v>
      </c>
      <c r="AM133" s="1">
        <f t="shared" ca="1" si="66"/>
        <v>633.09767628832515</v>
      </c>
      <c r="AN133" s="1">
        <f t="shared" ca="1" si="66"/>
        <v>645.75962981409157</v>
      </c>
      <c r="AO133" s="1">
        <f t="shared" ca="1" si="66"/>
        <v>658.67482241037328</v>
      </c>
      <c r="AP133" s="1">
        <f t="shared" ca="1" si="66"/>
        <v>671.8483188585808</v>
      </c>
      <c r="AQ133" s="1">
        <f t="shared" ca="1" si="66"/>
        <v>685.28528523575244</v>
      </c>
      <c r="AR133" s="1">
        <f t="shared" ca="1" si="66"/>
        <v>698.99099094046755</v>
      </c>
      <c r="AS133" s="1">
        <f t="shared" ca="1" si="66"/>
        <v>712.97081075927667</v>
      </c>
      <c r="AT133" s="1">
        <f t="shared" ca="1" si="66"/>
        <v>727.23022697446243</v>
      </c>
      <c r="AU133" s="1">
        <f t="shared" ca="1" si="66"/>
        <v>741.77483151395154</v>
      </c>
      <c r="AV133" s="1">
        <f t="shared" ca="1" si="66"/>
        <v>668.76937076182128</v>
      </c>
      <c r="AW133" s="1">
        <f t="shared" ca="1" si="66"/>
        <v>682.14475817705761</v>
      </c>
      <c r="AX133" s="1">
        <f t="shared" ca="1" si="66"/>
        <v>695.78765334059881</v>
      </c>
      <c r="AY133" s="1">
        <f t="shared" ca="1" si="66"/>
        <v>709.70340640741085</v>
      </c>
      <c r="AZ133" s="1">
        <f t="shared" ca="1" si="66"/>
        <v>723.89747453555913</v>
      </c>
      <c r="BA133" s="1">
        <f t="shared" ca="1" si="66"/>
        <v>738.37542402627014</v>
      </c>
      <c r="BB133" s="1">
        <f t="shared" ca="1" si="66"/>
        <v>753.14293250679566</v>
      </c>
      <c r="BC133" s="1">
        <f t="shared" ca="1" si="66"/>
        <v>768.20579115693158</v>
      </c>
      <c r="BD133" s="1">
        <f t="shared" ca="1" si="66"/>
        <v>783.56990698007007</v>
      </c>
      <c r="BE133" s="1">
        <f t="shared" ca="1" si="66"/>
        <v>799.24130511967155</v>
      </c>
      <c r="BF133" s="1">
        <f t="shared" ca="1" si="66"/>
        <v>815.22613122206531</v>
      </c>
      <c r="BG133" s="1">
        <f t="shared" ca="1" si="66"/>
        <v>831.53065384650654</v>
      </c>
      <c r="BH133" s="1">
        <f t="shared" ca="1" si="66"/>
        <v>848.16126692343664</v>
      </c>
      <c r="BI133" s="1">
        <f t="shared" ca="1" si="66"/>
        <v>865.1244922619054</v>
      </c>
      <c r="BJ133" s="1">
        <f t="shared" ca="1" si="66"/>
        <v>882.42698210714354</v>
      </c>
      <c r="BK133" s="1">
        <f t="shared" ca="1" si="66"/>
        <v>900.07552174928651</v>
      </c>
      <c r="BL133" s="1">
        <f t="shared" ca="1" si="66"/>
        <v>918.07703218427218</v>
      </c>
      <c r="BM133" s="1">
        <f t="shared" ca="1" si="66"/>
        <v>936.43857282795761</v>
      </c>
      <c r="BN133" s="1">
        <f t="shared" ca="1" si="66"/>
        <v>955.16734428451673</v>
      </c>
      <c r="BO133" s="1">
        <f t="shared" ca="1" si="66"/>
        <v>974.2706911702071</v>
      </c>
      <c r="BP133" s="1">
        <f t="shared" ca="1" si="66"/>
        <v>993.7561049936113</v>
      </c>
      <c r="BQ133" s="1">
        <f t="shared" ca="1" si="66"/>
        <v>1013.6312270934834</v>
      </c>
      <c r="BR133" s="1">
        <f t="shared" ref="BR133" ca="1" si="67">SUM($E$18*BR67,$E$19*BR100)</f>
        <v>1033.903851635353</v>
      </c>
      <c r="BS133" s="1">
        <f t="shared" ca="1" si="61"/>
        <v>1054.5819286680601</v>
      </c>
      <c r="BT133" s="1">
        <f t="shared" ca="1" si="61"/>
        <v>1075.6735672414213</v>
      </c>
      <c r="BU133" s="1">
        <f t="shared" ca="1" si="61"/>
        <v>1097.1870385862494</v>
      </c>
      <c r="BV133" s="1">
        <f t="shared" ca="1" si="61"/>
        <v>1119.1307793579749</v>
      </c>
      <c r="BW133" s="1">
        <f t="shared" ca="1" si="61"/>
        <v>1141.5133949451342</v>
      </c>
      <c r="BX133" s="1">
        <f t="shared" ca="1" si="61"/>
        <v>1164.343662844037</v>
      </c>
      <c r="BY133" s="1">
        <f t="shared" ca="1" si="61"/>
        <v>1187.6305361009177</v>
      </c>
      <c r="BZ133" s="1">
        <f t="shared" ca="1" si="61"/>
        <v>1211.3831468229366</v>
      </c>
      <c r="CA133" s="1">
        <f t="shared" ca="1" si="61"/>
        <v>1235.6108097593954</v>
      </c>
      <c r="CB133" s="1">
        <f t="shared" ca="1" si="61"/>
        <v>1260.3230259545833</v>
      </c>
      <c r="CC133" s="1">
        <f t="shared" ca="1" si="61"/>
        <v>1285.5294864736748</v>
      </c>
    </row>
    <row r="134" spans="2:81" x14ac:dyDescent="0.2">
      <c r="B134">
        <f t="shared" si="62"/>
        <v>2038</v>
      </c>
      <c r="D134" t="s">
        <v>43</v>
      </c>
      <c r="G134" s="1">
        <f t="shared" ref="G134:BR137" si="68">SUM($E$18*G68,$E$19*G101)</f>
        <v>0</v>
      </c>
      <c r="H134" s="1">
        <f t="shared" si="68"/>
        <v>0</v>
      </c>
      <c r="I134" s="1">
        <f t="shared" si="68"/>
        <v>0</v>
      </c>
      <c r="J134" s="1">
        <f t="shared" si="68"/>
        <v>0</v>
      </c>
      <c r="K134" s="1">
        <f t="shared" si="68"/>
        <v>0</v>
      </c>
      <c r="L134" s="1">
        <f t="shared" si="68"/>
        <v>0</v>
      </c>
      <c r="M134" s="1">
        <f t="shared" si="68"/>
        <v>0</v>
      </c>
      <c r="N134" s="1">
        <f t="shared" si="68"/>
        <v>0</v>
      </c>
      <c r="O134" s="1">
        <f t="shared" si="68"/>
        <v>0</v>
      </c>
      <c r="P134" s="1">
        <f t="shared" si="68"/>
        <v>0</v>
      </c>
      <c r="Q134" s="1">
        <f t="shared" si="68"/>
        <v>0</v>
      </c>
      <c r="R134" s="1">
        <f t="shared" si="68"/>
        <v>0</v>
      </c>
      <c r="S134" s="1">
        <f t="shared" ca="1" si="68"/>
        <v>447.18490781737773</v>
      </c>
      <c r="T134" s="1">
        <f t="shared" ca="1" si="68"/>
        <v>456.12860597372537</v>
      </c>
      <c r="U134" s="1">
        <f t="shared" ca="1" si="68"/>
        <v>465.25117809319977</v>
      </c>
      <c r="V134" s="1">
        <f t="shared" ca="1" si="68"/>
        <v>474.55620165506377</v>
      </c>
      <c r="W134" s="1">
        <f t="shared" ca="1" si="68"/>
        <v>484.04732568816507</v>
      </c>
      <c r="X134" s="1">
        <f t="shared" ca="1" si="68"/>
        <v>493.72827220192841</v>
      </c>
      <c r="Y134" s="1">
        <f t="shared" ca="1" si="68"/>
        <v>503.60283764596699</v>
      </c>
      <c r="Z134" s="1">
        <f t="shared" ca="1" si="68"/>
        <v>513.67489439888618</v>
      </c>
      <c r="AA134" s="1">
        <f t="shared" ca="1" si="68"/>
        <v>523.94839228686396</v>
      </c>
      <c r="AB134" s="1">
        <f t="shared" ca="1" si="68"/>
        <v>534.42736013260128</v>
      </c>
      <c r="AC134" s="1">
        <f t="shared" ca="1" si="68"/>
        <v>545.11590733525338</v>
      </c>
      <c r="AD134" s="1">
        <f t="shared" ca="1" si="68"/>
        <v>556.01822548195832</v>
      </c>
      <c r="AE134" s="1">
        <f t="shared" ca="1" si="68"/>
        <v>567.13858999159754</v>
      </c>
      <c r="AF134" s="1">
        <f t="shared" ca="1" si="68"/>
        <v>578.48136179142944</v>
      </c>
      <c r="AG134" s="1">
        <f t="shared" ca="1" si="68"/>
        <v>590.05098902725808</v>
      </c>
      <c r="AH134" s="1">
        <f t="shared" ca="1" si="68"/>
        <v>601.85200880780314</v>
      </c>
      <c r="AI134" s="1">
        <f t="shared" ca="1" si="68"/>
        <v>613.88904898395936</v>
      </c>
      <c r="AJ134" s="1">
        <f t="shared" ca="1" si="68"/>
        <v>626.16682996363852</v>
      </c>
      <c r="AK134" s="1">
        <f t="shared" ca="1" si="68"/>
        <v>638.69016656291114</v>
      </c>
      <c r="AL134" s="1">
        <f t="shared" ca="1" si="68"/>
        <v>651.4639698941694</v>
      </c>
      <c r="AM134" s="1">
        <f t="shared" ca="1" si="68"/>
        <v>628.07889399845703</v>
      </c>
      <c r="AN134" s="1">
        <f t="shared" ca="1" si="68"/>
        <v>640.64047187842607</v>
      </c>
      <c r="AO134" s="1">
        <f t="shared" ca="1" si="68"/>
        <v>653.45328131599467</v>
      </c>
      <c r="AP134" s="1">
        <f t="shared" ca="1" si="68"/>
        <v>666.52234694231447</v>
      </c>
      <c r="AQ134" s="1">
        <f t="shared" ca="1" si="68"/>
        <v>679.85279388116078</v>
      </c>
      <c r="AR134" s="1">
        <f t="shared" ca="1" si="68"/>
        <v>693.44984975878401</v>
      </c>
      <c r="AS134" s="1">
        <f t="shared" ca="1" si="68"/>
        <v>707.31884675395975</v>
      </c>
      <c r="AT134" s="1">
        <f t="shared" ca="1" si="68"/>
        <v>721.46522368903879</v>
      </c>
      <c r="AU134" s="1">
        <f t="shared" ca="1" si="68"/>
        <v>735.8945281628196</v>
      </c>
      <c r="AV134" s="1">
        <f t="shared" ca="1" si="68"/>
        <v>750.61241872607593</v>
      </c>
      <c r="AW134" s="1">
        <f t="shared" ca="1" si="68"/>
        <v>682.14475817705784</v>
      </c>
      <c r="AX134" s="1">
        <f t="shared" ca="1" si="68"/>
        <v>695.78765334059892</v>
      </c>
      <c r="AY134" s="1">
        <f t="shared" ca="1" si="68"/>
        <v>709.70340640741085</v>
      </c>
      <c r="AZ134" s="1">
        <f t="shared" ca="1" si="68"/>
        <v>723.89747453555913</v>
      </c>
      <c r="BA134" s="1">
        <f t="shared" ca="1" si="68"/>
        <v>738.37542402627037</v>
      </c>
      <c r="BB134" s="1">
        <f t="shared" ca="1" si="68"/>
        <v>753.14293250679566</v>
      </c>
      <c r="BC134" s="1">
        <f t="shared" ca="1" si="68"/>
        <v>768.20579115693158</v>
      </c>
      <c r="BD134" s="1">
        <f t="shared" ca="1" si="68"/>
        <v>783.56990698007019</v>
      </c>
      <c r="BE134" s="1">
        <f t="shared" ca="1" si="68"/>
        <v>799.24130511967167</v>
      </c>
      <c r="BF134" s="1">
        <f t="shared" ca="1" si="68"/>
        <v>815.22613122206496</v>
      </c>
      <c r="BG134" s="1">
        <f t="shared" ca="1" si="68"/>
        <v>831.53065384650665</v>
      </c>
      <c r="BH134" s="1">
        <f t="shared" ca="1" si="68"/>
        <v>848.16126692343687</v>
      </c>
      <c r="BI134" s="1">
        <f t="shared" ca="1" si="68"/>
        <v>865.12449226190552</v>
      </c>
      <c r="BJ134" s="1">
        <f t="shared" ca="1" si="68"/>
        <v>882.42698210714354</v>
      </c>
      <c r="BK134" s="1">
        <f t="shared" ca="1" si="68"/>
        <v>900.07552174928651</v>
      </c>
      <c r="BL134" s="1">
        <f t="shared" ca="1" si="68"/>
        <v>918.07703218427218</v>
      </c>
      <c r="BM134" s="1">
        <f t="shared" ca="1" si="68"/>
        <v>936.43857282795773</v>
      </c>
      <c r="BN134" s="1">
        <f t="shared" ca="1" si="68"/>
        <v>955.16734428451673</v>
      </c>
      <c r="BO134" s="1">
        <f t="shared" ca="1" si="68"/>
        <v>974.2706911702071</v>
      </c>
      <c r="BP134" s="1">
        <f t="shared" ca="1" si="68"/>
        <v>993.75610499361119</v>
      </c>
      <c r="BQ134" s="1">
        <f t="shared" ca="1" si="68"/>
        <v>1013.6312270934835</v>
      </c>
      <c r="BR134" s="1">
        <f t="shared" ca="1" si="68"/>
        <v>1033.903851635353</v>
      </c>
      <c r="BS134" s="1">
        <f t="shared" ca="1" si="61"/>
        <v>1054.5819286680603</v>
      </c>
      <c r="BT134" s="1">
        <f t="shared" ca="1" si="61"/>
        <v>1075.6735672414213</v>
      </c>
      <c r="BU134" s="1">
        <f t="shared" ca="1" si="61"/>
        <v>1097.1870385862499</v>
      </c>
      <c r="BV134" s="1">
        <f t="shared" ca="1" si="61"/>
        <v>1119.1307793579745</v>
      </c>
      <c r="BW134" s="1">
        <f t="shared" ca="1" si="61"/>
        <v>1141.5133949451342</v>
      </c>
      <c r="BX134" s="1">
        <f t="shared" ca="1" si="61"/>
        <v>1164.343662844037</v>
      </c>
      <c r="BY134" s="1">
        <f t="shared" ca="1" si="61"/>
        <v>1187.6305361009177</v>
      </c>
      <c r="BZ134" s="1">
        <f t="shared" ca="1" si="61"/>
        <v>1211.3831468229359</v>
      </c>
      <c r="CA134" s="1">
        <f t="shared" ca="1" si="61"/>
        <v>1235.6108097593954</v>
      </c>
      <c r="CB134" s="1">
        <f t="shared" ca="1" si="61"/>
        <v>1260.3230259545833</v>
      </c>
      <c r="CC134" s="1">
        <f t="shared" ca="1" si="61"/>
        <v>1285.529486473675</v>
      </c>
    </row>
    <row r="135" spans="2:81" x14ac:dyDescent="0.2">
      <c r="B135">
        <f t="shared" si="62"/>
        <v>2039</v>
      </c>
      <c r="D135" t="s">
        <v>43</v>
      </c>
      <c r="G135" s="1">
        <f t="shared" si="68"/>
        <v>0</v>
      </c>
      <c r="H135" s="1">
        <f t="shared" si="68"/>
        <v>0</v>
      </c>
      <c r="I135" s="1">
        <f t="shared" si="68"/>
        <v>0</v>
      </c>
      <c r="J135" s="1">
        <f t="shared" si="68"/>
        <v>0</v>
      </c>
      <c r="K135" s="1">
        <f t="shared" si="68"/>
        <v>0</v>
      </c>
      <c r="L135" s="1">
        <f t="shared" si="68"/>
        <v>0</v>
      </c>
      <c r="M135" s="1">
        <f t="shared" si="68"/>
        <v>0</v>
      </c>
      <c r="N135" s="1">
        <f t="shared" si="68"/>
        <v>0</v>
      </c>
      <c r="O135" s="1">
        <f t="shared" si="68"/>
        <v>0</v>
      </c>
      <c r="P135" s="1">
        <f t="shared" si="68"/>
        <v>0</v>
      </c>
      <c r="Q135" s="1">
        <f t="shared" si="68"/>
        <v>0</v>
      </c>
      <c r="R135" s="1">
        <f t="shared" si="68"/>
        <v>0</v>
      </c>
      <c r="S135" s="1">
        <f t="shared" si="68"/>
        <v>0</v>
      </c>
      <c r="T135" s="1">
        <f t="shared" ca="1" si="68"/>
        <v>466.87104241206373</v>
      </c>
      <c r="U135" s="1">
        <f t="shared" ca="1" si="68"/>
        <v>476.20846326030505</v>
      </c>
      <c r="V135" s="1">
        <f t="shared" ca="1" si="68"/>
        <v>485.73263252551112</v>
      </c>
      <c r="W135" s="1">
        <f t="shared" ca="1" si="68"/>
        <v>495.4472851760213</v>
      </c>
      <c r="X135" s="1">
        <f t="shared" ca="1" si="68"/>
        <v>505.35623087954173</v>
      </c>
      <c r="Y135" s="1">
        <f t="shared" ca="1" si="68"/>
        <v>515.46335549713262</v>
      </c>
      <c r="Z135" s="1">
        <f t="shared" ca="1" si="68"/>
        <v>525.77262260707528</v>
      </c>
      <c r="AA135" s="1">
        <f t="shared" ca="1" si="68"/>
        <v>536.28807505921668</v>
      </c>
      <c r="AB135" s="1">
        <f t="shared" ca="1" si="68"/>
        <v>547.01383656040105</v>
      </c>
      <c r="AC135" s="1">
        <f t="shared" ca="1" si="68"/>
        <v>557.95411329160902</v>
      </c>
      <c r="AD135" s="1">
        <f t="shared" ca="1" si="68"/>
        <v>569.11319555744126</v>
      </c>
      <c r="AE135" s="1">
        <f t="shared" ca="1" si="68"/>
        <v>580.49545946858996</v>
      </c>
      <c r="AF135" s="1">
        <f t="shared" ca="1" si="68"/>
        <v>592.10536865796189</v>
      </c>
      <c r="AG135" s="1">
        <f t="shared" ca="1" si="68"/>
        <v>603.94747603112114</v>
      </c>
      <c r="AH135" s="1">
        <f t="shared" ca="1" si="68"/>
        <v>616.02642555174361</v>
      </c>
      <c r="AI135" s="1">
        <f t="shared" ca="1" si="68"/>
        <v>628.34695406277831</v>
      </c>
      <c r="AJ135" s="1">
        <f t="shared" ca="1" si="68"/>
        <v>640.91389314403398</v>
      </c>
      <c r="AK135" s="1">
        <f t="shared" ca="1" si="68"/>
        <v>653.73217100691477</v>
      </c>
      <c r="AL135" s="1">
        <f t="shared" ca="1" si="68"/>
        <v>666.80681442705293</v>
      </c>
      <c r="AM135" s="1">
        <f t="shared" ca="1" si="68"/>
        <v>680.142950715594</v>
      </c>
      <c r="AN135" s="1">
        <f t="shared" ca="1" si="68"/>
        <v>635.63528615724329</v>
      </c>
      <c r="AO135" s="1">
        <f t="shared" ca="1" si="68"/>
        <v>648.34799188038812</v>
      </c>
      <c r="AP135" s="1">
        <f t="shared" ca="1" si="68"/>
        <v>661.31495171799588</v>
      </c>
      <c r="AQ135" s="1">
        <f t="shared" ca="1" si="68"/>
        <v>674.54125075235572</v>
      </c>
      <c r="AR135" s="1">
        <f t="shared" ca="1" si="68"/>
        <v>688.03207576740283</v>
      </c>
      <c r="AS135" s="1">
        <f t="shared" ca="1" si="68"/>
        <v>701.79271728275091</v>
      </c>
      <c r="AT135" s="1">
        <f t="shared" ca="1" si="68"/>
        <v>715.82857162840605</v>
      </c>
      <c r="AU135" s="1">
        <f t="shared" ca="1" si="68"/>
        <v>730.14514306097396</v>
      </c>
      <c r="AV135" s="1">
        <f t="shared" ca="1" si="68"/>
        <v>744.74804592219357</v>
      </c>
      <c r="AW135" s="1">
        <f t="shared" ca="1" si="68"/>
        <v>759.64300684063733</v>
      </c>
      <c r="AX135" s="1">
        <f t="shared" ca="1" si="68"/>
        <v>695.78765334059904</v>
      </c>
      <c r="AY135" s="1">
        <f t="shared" ca="1" si="68"/>
        <v>709.70340640741085</v>
      </c>
      <c r="AZ135" s="1">
        <f t="shared" ca="1" si="68"/>
        <v>723.89747453555924</v>
      </c>
      <c r="BA135" s="1">
        <f t="shared" ca="1" si="68"/>
        <v>738.37542402627037</v>
      </c>
      <c r="BB135" s="1">
        <f t="shared" ca="1" si="68"/>
        <v>753.14293250679589</v>
      </c>
      <c r="BC135" s="1">
        <f t="shared" ca="1" si="68"/>
        <v>768.20579115693147</v>
      </c>
      <c r="BD135" s="1">
        <f t="shared" ca="1" si="68"/>
        <v>783.5699069800703</v>
      </c>
      <c r="BE135" s="1">
        <f t="shared" ca="1" si="68"/>
        <v>799.24130511967178</v>
      </c>
      <c r="BF135" s="1">
        <f t="shared" ca="1" si="68"/>
        <v>815.22613122206508</v>
      </c>
      <c r="BG135" s="1">
        <f t="shared" ca="1" si="68"/>
        <v>831.53065384650631</v>
      </c>
      <c r="BH135" s="1">
        <f t="shared" ca="1" si="68"/>
        <v>848.16126692343687</v>
      </c>
      <c r="BI135" s="1">
        <f t="shared" ca="1" si="68"/>
        <v>865.12449226190552</v>
      </c>
      <c r="BJ135" s="1">
        <f t="shared" ca="1" si="68"/>
        <v>882.42698210714366</v>
      </c>
      <c r="BK135" s="1">
        <f t="shared" ca="1" si="68"/>
        <v>900.07552174928651</v>
      </c>
      <c r="BL135" s="1">
        <f t="shared" ca="1" si="68"/>
        <v>918.0770321842723</v>
      </c>
      <c r="BM135" s="1">
        <f t="shared" ca="1" si="68"/>
        <v>936.43857282795761</v>
      </c>
      <c r="BN135" s="1">
        <f t="shared" ca="1" si="68"/>
        <v>955.16734428451696</v>
      </c>
      <c r="BO135" s="1">
        <f t="shared" ca="1" si="68"/>
        <v>974.2706911702071</v>
      </c>
      <c r="BP135" s="1">
        <f t="shared" ca="1" si="68"/>
        <v>993.7561049936113</v>
      </c>
      <c r="BQ135" s="1">
        <f t="shared" ca="1" si="68"/>
        <v>1013.6312270934836</v>
      </c>
      <c r="BR135" s="1">
        <f t="shared" ca="1" si="68"/>
        <v>1033.9038516353532</v>
      </c>
      <c r="BS135" s="1">
        <f t="shared" ca="1" si="61"/>
        <v>1054.5819286680603</v>
      </c>
      <c r="BT135" s="1">
        <f t="shared" ca="1" si="61"/>
        <v>1075.6735672414216</v>
      </c>
      <c r="BU135" s="1">
        <f t="shared" ca="1" si="61"/>
        <v>1097.1870385862499</v>
      </c>
      <c r="BV135" s="1">
        <f t="shared" ca="1" si="61"/>
        <v>1119.1307793579749</v>
      </c>
      <c r="BW135" s="1">
        <f t="shared" ca="1" si="61"/>
        <v>1141.5133949451342</v>
      </c>
      <c r="BX135" s="1">
        <f t="shared" ca="1" si="61"/>
        <v>1164.343662844037</v>
      </c>
      <c r="BY135" s="1">
        <f t="shared" ca="1" si="61"/>
        <v>1187.6305361009179</v>
      </c>
      <c r="BZ135" s="1">
        <f t="shared" ca="1" si="61"/>
        <v>1211.3831468229362</v>
      </c>
      <c r="CA135" s="1">
        <f t="shared" ca="1" si="61"/>
        <v>1235.6108097593949</v>
      </c>
      <c r="CB135" s="1">
        <f t="shared" ca="1" si="61"/>
        <v>1260.3230259545833</v>
      </c>
      <c r="CC135" s="1">
        <f t="shared" ca="1" si="61"/>
        <v>1285.5294864736752</v>
      </c>
    </row>
    <row r="136" spans="2:81" x14ac:dyDescent="0.2">
      <c r="B136">
        <f t="shared" si="62"/>
        <v>2040</v>
      </c>
      <c r="D136" t="s">
        <v>43</v>
      </c>
      <c r="G136" s="1">
        <f t="shared" si="68"/>
        <v>0</v>
      </c>
      <c r="H136" s="1">
        <f t="shared" si="68"/>
        <v>0</v>
      </c>
      <c r="I136" s="1">
        <f t="shared" si="68"/>
        <v>0</v>
      </c>
      <c r="J136" s="1">
        <f t="shared" si="68"/>
        <v>0</v>
      </c>
      <c r="K136" s="1">
        <f t="shared" si="68"/>
        <v>0</v>
      </c>
      <c r="L136" s="1">
        <f t="shared" si="68"/>
        <v>0</v>
      </c>
      <c r="M136" s="1">
        <f t="shared" si="68"/>
        <v>0</v>
      </c>
      <c r="N136" s="1">
        <f t="shared" si="68"/>
        <v>0</v>
      </c>
      <c r="O136" s="1">
        <f t="shared" si="68"/>
        <v>0</v>
      </c>
      <c r="P136" s="1">
        <f t="shared" si="68"/>
        <v>0</v>
      </c>
      <c r="Q136" s="1">
        <f t="shared" si="68"/>
        <v>0</v>
      </c>
      <c r="R136" s="1">
        <f t="shared" si="68"/>
        <v>0</v>
      </c>
      <c r="S136" s="1">
        <f t="shared" si="68"/>
        <v>0</v>
      </c>
      <c r="T136" s="1">
        <f t="shared" si="68"/>
        <v>0</v>
      </c>
      <c r="U136" s="1">
        <f t="shared" ca="1" si="68"/>
        <v>487.90848794459396</v>
      </c>
      <c r="V136" s="1">
        <f t="shared" ca="1" si="68"/>
        <v>497.66665770348584</v>
      </c>
      <c r="W136" s="1">
        <f t="shared" ca="1" si="68"/>
        <v>507.61999085755559</v>
      </c>
      <c r="X136" s="1">
        <f t="shared" ca="1" si="68"/>
        <v>517.77239067470668</v>
      </c>
      <c r="Y136" s="1">
        <f t="shared" ca="1" si="68"/>
        <v>528.12783848820084</v>
      </c>
      <c r="Z136" s="1">
        <f t="shared" ca="1" si="68"/>
        <v>538.69039525796484</v>
      </c>
      <c r="AA136" s="1">
        <f t="shared" ca="1" si="68"/>
        <v>549.46420316312424</v>
      </c>
      <c r="AB136" s="1">
        <f t="shared" ca="1" si="68"/>
        <v>560.45348722638653</v>
      </c>
      <c r="AC136" s="1">
        <f t="shared" ca="1" si="68"/>
        <v>571.66255697091435</v>
      </c>
      <c r="AD136" s="1">
        <f t="shared" ca="1" si="68"/>
        <v>583.09580811033254</v>
      </c>
      <c r="AE136" s="1">
        <f t="shared" ca="1" si="68"/>
        <v>594.75772427253924</v>
      </c>
      <c r="AF136" s="1">
        <f t="shared" ca="1" si="68"/>
        <v>606.65287875799004</v>
      </c>
      <c r="AG136" s="1">
        <f t="shared" ca="1" si="68"/>
        <v>618.78593633314983</v>
      </c>
      <c r="AH136" s="1">
        <f t="shared" ca="1" si="68"/>
        <v>631.1616550598128</v>
      </c>
      <c r="AI136" s="1">
        <f t="shared" ca="1" si="68"/>
        <v>643.78488816100912</v>
      </c>
      <c r="AJ136" s="1">
        <f t="shared" ca="1" si="68"/>
        <v>656.66058592422917</v>
      </c>
      <c r="AK136" s="1">
        <f t="shared" ca="1" si="68"/>
        <v>669.7937976427138</v>
      </c>
      <c r="AL136" s="1">
        <f t="shared" ca="1" si="68"/>
        <v>683.18967359556814</v>
      </c>
      <c r="AM136" s="1">
        <f t="shared" ca="1" si="68"/>
        <v>696.85346706747941</v>
      </c>
      <c r="AN136" s="1">
        <f t="shared" ca="1" si="68"/>
        <v>710.79053640882898</v>
      </c>
      <c r="AO136" s="1">
        <f t="shared" ca="1" si="68"/>
        <v>643.35636589292335</v>
      </c>
      <c r="AP136" s="1">
        <f t="shared" ca="1" si="68"/>
        <v>656.22349321078184</v>
      </c>
      <c r="AQ136" s="1">
        <f t="shared" ca="1" si="68"/>
        <v>669.34796307499744</v>
      </c>
      <c r="AR136" s="1">
        <f t="shared" ca="1" si="68"/>
        <v>682.73492233649733</v>
      </c>
      <c r="AS136" s="1">
        <f t="shared" ca="1" si="68"/>
        <v>696.38962078322731</v>
      </c>
      <c r="AT136" s="1">
        <f t="shared" ca="1" si="68"/>
        <v>710.31741319889193</v>
      </c>
      <c r="AU136" s="1">
        <f t="shared" ca="1" si="68"/>
        <v>724.52376146286974</v>
      </c>
      <c r="AV136" s="1">
        <f t="shared" ca="1" si="68"/>
        <v>739.01423669212704</v>
      </c>
      <c r="AW136" s="1">
        <f t="shared" ca="1" si="68"/>
        <v>753.79452142596961</v>
      </c>
      <c r="AX136" s="1">
        <f t="shared" ca="1" si="68"/>
        <v>768.87041185448902</v>
      </c>
      <c r="AY136" s="1">
        <f t="shared" ca="1" si="68"/>
        <v>709.70340640741097</v>
      </c>
      <c r="AZ136" s="1">
        <f t="shared" ca="1" si="68"/>
        <v>723.89747453555901</v>
      </c>
      <c r="BA136" s="1">
        <f t="shared" ca="1" si="68"/>
        <v>738.37542402627037</v>
      </c>
      <c r="BB136" s="1">
        <f t="shared" ca="1" si="68"/>
        <v>753.14293250679566</v>
      </c>
      <c r="BC136" s="1">
        <f t="shared" ca="1" si="68"/>
        <v>768.2057911569317</v>
      </c>
      <c r="BD136" s="1">
        <f t="shared" ca="1" si="68"/>
        <v>783.56990698007007</v>
      </c>
      <c r="BE136" s="1">
        <f t="shared" ca="1" si="68"/>
        <v>799.24130511967167</v>
      </c>
      <c r="BF136" s="1">
        <f t="shared" ca="1" si="68"/>
        <v>815.22613122206508</v>
      </c>
      <c r="BG136" s="1">
        <f t="shared" ca="1" si="68"/>
        <v>831.53065384650631</v>
      </c>
      <c r="BH136" s="1">
        <f t="shared" ca="1" si="68"/>
        <v>848.16126692343653</v>
      </c>
      <c r="BI136" s="1">
        <f t="shared" ca="1" si="68"/>
        <v>865.12449226190552</v>
      </c>
      <c r="BJ136" s="1">
        <f t="shared" ca="1" si="68"/>
        <v>882.42698210714366</v>
      </c>
      <c r="BK136" s="1">
        <f t="shared" ca="1" si="68"/>
        <v>900.07552174928651</v>
      </c>
      <c r="BL136" s="1">
        <f t="shared" ca="1" si="68"/>
        <v>918.0770321842723</v>
      </c>
      <c r="BM136" s="1">
        <f t="shared" ca="1" si="68"/>
        <v>936.43857282795773</v>
      </c>
      <c r="BN136" s="1">
        <f t="shared" ca="1" si="68"/>
        <v>955.16734428451684</v>
      </c>
      <c r="BO136" s="1">
        <f t="shared" ca="1" si="68"/>
        <v>974.27069117020721</v>
      </c>
      <c r="BP136" s="1">
        <f t="shared" ca="1" si="68"/>
        <v>993.75610499361119</v>
      </c>
      <c r="BQ136" s="1">
        <f t="shared" ca="1" si="68"/>
        <v>1013.6312270934835</v>
      </c>
      <c r="BR136" s="1">
        <f t="shared" ca="1" si="68"/>
        <v>1033.903851635353</v>
      </c>
      <c r="BS136" s="1">
        <f t="shared" ca="1" si="61"/>
        <v>1054.5819286680603</v>
      </c>
      <c r="BT136" s="1">
        <f t="shared" ca="1" si="61"/>
        <v>1075.6735672414213</v>
      </c>
      <c r="BU136" s="1">
        <f t="shared" ca="1" si="61"/>
        <v>1097.1870385862499</v>
      </c>
      <c r="BV136" s="1">
        <f t="shared" ca="1" si="61"/>
        <v>1119.1307793579749</v>
      </c>
      <c r="BW136" s="1">
        <f t="shared" ca="1" si="61"/>
        <v>1141.5133949451345</v>
      </c>
      <c r="BX136" s="1">
        <f t="shared" ca="1" si="61"/>
        <v>1164.343662844037</v>
      </c>
      <c r="BY136" s="1">
        <f t="shared" ca="1" si="61"/>
        <v>1187.6305361009179</v>
      </c>
      <c r="BZ136" s="1">
        <f t="shared" ca="1" si="61"/>
        <v>1211.3831468229362</v>
      </c>
      <c r="CA136" s="1">
        <f t="shared" ca="1" si="61"/>
        <v>1235.6108097593949</v>
      </c>
      <c r="CB136" s="1">
        <f t="shared" ca="1" si="61"/>
        <v>1260.3230259545826</v>
      </c>
      <c r="CC136" s="1">
        <f t="shared" ca="1" si="61"/>
        <v>1285.5294864736752</v>
      </c>
    </row>
    <row r="137" spans="2:81" x14ac:dyDescent="0.2">
      <c r="B137">
        <f t="shared" si="62"/>
        <v>2041</v>
      </c>
      <c r="D137" t="s">
        <v>43</v>
      </c>
      <c r="G137" s="1">
        <f t="shared" si="68"/>
        <v>0</v>
      </c>
      <c r="H137" s="1">
        <f t="shared" si="68"/>
        <v>0</v>
      </c>
      <c r="I137" s="1">
        <f t="shared" si="68"/>
        <v>0</v>
      </c>
      <c r="J137" s="1">
        <f t="shared" si="68"/>
        <v>0</v>
      </c>
      <c r="K137" s="1">
        <f t="shared" si="68"/>
        <v>0</v>
      </c>
      <c r="L137" s="1">
        <f t="shared" si="68"/>
        <v>0</v>
      </c>
      <c r="M137" s="1">
        <f t="shared" si="68"/>
        <v>0</v>
      </c>
      <c r="N137" s="1">
        <f t="shared" si="68"/>
        <v>0</v>
      </c>
      <c r="O137" s="1">
        <f t="shared" si="68"/>
        <v>0</v>
      </c>
      <c r="P137" s="1">
        <f t="shared" si="68"/>
        <v>0</v>
      </c>
      <c r="Q137" s="1">
        <f t="shared" si="68"/>
        <v>0</v>
      </c>
      <c r="R137" s="1">
        <f t="shared" si="68"/>
        <v>0</v>
      </c>
      <c r="S137" s="1">
        <f t="shared" si="68"/>
        <v>0</v>
      </c>
      <c r="T137" s="1">
        <f t="shared" si="68"/>
        <v>0</v>
      </c>
      <c r="U137" s="1">
        <f t="shared" si="68"/>
        <v>0</v>
      </c>
      <c r="V137" s="1">
        <f t="shared" ca="1" si="68"/>
        <v>510.38799729563868</v>
      </c>
      <c r="W137" s="1">
        <f t="shared" ca="1" si="68"/>
        <v>520.5957572415515</v>
      </c>
      <c r="X137" s="1">
        <f t="shared" ca="1" si="68"/>
        <v>531.00767238638252</v>
      </c>
      <c r="Y137" s="1">
        <f t="shared" ca="1" si="68"/>
        <v>541.62782583411013</v>
      </c>
      <c r="Z137" s="1">
        <f t="shared" ca="1" si="68"/>
        <v>552.46038235079232</v>
      </c>
      <c r="AA137" s="1">
        <f t="shared" ca="1" si="68"/>
        <v>563.50958999780823</v>
      </c>
      <c r="AB137" s="1">
        <f t="shared" ca="1" si="68"/>
        <v>574.77978179776437</v>
      </c>
      <c r="AC137" s="1">
        <f t="shared" ca="1" si="68"/>
        <v>586.27537743371954</v>
      </c>
      <c r="AD137" s="1">
        <f t="shared" ca="1" si="68"/>
        <v>598.00088498239404</v>
      </c>
      <c r="AE137" s="1">
        <f t="shared" ca="1" si="68"/>
        <v>609.96090268204193</v>
      </c>
      <c r="AF137" s="1">
        <f t="shared" ca="1" si="68"/>
        <v>622.16012073568277</v>
      </c>
      <c r="AG137" s="1">
        <f t="shared" ca="1" si="68"/>
        <v>634.60332315039625</v>
      </c>
      <c r="AH137" s="1">
        <f t="shared" ca="1" si="68"/>
        <v>647.29538961340427</v>
      </c>
      <c r="AI137" s="1">
        <f t="shared" ca="1" si="68"/>
        <v>660.24129740567241</v>
      </c>
      <c r="AJ137" s="1">
        <f t="shared" ca="1" si="68"/>
        <v>673.44612335378588</v>
      </c>
      <c r="AK137" s="1">
        <f t="shared" ca="1" si="68"/>
        <v>686.91504582086145</v>
      </c>
      <c r="AL137" s="1">
        <f t="shared" ca="1" si="68"/>
        <v>700.65334673727875</v>
      </c>
      <c r="AM137" s="1">
        <f t="shared" ca="1" si="68"/>
        <v>714.66641367202442</v>
      </c>
      <c r="AN137" s="1">
        <f t="shared" ca="1" si="68"/>
        <v>728.95974194546477</v>
      </c>
      <c r="AO137" s="1">
        <f t="shared" ca="1" si="68"/>
        <v>743.53893678437407</v>
      </c>
      <c r="AP137" s="1">
        <f t="shared" ca="1" si="68"/>
        <v>651.24539022185934</v>
      </c>
      <c r="AQ137" s="1">
        <f t="shared" ca="1" si="68"/>
        <v>664.27029802629659</v>
      </c>
      <c r="AR137" s="1">
        <f t="shared" ca="1" si="68"/>
        <v>677.55570398682244</v>
      </c>
      <c r="AS137" s="1">
        <f t="shared" ca="1" si="68"/>
        <v>691.10681806655884</v>
      </c>
      <c r="AT137" s="1">
        <f t="shared" ca="1" si="68"/>
        <v>704.92895442789006</v>
      </c>
      <c r="AU137" s="1">
        <f t="shared" ca="1" si="68"/>
        <v>719.02753351644787</v>
      </c>
      <c r="AV137" s="1">
        <f t="shared" ca="1" si="68"/>
        <v>733.40808418677682</v>
      </c>
      <c r="AW137" s="1">
        <f t="shared" ca="1" si="68"/>
        <v>748.07624587051225</v>
      </c>
      <c r="AX137" s="1">
        <f t="shared" ca="1" si="68"/>
        <v>763.03777078792257</v>
      </c>
      <c r="AY137" s="1">
        <f t="shared" ca="1" si="68"/>
        <v>778.29852620368104</v>
      </c>
      <c r="AZ137" s="1">
        <f t="shared" ca="1" si="68"/>
        <v>723.89747453555924</v>
      </c>
      <c r="BA137" s="1">
        <f t="shared" ca="1" si="68"/>
        <v>738.37542402627025</v>
      </c>
      <c r="BB137" s="1">
        <f t="shared" ca="1" si="68"/>
        <v>753.14293250679577</v>
      </c>
      <c r="BC137" s="1">
        <f t="shared" ca="1" si="68"/>
        <v>768.20579115693158</v>
      </c>
      <c r="BD137" s="1">
        <f t="shared" ca="1" si="68"/>
        <v>783.56990698007041</v>
      </c>
      <c r="BE137" s="1">
        <f t="shared" ca="1" si="68"/>
        <v>799.24130511967155</v>
      </c>
      <c r="BF137" s="1">
        <f t="shared" ca="1" si="68"/>
        <v>815.22613122206519</v>
      </c>
      <c r="BG137" s="1">
        <f t="shared" ca="1" si="68"/>
        <v>831.53065384650642</v>
      </c>
      <c r="BH137" s="1">
        <f t="shared" ca="1" si="68"/>
        <v>848.16126692343653</v>
      </c>
      <c r="BI137" s="1">
        <f t="shared" ca="1" si="68"/>
        <v>865.12449226190529</v>
      </c>
      <c r="BJ137" s="1">
        <f t="shared" ca="1" si="68"/>
        <v>882.42698210714366</v>
      </c>
      <c r="BK137" s="1">
        <f t="shared" ca="1" si="68"/>
        <v>900.07552174928651</v>
      </c>
      <c r="BL137" s="1">
        <f t="shared" ca="1" si="68"/>
        <v>918.0770321842723</v>
      </c>
      <c r="BM137" s="1">
        <f t="shared" ca="1" si="68"/>
        <v>936.43857282795773</v>
      </c>
      <c r="BN137" s="1">
        <f t="shared" ca="1" si="68"/>
        <v>955.16734428451696</v>
      </c>
      <c r="BO137" s="1">
        <f t="shared" ca="1" si="68"/>
        <v>974.27069117020721</v>
      </c>
      <c r="BP137" s="1">
        <f t="shared" ca="1" si="68"/>
        <v>993.75610499361142</v>
      </c>
      <c r="BQ137" s="1">
        <f t="shared" ca="1" si="68"/>
        <v>1013.6312270934835</v>
      </c>
      <c r="BR137" s="1">
        <f t="shared" ref="BR137" ca="1" si="69">SUM($E$18*BR71,$E$19*BR104)</f>
        <v>1033.9038516353532</v>
      </c>
      <c r="BS137" s="1">
        <f t="shared" ca="1" si="61"/>
        <v>1054.5819286680603</v>
      </c>
      <c r="BT137" s="1">
        <f t="shared" ca="1" si="61"/>
        <v>1075.6735672414216</v>
      </c>
      <c r="BU137" s="1">
        <f t="shared" ca="1" si="61"/>
        <v>1097.1870385862499</v>
      </c>
      <c r="BV137" s="1">
        <f t="shared" ca="1" si="61"/>
        <v>1119.1307793579749</v>
      </c>
      <c r="BW137" s="1">
        <f t="shared" ca="1" si="61"/>
        <v>1141.5133949451342</v>
      </c>
      <c r="BX137" s="1">
        <f t="shared" ca="1" si="61"/>
        <v>1164.343662844037</v>
      </c>
      <c r="BY137" s="1">
        <f t="shared" ca="1" si="61"/>
        <v>1187.6305361009177</v>
      </c>
      <c r="BZ137" s="1">
        <f t="shared" ca="1" si="61"/>
        <v>1211.3831468229362</v>
      </c>
      <c r="CA137" s="1">
        <f t="shared" ca="1" si="61"/>
        <v>1235.6108097593949</v>
      </c>
      <c r="CB137" s="1">
        <f t="shared" ca="1" si="61"/>
        <v>1260.3230259545828</v>
      </c>
      <c r="CC137" s="1">
        <f t="shared" ca="1" si="61"/>
        <v>1285.5294864736743</v>
      </c>
    </row>
    <row r="138" spans="2:81" x14ac:dyDescent="0.2">
      <c r="B138">
        <f t="shared" si="62"/>
        <v>2042</v>
      </c>
      <c r="D138" t="s">
        <v>43</v>
      </c>
      <c r="G138" s="1">
        <f t="shared" ref="G138:BR141" si="70">SUM($E$18*G72,$E$19*G105)</f>
        <v>0</v>
      </c>
      <c r="H138" s="1">
        <f t="shared" si="70"/>
        <v>0</v>
      </c>
      <c r="I138" s="1">
        <f t="shared" si="70"/>
        <v>0</v>
      </c>
      <c r="J138" s="1">
        <f t="shared" si="70"/>
        <v>0</v>
      </c>
      <c r="K138" s="1">
        <f t="shared" si="70"/>
        <v>0</v>
      </c>
      <c r="L138" s="1">
        <f t="shared" si="70"/>
        <v>0</v>
      </c>
      <c r="M138" s="1">
        <f t="shared" si="70"/>
        <v>0</v>
      </c>
      <c r="N138" s="1">
        <f t="shared" si="70"/>
        <v>0</v>
      </c>
      <c r="O138" s="1">
        <f t="shared" si="70"/>
        <v>0</v>
      </c>
      <c r="P138" s="1">
        <f t="shared" si="70"/>
        <v>0</v>
      </c>
      <c r="Q138" s="1">
        <f t="shared" si="70"/>
        <v>0</v>
      </c>
      <c r="R138" s="1">
        <f t="shared" si="70"/>
        <v>0</v>
      </c>
      <c r="S138" s="1">
        <f t="shared" si="70"/>
        <v>0</v>
      </c>
      <c r="T138" s="1">
        <f t="shared" si="70"/>
        <v>0</v>
      </c>
      <c r="U138" s="1">
        <f t="shared" si="70"/>
        <v>0</v>
      </c>
      <c r="V138" s="1">
        <f t="shared" si="70"/>
        <v>0</v>
      </c>
      <c r="W138" s="1">
        <f t="shared" ca="1" si="70"/>
        <v>511.58244483651629</v>
      </c>
      <c r="X138" s="1">
        <f t="shared" ca="1" si="70"/>
        <v>521.81409373324664</v>
      </c>
      <c r="Y138" s="1">
        <f t="shared" ca="1" si="70"/>
        <v>532.25037560791156</v>
      </c>
      <c r="Z138" s="1">
        <f t="shared" ca="1" si="70"/>
        <v>542.89538312006971</v>
      </c>
      <c r="AA138" s="1">
        <f t="shared" ca="1" si="70"/>
        <v>553.75329078247114</v>
      </c>
      <c r="AB138" s="1">
        <f t="shared" ca="1" si="70"/>
        <v>564.82835659812065</v>
      </c>
      <c r="AC138" s="1">
        <f t="shared" ca="1" si="70"/>
        <v>576.12492373008308</v>
      </c>
      <c r="AD138" s="1">
        <f t="shared" ca="1" si="70"/>
        <v>587.64742220468463</v>
      </c>
      <c r="AE138" s="1">
        <f t="shared" ca="1" si="70"/>
        <v>599.40037064877833</v>
      </c>
      <c r="AF138" s="1">
        <f t="shared" ca="1" si="70"/>
        <v>611.38837806175388</v>
      </c>
      <c r="AG138" s="1">
        <f t="shared" ca="1" si="70"/>
        <v>623.61614562298905</v>
      </c>
      <c r="AH138" s="1">
        <f t="shared" ca="1" si="70"/>
        <v>636.08846853544867</v>
      </c>
      <c r="AI138" s="1">
        <f t="shared" ca="1" si="70"/>
        <v>648.81023790615779</v>
      </c>
      <c r="AJ138" s="1">
        <f t="shared" ca="1" si="70"/>
        <v>661.78644266428091</v>
      </c>
      <c r="AK138" s="1">
        <f t="shared" ca="1" si="70"/>
        <v>675.02217151756656</v>
      </c>
      <c r="AL138" s="1">
        <f t="shared" ca="1" si="70"/>
        <v>688.52261494791765</v>
      </c>
      <c r="AM138" s="1">
        <f t="shared" ca="1" si="70"/>
        <v>702.29306724687615</v>
      </c>
      <c r="AN138" s="1">
        <f t="shared" ca="1" si="70"/>
        <v>716.33892859181378</v>
      </c>
      <c r="AO138" s="1">
        <f t="shared" ca="1" si="70"/>
        <v>730.66570716364993</v>
      </c>
      <c r="AP138" s="1">
        <f t="shared" ca="1" si="70"/>
        <v>745.27902130692291</v>
      </c>
      <c r="AQ138" s="1">
        <f t="shared" ca="1" si="70"/>
        <v>659.47531378732072</v>
      </c>
      <c r="AR138" s="1">
        <f t="shared" ca="1" si="70"/>
        <v>672.66482006306705</v>
      </c>
      <c r="AS138" s="1">
        <f t="shared" ca="1" si="70"/>
        <v>686.11811646432841</v>
      </c>
      <c r="AT138" s="1">
        <f t="shared" ca="1" si="70"/>
        <v>699.84047879361492</v>
      </c>
      <c r="AU138" s="1">
        <f t="shared" ca="1" si="70"/>
        <v>713.83728836948717</v>
      </c>
      <c r="AV138" s="1">
        <f t="shared" ca="1" si="70"/>
        <v>728.11403413687697</v>
      </c>
      <c r="AW138" s="1">
        <f t="shared" ca="1" si="70"/>
        <v>742.67631481961462</v>
      </c>
      <c r="AX138" s="1">
        <f t="shared" ca="1" si="70"/>
        <v>757.52984111600676</v>
      </c>
      <c r="AY138" s="1">
        <f t="shared" ca="1" si="70"/>
        <v>772.68043793832703</v>
      </c>
      <c r="AZ138" s="1">
        <f t="shared" ca="1" si="70"/>
        <v>788.13404669709348</v>
      </c>
      <c r="BA138" s="1">
        <f t="shared" ca="1" si="70"/>
        <v>738.37542402627048</v>
      </c>
      <c r="BB138" s="1">
        <f t="shared" ca="1" si="70"/>
        <v>753.14293250679577</v>
      </c>
      <c r="BC138" s="1">
        <f t="shared" ca="1" si="70"/>
        <v>768.20579115693181</v>
      </c>
      <c r="BD138" s="1">
        <f t="shared" ca="1" si="70"/>
        <v>783.56990698007041</v>
      </c>
      <c r="BE138" s="1">
        <f t="shared" ca="1" si="70"/>
        <v>799.24130511967178</v>
      </c>
      <c r="BF138" s="1">
        <f t="shared" ca="1" si="70"/>
        <v>815.22613122206508</v>
      </c>
      <c r="BG138" s="1">
        <f t="shared" ca="1" si="70"/>
        <v>831.53065384650654</v>
      </c>
      <c r="BH138" s="1">
        <f t="shared" ca="1" si="70"/>
        <v>848.16126692343664</v>
      </c>
      <c r="BI138" s="1">
        <f t="shared" ca="1" si="70"/>
        <v>865.1244922619054</v>
      </c>
      <c r="BJ138" s="1">
        <f t="shared" ca="1" si="70"/>
        <v>882.42698210714332</v>
      </c>
      <c r="BK138" s="1">
        <f t="shared" ca="1" si="70"/>
        <v>900.07552174928651</v>
      </c>
      <c r="BL138" s="1">
        <f t="shared" ca="1" si="70"/>
        <v>918.0770321842723</v>
      </c>
      <c r="BM138" s="1">
        <f t="shared" ca="1" si="70"/>
        <v>936.43857282795773</v>
      </c>
      <c r="BN138" s="1">
        <f t="shared" ca="1" si="70"/>
        <v>955.16734428451673</v>
      </c>
      <c r="BO138" s="1">
        <f t="shared" ca="1" si="70"/>
        <v>974.2706911702071</v>
      </c>
      <c r="BP138" s="1">
        <f t="shared" ca="1" si="70"/>
        <v>993.7561049936113</v>
      </c>
      <c r="BQ138" s="1">
        <f t="shared" ca="1" si="70"/>
        <v>1013.6312270934836</v>
      </c>
      <c r="BR138" s="1">
        <f t="shared" ca="1" si="70"/>
        <v>1033.903851635353</v>
      </c>
      <c r="BS138" s="1">
        <f t="shared" ref="BS138:CC149" ca="1" si="71">SUM($E$18*BS72,$E$19*BS105)</f>
        <v>1054.5819286680603</v>
      </c>
      <c r="BT138" s="1">
        <f t="shared" ca="1" si="71"/>
        <v>1075.6735672414216</v>
      </c>
      <c r="BU138" s="1">
        <f t="shared" ca="1" si="71"/>
        <v>1097.1870385862499</v>
      </c>
      <c r="BV138" s="1">
        <f t="shared" ca="1" si="71"/>
        <v>1119.1307793579747</v>
      </c>
      <c r="BW138" s="1">
        <f t="shared" ca="1" si="71"/>
        <v>1141.5133949451345</v>
      </c>
      <c r="BX138" s="1">
        <f t="shared" ca="1" si="71"/>
        <v>1164.343662844037</v>
      </c>
      <c r="BY138" s="1">
        <f t="shared" ca="1" si="71"/>
        <v>1187.6305361009179</v>
      </c>
      <c r="BZ138" s="1">
        <f t="shared" ca="1" si="71"/>
        <v>1211.3831468229359</v>
      </c>
      <c r="CA138" s="1">
        <f t="shared" ca="1" si="71"/>
        <v>1235.6108097593949</v>
      </c>
      <c r="CB138" s="1">
        <f t="shared" ca="1" si="71"/>
        <v>1260.3230259545828</v>
      </c>
      <c r="CC138" s="1">
        <f t="shared" ca="1" si="71"/>
        <v>1285.5294864736743</v>
      </c>
    </row>
    <row r="139" spans="2:81" x14ac:dyDescent="0.2">
      <c r="B139">
        <f t="shared" si="62"/>
        <v>2043</v>
      </c>
      <c r="D139" t="s">
        <v>43</v>
      </c>
      <c r="G139" s="1">
        <f t="shared" si="70"/>
        <v>0</v>
      </c>
      <c r="H139" s="1">
        <f t="shared" si="70"/>
        <v>0</v>
      </c>
      <c r="I139" s="1">
        <f t="shared" si="70"/>
        <v>0</v>
      </c>
      <c r="J139" s="1">
        <f t="shared" si="70"/>
        <v>0</v>
      </c>
      <c r="K139" s="1">
        <f t="shared" si="70"/>
        <v>0</v>
      </c>
      <c r="L139" s="1">
        <f t="shared" si="70"/>
        <v>0</v>
      </c>
      <c r="M139" s="1">
        <f t="shared" si="70"/>
        <v>0</v>
      </c>
      <c r="N139" s="1">
        <f t="shared" si="70"/>
        <v>0</v>
      </c>
      <c r="O139" s="1">
        <f t="shared" si="70"/>
        <v>0</v>
      </c>
      <c r="P139" s="1">
        <f t="shared" si="70"/>
        <v>0</v>
      </c>
      <c r="Q139" s="1">
        <f t="shared" si="70"/>
        <v>0</v>
      </c>
      <c r="R139" s="1">
        <f t="shared" si="70"/>
        <v>0</v>
      </c>
      <c r="S139" s="1">
        <f t="shared" si="70"/>
        <v>0</v>
      </c>
      <c r="T139" s="1">
        <f t="shared" si="70"/>
        <v>0</v>
      </c>
      <c r="U139" s="1">
        <f t="shared" si="70"/>
        <v>0</v>
      </c>
      <c r="V139" s="1">
        <f t="shared" si="70"/>
        <v>0</v>
      </c>
      <c r="W139" s="1">
        <f t="shared" si="70"/>
        <v>0</v>
      </c>
      <c r="X139" s="1">
        <f t="shared" ca="1" si="70"/>
        <v>512.78346275557453</v>
      </c>
      <c r="Y139" s="1">
        <f t="shared" ca="1" si="70"/>
        <v>523.03913201068599</v>
      </c>
      <c r="Z139" s="1">
        <f t="shared" ca="1" si="70"/>
        <v>533.49991465089965</v>
      </c>
      <c r="AA139" s="1">
        <f t="shared" ca="1" si="70"/>
        <v>544.16991294391767</v>
      </c>
      <c r="AB139" s="1">
        <f t="shared" ca="1" si="70"/>
        <v>555.05331120279607</v>
      </c>
      <c r="AC139" s="1">
        <f t="shared" ca="1" si="70"/>
        <v>566.15437742685197</v>
      </c>
      <c r="AD139" s="1">
        <f t="shared" ca="1" si="70"/>
        <v>577.47746497538901</v>
      </c>
      <c r="AE139" s="1">
        <f t="shared" ca="1" si="70"/>
        <v>589.02701427489671</v>
      </c>
      <c r="AF139" s="1">
        <f t="shared" ca="1" si="70"/>
        <v>600.80755456039469</v>
      </c>
      <c r="AG139" s="1">
        <f t="shared" ca="1" si="70"/>
        <v>612.82370565160261</v>
      </c>
      <c r="AH139" s="1">
        <f t="shared" ca="1" si="70"/>
        <v>625.08017976463464</v>
      </c>
      <c r="AI139" s="1">
        <f t="shared" ca="1" si="70"/>
        <v>637.58178335992727</v>
      </c>
      <c r="AJ139" s="1">
        <f t="shared" ca="1" si="70"/>
        <v>650.33341902712584</v>
      </c>
      <c r="AK139" s="1">
        <f t="shared" ca="1" si="70"/>
        <v>663.34008740766831</v>
      </c>
      <c r="AL139" s="1">
        <f t="shared" ca="1" si="70"/>
        <v>676.60688915582182</v>
      </c>
      <c r="AM139" s="1">
        <f t="shared" ca="1" si="70"/>
        <v>690.13902693893806</v>
      </c>
      <c r="AN139" s="1">
        <f t="shared" ca="1" si="70"/>
        <v>703.94180747771702</v>
      </c>
      <c r="AO139" s="1">
        <f t="shared" ca="1" si="70"/>
        <v>718.0206436272714</v>
      </c>
      <c r="AP139" s="1">
        <f t="shared" ca="1" si="70"/>
        <v>732.38105649981674</v>
      </c>
      <c r="AQ139" s="1">
        <f t="shared" ca="1" si="70"/>
        <v>747.02867762981293</v>
      </c>
      <c r="AR139" s="1">
        <f t="shared" ca="1" si="70"/>
        <v>667.87910551129198</v>
      </c>
      <c r="AS139" s="1">
        <f t="shared" ca="1" si="70"/>
        <v>681.23668762151772</v>
      </c>
      <c r="AT139" s="1">
        <f t="shared" ca="1" si="70"/>
        <v>694.86142137394813</v>
      </c>
      <c r="AU139" s="1">
        <f t="shared" ca="1" si="70"/>
        <v>708.75864980142705</v>
      </c>
      <c r="AV139" s="1">
        <f t="shared" ca="1" si="70"/>
        <v>722.9338227974556</v>
      </c>
      <c r="AW139" s="1">
        <f t="shared" ca="1" si="70"/>
        <v>737.39249925340471</v>
      </c>
      <c r="AX139" s="1">
        <f t="shared" ca="1" si="70"/>
        <v>752.14034923847282</v>
      </c>
      <c r="AY139" s="1">
        <f t="shared" ca="1" si="70"/>
        <v>767.18315622324212</v>
      </c>
      <c r="AZ139" s="1">
        <f t="shared" ca="1" si="70"/>
        <v>782.52681934770703</v>
      </c>
      <c r="BA139" s="1">
        <f t="shared" ca="1" si="70"/>
        <v>798.17735573466121</v>
      </c>
      <c r="BB139" s="1">
        <f t="shared" ca="1" si="70"/>
        <v>753.14293250679589</v>
      </c>
      <c r="BC139" s="1">
        <f t="shared" ca="1" si="70"/>
        <v>768.20579115693158</v>
      </c>
      <c r="BD139" s="1">
        <f t="shared" ca="1" si="70"/>
        <v>783.56990698007041</v>
      </c>
      <c r="BE139" s="1">
        <f t="shared" ca="1" si="70"/>
        <v>799.24130511967178</v>
      </c>
      <c r="BF139" s="1">
        <f t="shared" ca="1" si="70"/>
        <v>815.22613122206531</v>
      </c>
      <c r="BG139" s="1">
        <f t="shared" ca="1" si="70"/>
        <v>831.53065384650631</v>
      </c>
      <c r="BH139" s="1">
        <f t="shared" ca="1" si="70"/>
        <v>848.16126692343664</v>
      </c>
      <c r="BI139" s="1">
        <f t="shared" ca="1" si="70"/>
        <v>865.12449226190529</v>
      </c>
      <c r="BJ139" s="1">
        <f t="shared" ca="1" si="70"/>
        <v>882.42698210714343</v>
      </c>
      <c r="BK139" s="1">
        <f t="shared" ca="1" si="70"/>
        <v>900.07552174928628</v>
      </c>
      <c r="BL139" s="1">
        <f t="shared" ca="1" si="70"/>
        <v>918.0770321842723</v>
      </c>
      <c r="BM139" s="1">
        <f t="shared" ca="1" si="70"/>
        <v>936.43857282795773</v>
      </c>
      <c r="BN139" s="1">
        <f t="shared" ca="1" si="70"/>
        <v>955.16734428451696</v>
      </c>
      <c r="BO139" s="1">
        <f t="shared" ca="1" si="70"/>
        <v>974.2706911702071</v>
      </c>
      <c r="BP139" s="1">
        <f t="shared" ca="1" si="70"/>
        <v>993.75610499361142</v>
      </c>
      <c r="BQ139" s="1">
        <f t="shared" ca="1" si="70"/>
        <v>1013.6312270934836</v>
      </c>
      <c r="BR139" s="1">
        <f t="shared" ca="1" si="70"/>
        <v>1033.9038516353532</v>
      </c>
      <c r="BS139" s="1">
        <f t="shared" ca="1" si="71"/>
        <v>1054.5819286680603</v>
      </c>
      <c r="BT139" s="1">
        <f t="shared" ca="1" si="71"/>
        <v>1075.6735672414216</v>
      </c>
      <c r="BU139" s="1">
        <f t="shared" ca="1" si="71"/>
        <v>1097.1870385862499</v>
      </c>
      <c r="BV139" s="1">
        <f t="shared" ca="1" si="71"/>
        <v>1119.1307793579749</v>
      </c>
      <c r="BW139" s="1">
        <f t="shared" ca="1" si="71"/>
        <v>1141.5133949451342</v>
      </c>
      <c r="BX139" s="1">
        <f t="shared" ca="1" si="71"/>
        <v>1164.3436628440372</v>
      </c>
      <c r="BY139" s="1">
        <f t="shared" ca="1" si="71"/>
        <v>1187.6305361009179</v>
      </c>
      <c r="BZ139" s="1">
        <f t="shared" ca="1" si="71"/>
        <v>1211.3831468229362</v>
      </c>
      <c r="CA139" s="1">
        <f t="shared" ca="1" si="71"/>
        <v>1235.6108097593947</v>
      </c>
      <c r="CB139" s="1">
        <f t="shared" ca="1" si="71"/>
        <v>1260.3230259545828</v>
      </c>
      <c r="CC139" s="1">
        <f t="shared" ca="1" si="71"/>
        <v>1285.5294864736743</v>
      </c>
    </row>
    <row r="140" spans="2:81" x14ac:dyDescent="0.2">
      <c r="B140">
        <f t="shared" si="62"/>
        <v>2044</v>
      </c>
      <c r="D140" t="s">
        <v>43</v>
      </c>
      <c r="G140" s="1">
        <f t="shared" si="70"/>
        <v>0</v>
      </c>
      <c r="H140" s="1">
        <f t="shared" si="70"/>
        <v>0</v>
      </c>
      <c r="I140" s="1">
        <f t="shared" si="70"/>
        <v>0</v>
      </c>
      <c r="J140" s="1">
        <f t="shared" si="70"/>
        <v>0</v>
      </c>
      <c r="K140" s="1">
        <f t="shared" si="70"/>
        <v>0</v>
      </c>
      <c r="L140" s="1">
        <f t="shared" si="70"/>
        <v>0</v>
      </c>
      <c r="M140" s="1">
        <f t="shared" si="70"/>
        <v>0</v>
      </c>
      <c r="N140" s="1">
        <f t="shared" si="70"/>
        <v>0</v>
      </c>
      <c r="O140" s="1">
        <f t="shared" si="70"/>
        <v>0</v>
      </c>
      <c r="P140" s="1">
        <f t="shared" si="70"/>
        <v>0</v>
      </c>
      <c r="Q140" s="1">
        <f t="shared" si="70"/>
        <v>0</v>
      </c>
      <c r="R140" s="1">
        <f t="shared" si="70"/>
        <v>0</v>
      </c>
      <c r="S140" s="1">
        <f t="shared" si="70"/>
        <v>0</v>
      </c>
      <c r="T140" s="1">
        <f t="shared" si="70"/>
        <v>0</v>
      </c>
      <c r="U140" s="1">
        <f t="shared" si="70"/>
        <v>0</v>
      </c>
      <c r="V140" s="1">
        <f t="shared" si="70"/>
        <v>0</v>
      </c>
      <c r="W140" s="1">
        <f t="shared" si="70"/>
        <v>0</v>
      </c>
      <c r="X140" s="1">
        <f t="shared" si="70"/>
        <v>0</v>
      </c>
      <c r="Y140" s="1">
        <f t="shared" ca="1" si="70"/>
        <v>513.99107449974144</v>
      </c>
      <c r="Z140" s="1">
        <f t="shared" ca="1" si="70"/>
        <v>524.27089598973635</v>
      </c>
      <c r="AA140" s="1">
        <f t="shared" ca="1" si="70"/>
        <v>534.75631390953095</v>
      </c>
      <c r="AB140" s="1">
        <f t="shared" ca="1" si="70"/>
        <v>545.45144018772157</v>
      </c>
      <c r="AC140" s="1">
        <f t="shared" ca="1" si="70"/>
        <v>556.36046899147607</v>
      </c>
      <c r="AD140" s="1">
        <f t="shared" ca="1" si="70"/>
        <v>567.48767837130561</v>
      </c>
      <c r="AE140" s="1">
        <f t="shared" ca="1" si="70"/>
        <v>578.8374319387317</v>
      </c>
      <c r="AF140" s="1">
        <f t="shared" ca="1" si="70"/>
        <v>590.41418057750627</v>
      </c>
      <c r="AG140" s="1">
        <f t="shared" ca="1" si="70"/>
        <v>602.22246418905638</v>
      </c>
      <c r="AH140" s="1">
        <f t="shared" ca="1" si="70"/>
        <v>614.26691347283759</v>
      </c>
      <c r="AI140" s="1">
        <f t="shared" ca="1" si="70"/>
        <v>626.5522517422944</v>
      </c>
      <c r="AJ140" s="1">
        <f t="shared" ca="1" si="70"/>
        <v>639.08329677714005</v>
      </c>
      <c r="AK140" s="1">
        <f t="shared" ca="1" si="70"/>
        <v>651.864962712683</v>
      </c>
      <c r="AL140" s="1">
        <f t="shared" ca="1" si="70"/>
        <v>664.90226196693663</v>
      </c>
      <c r="AM140" s="1">
        <f t="shared" ca="1" si="70"/>
        <v>678.20030720627551</v>
      </c>
      <c r="AN140" s="1">
        <f t="shared" ca="1" si="70"/>
        <v>691.7643133504007</v>
      </c>
      <c r="AO140" s="1">
        <f t="shared" ca="1" si="70"/>
        <v>705.5995996174089</v>
      </c>
      <c r="AP140" s="1">
        <f t="shared" ca="1" si="70"/>
        <v>719.71159160975719</v>
      </c>
      <c r="AQ140" s="1">
        <f t="shared" ca="1" si="70"/>
        <v>734.10582344195223</v>
      </c>
      <c r="AR140" s="1">
        <f t="shared" ca="1" si="70"/>
        <v>748.78793991079112</v>
      </c>
      <c r="AS140" s="1">
        <f t="shared" ca="1" si="70"/>
        <v>676.46022483673823</v>
      </c>
      <c r="AT140" s="1">
        <f t="shared" ca="1" si="70"/>
        <v>689.98942933347303</v>
      </c>
      <c r="AU140" s="1">
        <f t="shared" ca="1" si="70"/>
        <v>703.78921792014239</v>
      </c>
      <c r="AV140" s="1">
        <f t="shared" ca="1" si="70"/>
        <v>717.86500227854526</v>
      </c>
      <c r="AW140" s="1">
        <f t="shared" ca="1" si="70"/>
        <v>732.22230232411619</v>
      </c>
      <c r="AX140" s="1">
        <f t="shared" ca="1" si="70"/>
        <v>746.86674837059854</v>
      </c>
      <c r="AY140" s="1">
        <f t="shared" ca="1" si="70"/>
        <v>761.80408333801051</v>
      </c>
      <c r="AZ140" s="1">
        <f t="shared" ca="1" si="70"/>
        <v>777.04016500477064</v>
      </c>
      <c r="BA140" s="1">
        <f t="shared" ca="1" si="70"/>
        <v>792.58096830486602</v>
      </c>
      <c r="BB140" s="1">
        <f t="shared" ca="1" si="70"/>
        <v>808.43258767096347</v>
      </c>
      <c r="BC140" s="1">
        <f t="shared" ca="1" si="70"/>
        <v>768.20579115693181</v>
      </c>
      <c r="BD140" s="1">
        <f t="shared" ca="1" si="70"/>
        <v>783.5699069800703</v>
      </c>
      <c r="BE140" s="1">
        <f t="shared" ca="1" si="70"/>
        <v>799.24130511967178</v>
      </c>
      <c r="BF140" s="1">
        <f t="shared" ca="1" si="70"/>
        <v>815.22613122206508</v>
      </c>
      <c r="BG140" s="1">
        <f t="shared" ca="1" si="70"/>
        <v>831.53065384650654</v>
      </c>
      <c r="BH140" s="1">
        <f t="shared" ca="1" si="70"/>
        <v>848.16126692343653</v>
      </c>
      <c r="BI140" s="1">
        <f t="shared" ca="1" si="70"/>
        <v>865.1244922619054</v>
      </c>
      <c r="BJ140" s="1">
        <f t="shared" ca="1" si="70"/>
        <v>882.42698210714343</v>
      </c>
      <c r="BK140" s="1">
        <f t="shared" ca="1" si="70"/>
        <v>900.07552174928628</v>
      </c>
      <c r="BL140" s="1">
        <f t="shared" ca="1" si="70"/>
        <v>918.07703218427196</v>
      </c>
      <c r="BM140" s="1">
        <f t="shared" ca="1" si="70"/>
        <v>936.43857282795784</v>
      </c>
      <c r="BN140" s="1">
        <f t="shared" ca="1" si="70"/>
        <v>955.16734428451696</v>
      </c>
      <c r="BO140" s="1">
        <f t="shared" ca="1" si="70"/>
        <v>974.27069117020733</v>
      </c>
      <c r="BP140" s="1">
        <f t="shared" ca="1" si="70"/>
        <v>993.75610499361142</v>
      </c>
      <c r="BQ140" s="1">
        <f t="shared" ca="1" si="70"/>
        <v>1013.6312270934836</v>
      </c>
      <c r="BR140" s="1">
        <f t="shared" ca="1" si="70"/>
        <v>1033.9038516353532</v>
      </c>
      <c r="BS140" s="1">
        <f t="shared" ca="1" si="71"/>
        <v>1054.5819286680603</v>
      </c>
      <c r="BT140" s="1">
        <f t="shared" ca="1" si="71"/>
        <v>1075.6735672414213</v>
      </c>
      <c r="BU140" s="1">
        <f t="shared" ca="1" si="71"/>
        <v>1097.1870385862499</v>
      </c>
      <c r="BV140" s="1">
        <f t="shared" ca="1" si="71"/>
        <v>1119.1307793579749</v>
      </c>
      <c r="BW140" s="1">
        <f t="shared" ca="1" si="71"/>
        <v>1141.5133949451345</v>
      </c>
      <c r="BX140" s="1">
        <f t="shared" ca="1" si="71"/>
        <v>1164.343662844037</v>
      </c>
      <c r="BY140" s="1">
        <f t="shared" ca="1" si="71"/>
        <v>1187.6305361009179</v>
      </c>
      <c r="BZ140" s="1">
        <f t="shared" ca="1" si="71"/>
        <v>1211.3831468229362</v>
      </c>
      <c r="CA140" s="1">
        <f t="shared" ca="1" si="71"/>
        <v>1235.6108097593951</v>
      </c>
      <c r="CB140" s="1">
        <f t="shared" ca="1" si="71"/>
        <v>1260.3230259545826</v>
      </c>
      <c r="CC140" s="1">
        <f t="shared" ca="1" si="71"/>
        <v>1285.5294864736745</v>
      </c>
    </row>
    <row r="141" spans="2:81" x14ac:dyDescent="0.2">
      <c r="B141">
        <f t="shared" si="62"/>
        <v>2045</v>
      </c>
      <c r="D141" t="s">
        <v>43</v>
      </c>
      <c r="G141" s="1">
        <f t="shared" si="70"/>
        <v>0</v>
      </c>
      <c r="H141" s="1">
        <f t="shared" si="70"/>
        <v>0</v>
      </c>
      <c r="I141" s="1">
        <f t="shared" si="70"/>
        <v>0</v>
      </c>
      <c r="J141" s="1">
        <f t="shared" si="70"/>
        <v>0</v>
      </c>
      <c r="K141" s="1">
        <f t="shared" si="70"/>
        <v>0</v>
      </c>
      <c r="L141" s="1">
        <f t="shared" si="70"/>
        <v>0</v>
      </c>
      <c r="M141" s="1">
        <f t="shared" si="70"/>
        <v>0</v>
      </c>
      <c r="N141" s="1">
        <f t="shared" si="70"/>
        <v>0</v>
      </c>
      <c r="O141" s="1">
        <f t="shared" si="70"/>
        <v>0</v>
      </c>
      <c r="P141" s="1">
        <f t="shared" si="70"/>
        <v>0</v>
      </c>
      <c r="Q141" s="1">
        <f t="shared" si="70"/>
        <v>0</v>
      </c>
      <c r="R141" s="1">
        <f t="shared" si="70"/>
        <v>0</v>
      </c>
      <c r="S141" s="1">
        <f t="shared" si="70"/>
        <v>0</v>
      </c>
      <c r="T141" s="1">
        <f t="shared" si="70"/>
        <v>0</v>
      </c>
      <c r="U141" s="1">
        <f t="shared" si="70"/>
        <v>0</v>
      </c>
      <c r="V141" s="1">
        <f t="shared" si="70"/>
        <v>0</v>
      </c>
      <c r="W141" s="1">
        <f t="shared" si="70"/>
        <v>0</v>
      </c>
      <c r="X141" s="1">
        <f t="shared" si="70"/>
        <v>0</v>
      </c>
      <c r="Y141" s="1">
        <f t="shared" si="70"/>
        <v>0</v>
      </c>
      <c r="Z141" s="1">
        <f t="shared" ca="1" si="70"/>
        <v>515.2053036177814</v>
      </c>
      <c r="AA141" s="1">
        <f t="shared" ca="1" si="70"/>
        <v>525.50940969013698</v>
      </c>
      <c r="AB141" s="1">
        <f t="shared" ca="1" si="70"/>
        <v>536.0195978839397</v>
      </c>
      <c r="AC141" s="1">
        <f t="shared" ca="1" si="70"/>
        <v>546.73998984161858</v>
      </c>
      <c r="AD141" s="1">
        <f t="shared" ca="1" si="70"/>
        <v>557.67478963845087</v>
      </c>
      <c r="AE141" s="1">
        <f t="shared" ca="1" si="70"/>
        <v>568.82828543121991</v>
      </c>
      <c r="AF141" s="1">
        <f t="shared" ca="1" si="70"/>
        <v>580.20485113984432</v>
      </c>
      <c r="AG141" s="1">
        <f t="shared" ca="1" si="70"/>
        <v>591.80894816264106</v>
      </c>
      <c r="AH141" s="1">
        <f t="shared" ca="1" si="70"/>
        <v>603.64512712589396</v>
      </c>
      <c r="AI141" s="1">
        <f t="shared" ca="1" si="70"/>
        <v>615.71802966841187</v>
      </c>
      <c r="AJ141" s="1">
        <f t="shared" ca="1" si="70"/>
        <v>628.03239026178017</v>
      </c>
      <c r="AK141" s="1">
        <f t="shared" ca="1" si="70"/>
        <v>640.59303806701564</v>
      </c>
      <c r="AL141" s="1">
        <f t="shared" ca="1" si="70"/>
        <v>653.40489882835595</v>
      </c>
      <c r="AM141" s="1">
        <f t="shared" ca="1" si="70"/>
        <v>666.47299680492313</v>
      </c>
      <c r="AN141" s="1">
        <f t="shared" ca="1" si="70"/>
        <v>679.80245674102162</v>
      </c>
      <c r="AO141" s="1">
        <f t="shared" ca="1" si="70"/>
        <v>693.39850587584192</v>
      </c>
      <c r="AP141" s="1">
        <f t="shared" ca="1" si="70"/>
        <v>707.26647599335888</v>
      </c>
      <c r="AQ141" s="1">
        <f t="shared" ca="1" si="70"/>
        <v>721.41180551322611</v>
      </c>
      <c r="AR141" s="1">
        <f t="shared" ca="1" si="70"/>
        <v>735.84004162349049</v>
      </c>
      <c r="AS141" s="1">
        <f t="shared" ca="1" si="70"/>
        <v>750.55684245596035</v>
      </c>
      <c r="AT141" s="1">
        <f t="shared" ca="1" si="70"/>
        <v>685.22220043012749</v>
      </c>
      <c r="AU141" s="1">
        <f t="shared" ca="1" si="70"/>
        <v>698.92664443873014</v>
      </c>
      <c r="AV141" s="1">
        <f t="shared" ca="1" si="70"/>
        <v>712.9051773275047</v>
      </c>
      <c r="AW141" s="1">
        <f t="shared" ca="1" si="70"/>
        <v>727.16328087405475</v>
      </c>
      <c r="AX141" s="1">
        <f t="shared" ca="1" si="70"/>
        <v>741.70654649153585</v>
      </c>
      <c r="AY141" s="1">
        <f t="shared" ca="1" si="70"/>
        <v>756.54067742136658</v>
      </c>
      <c r="AZ141" s="1">
        <f t="shared" ca="1" si="70"/>
        <v>771.67149096979392</v>
      </c>
      <c r="BA141" s="1">
        <f t="shared" ca="1" si="70"/>
        <v>787.10492078918969</v>
      </c>
      <c r="BB141" s="1">
        <f t="shared" ca="1" si="70"/>
        <v>802.84701920497355</v>
      </c>
      <c r="BC141" s="1">
        <f t="shared" ca="1" si="70"/>
        <v>818.903959589073</v>
      </c>
      <c r="BD141" s="1">
        <f t="shared" ca="1" si="70"/>
        <v>783.56990698007041</v>
      </c>
      <c r="BE141" s="1">
        <f t="shared" ca="1" si="70"/>
        <v>799.24130511967178</v>
      </c>
      <c r="BF141" s="1">
        <f t="shared" ca="1" si="70"/>
        <v>815.22613122206531</v>
      </c>
      <c r="BG141" s="1">
        <f t="shared" ca="1" si="70"/>
        <v>831.53065384650654</v>
      </c>
      <c r="BH141" s="1">
        <f t="shared" ca="1" si="70"/>
        <v>848.16126692343664</v>
      </c>
      <c r="BI141" s="1">
        <f t="shared" ca="1" si="70"/>
        <v>865.12449226190529</v>
      </c>
      <c r="BJ141" s="1">
        <f t="shared" ca="1" si="70"/>
        <v>882.42698210714354</v>
      </c>
      <c r="BK141" s="1">
        <f t="shared" ca="1" si="70"/>
        <v>900.07552174928628</v>
      </c>
      <c r="BL141" s="1">
        <f t="shared" ca="1" si="70"/>
        <v>918.07703218427207</v>
      </c>
      <c r="BM141" s="1">
        <f t="shared" ca="1" si="70"/>
        <v>936.43857282795739</v>
      </c>
      <c r="BN141" s="1">
        <f t="shared" ca="1" si="70"/>
        <v>955.16734428451696</v>
      </c>
      <c r="BO141" s="1">
        <f t="shared" ca="1" si="70"/>
        <v>974.27069117020733</v>
      </c>
      <c r="BP141" s="1">
        <f t="shared" ca="1" si="70"/>
        <v>993.75610499361142</v>
      </c>
      <c r="BQ141" s="1">
        <f t="shared" ca="1" si="70"/>
        <v>1013.6312270934836</v>
      </c>
      <c r="BR141" s="1">
        <f t="shared" ref="BR141" ca="1" si="72">SUM($E$18*BR75,$E$19*BR108)</f>
        <v>1033.9038516353535</v>
      </c>
      <c r="BS141" s="1">
        <f t="shared" ca="1" si="71"/>
        <v>1054.5819286680603</v>
      </c>
      <c r="BT141" s="1">
        <f t="shared" ca="1" si="71"/>
        <v>1075.6735672414216</v>
      </c>
      <c r="BU141" s="1">
        <f t="shared" ca="1" si="71"/>
        <v>1097.1870385862499</v>
      </c>
      <c r="BV141" s="1">
        <f t="shared" ca="1" si="71"/>
        <v>1119.1307793579749</v>
      </c>
      <c r="BW141" s="1">
        <f t="shared" ca="1" si="71"/>
        <v>1141.5133949451345</v>
      </c>
      <c r="BX141" s="1">
        <f t="shared" ca="1" si="71"/>
        <v>1164.3436628440372</v>
      </c>
      <c r="BY141" s="1">
        <f t="shared" ca="1" si="71"/>
        <v>1187.6305361009177</v>
      </c>
      <c r="BZ141" s="1">
        <f t="shared" ca="1" si="71"/>
        <v>1211.3831468229364</v>
      </c>
      <c r="CA141" s="1">
        <f t="shared" ca="1" si="71"/>
        <v>1235.6108097593949</v>
      </c>
      <c r="CB141" s="1">
        <f t="shared" ca="1" si="71"/>
        <v>1260.3230259545828</v>
      </c>
      <c r="CC141" s="1">
        <f t="shared" ca="1" si="71"/>
        <v>1285.5294864736743</v>
      </c>
    </row>
    <row r="142" spans="2:81" x14ac:dyDescent="0.2">
      <c r="B142">
        <f t="shared" si="62"/>
        <v>2046</v>
      </c>
      <c r="D142" t="s">
        <v>43</v>
      </c>
      <c r="G142" s="1">
        <f t="shared" ref="G142:BR145" si="73">SUM($E$18*G76,$E$19*G109)</f>
        <v>0</v>
      </c>
      <c r="H142" s="1">
        <f t="shared" si="73"/>
        <v>0</v>
      </c>
      <c r="I142" s="1">
        <f t="shared" si="73"/>
        <v>0</v>
      </c>
      <c r="J142" s="1">
        <f t="shared" si="73"/>
        <v>0</v>
      </c>
      <c r="K142" s="1">
        <f t="shared" si="73"/>
        <v>0</v>
      </c>
      <c r="L142" s="1">
        <f t="shared" si="73"/>
        <v>0</v>
      </c>
      <c r="M142" s="1">
        <f t="shared" si="73"/>
        <v>0</v>
      </c>
      <c r="N142" s="1">
        <f t="shared" si="73"/>
        <v>0</v>
      </c>
      <c r="O142" s="1">
        <f t="shared" si="73"/>
        <v>0</v>
      </c>
      <c r="P142" s="1">
        <f t="shared" si="73"/>
        <v>0</v>
      </c>
      <c r="Q142" s="1">
        <f t="shared" si="73"/>
        <v>0</v>
      </c>
      <c r="R142" s="1">
        <f t="shared" si="73"/>
        <v>0</v>
      </c>
      <c r="S142" s="1">
        <f t="shared" si="73"/>
        <v>0</v>
      </c>
      <c r="T142" s="1">
        <f t="shared" si="73"/>
        <v>0</v>
      </c>
      <c r="U142" s="1">
        <f t="shared" si="73"/>
        <v>0</v>
      </c>
      <c r="V142" s="1">
        <f t="shared" si="73"/>
        <v>0</v>
      </c>
      <c r="W142" s="1">
        <f t="shared" si="73"/>
        <v>0</v>
      </c>
      <c r="X142" s="1">
        <f t="shared" si="73"/>
        <v>0</v>
      </c>
      <c r="Y142" s="1">
        <f t="shared" si="73"/>
        <v>0</v>
      </c>
      <c r="Z142" s="1">
        <f t="shared" si="73"/>
        <v>0</v>
      </c>
      <c r="AA142" s="1">
        <f t="shared" ca="1" si="73"/>
        <v>516.4151211532394</v>
      </c>
      <c r="AB142" s="1">
        <f t="shared" ca="1" si="73"/>
        <v>526.74342357630417</v>
      </c>
      <c r="AC142" s="1">
        <f t="shared" ca="1" si="73"/>
        <v>537.27829204783029</v>
      </c>
      <c r="AD142" s="1">
        <f t="shared" ca="1" si="73"/>
        <v>548.02385788878678</v>
      </c>
      <c r="AE142" s="1">
        <f t="shared" ca="1" si="73"/>
        <v>558.98433504656259</v>
      </c>
      <c r="AF142" s="1">
        <f t="shared" ca="1" si="73"/>
        <v>570.16402174749396</v>
      </c>
      <c r="AG142" s="1">
        <f t="shared" ca="1" si="73"/>
        <v>581.56730218244377</v>
      </c>
      <c r="AH142" s="1">
        <f t="shared" ca="1" si="73"/>
        <v>593.19864822609247</v>
      </c>
      <c r="AI142" s="1">
        <f t="shared" ca="1" si="73"/>
        <v>605.06262119061444</v>
      </c>
      <c r="AJ142" s="1">
        <f t="shared" ca="1" si="73"/>
        <v>617.16387361442673</v>
      </c>
      <c r="AK142" s="1">
        <f t="shared" ca="1" si="73"/>
        <v>629.50715108671534</v>
      </c>
      <c r="AL142" s="1">
        <f t="shared" ca="1" si="73"/>
        <v>642.09729410844943</v>
      </c>
      <c r="AM142" s="1">
        <f t="shared" ca="1" si="73"/>
        <v>654.9392399906186</v>
      </c>
      <c r="AN142" s="1">
        <f t="shared" ca="1" si="73"/>
        <v>668.03802479043088</v>
      </c>
      <c r="AO142" s="1">
        <f t="shared" ca="1" si="73"/>
        <v>681.39878528623956</v>
      </c>
      <c r="AP142" s="1">
        <f t="shared" ca="1" si="73"/>
        <v>695.02676099196424</v>
      </c>
      <c r="AQ142" s="1">
        <f t="shared" ca="1" si="73"/>
        <v>708.92729621180365</v>
      </c>
      <c r="AR142" s="1">
        <f t="shared" ca="1" si="73"/>
        <v>723.10584213603977</v>
      </c>
      <c r="AS142" s="1">
        <f t="shared" ca="1" si="73"/>
        <v>737.56795897876043</v>
      </c>
      <c r="AT142" s="1">
        <f t="shared" ca="1" si="73"/>
        <v>752.31931815833559</v>
      </c>
      <c r="AU142" s="1">
        <f t="shared" ca="1" si="73"/>
        <v>694.1672766734489</v>
      </c>
      <c r="AV142" s="1">
        <f t="shared" ca="1" si="73"/>
        <v>708.05062220691786</v>
      </c>
      <c r="AW142" s="1">
        <f t="shared" ca="1" si="73"/>
        <v>722.21163465105622</v>
      </c>
      <c r="AX142" s="1">
        <f t="shared" ca="1" si="73"/>
        <v>736.65586734407725</v>
      </c>
      <c r="AY142" s="1">
        <f t="shared" ca="1" si="73"/>
        <v>751.38898469095875</v>
      </c>
      <c r="AZ142" s="1">
        <f t="shared" ca="1" si="73"/>
        <v>766.41676438477805</v>
      </c>
      <c r="BA142" s="1">
        <f t="shared" ca="1" si="73"/>
        <v>781.74509967247366</v>
      </c>
      <c r="BB142" s="1">
        <f t="shared" ca="1" si="73"/>
        <v>797.38000166592303</v>
      </c>
      <c r="BC142" s="1">
        <f t="shared" ca="1" si="73"/>
        <v>813.32760169924154</v>
      </c>
      <c r="BD142" s="1">
        <f t="shared" ca="1" si="73"/>
        <v>829.59415373322634</v>
      </c>
      <c r="BE142" s="1">
        <f t="shared" ca="1" si="73"/>
        <v>799.24130511967178</v>
      </c>
      <c r="BF142" s="1">
        <f t="shared" ca="1" si="73"/>
        <v>815.22613122206519</v>
      </c>
      <c r="BG142" s="1">
        <f t="shared" ca="1" si="73"/>
        <v>831.53065384650654</v>
      </c>
      <c r="BH142" s="1">
        <f t="shared" ca="1" si="73"/>
        <v>848.16126692343664</v>
      </c>
      <c r="BI142" s="1">
        <f t="shared" ca="1" si="73"/>
        <v>865.12449226190552</v>
      </c>
      <c r="BJ142" s="1">
        <f t="shared" ca="1" si="73"/>
        <v>882.42698210714343</v>
      </c>
      <c r="BK142" s="1">
        <f t="shared" ca="1" si="73"/>
        <v>900.07552174928639</v>
      </c>
      <c r="BL142" s="1">
        <f t="shared" ca="1" si="73"/>
        <v>918.07703218427218</v>
      </c>
      <c r="BM142" s="1">
        <f t="shared" ca="1" si="73"/>
        <v>936.43857282795761</v>
      </c>
      <c r="BN142" s="1">
        <f t="shared" ca="1" si="73"/>
        <v>955.16734428451662</v>
      </c>
      <c r="BO142" s="1">
        <f t="shared" ca="1" si="73"/>
        <v>974.27069117020733</v>
      </c>
      <c r="BP142" s="1">
        <f t="shared" ca="1" si="73"/>
        <v>993.75610499361142</v>
      </c>
      <c r="BQ142" s="1">
        <f t="shared" ca="1" si="73"/>
        <v>1013.6312270934836</v>
      </c>
      <c r="BR142" s="1">
        <f t="shared" ca="1" si="73"/>
        <v>1033.9038516353535</v>
      </c>
      <c r="BS142" s="1">
        <f t="shared" ca="1" si="71"/>
        <v>1054.5819286680603</v>
      </c>
      <c r="BT142" s="1">
        <f t="shared" ca="1" si="71"/>
        <v>1075.6735672414216</v>
      </c>
      <c r="BU142" s="1">
        <f t="shared" ca="1" si="71"/>
        <v>1097.1870385862501</v>
      </c>
      <c r="BV142" s="1">
        <f t="shared" ca="1" si="71"/>
        <v>1119.1307793579749</v>
      </c>
      <c r="BW142" s="1">
        <f t="shared" ca="1" si="71"/>
        <v>1141.5133949451345</v>
      </c>
      <c r="BX142" s="1">
        <f t="shared" ca="1" si="71"/>
        <v>1164.3436628440372</v>
      </c>
      <c r="BY142" s="1">
        <f t="shared" ca="1" si="71"/>
        <v>1187.6305361009181</v>
      </c>
      <c r="BZ142" s="1">
        <f t="shared" ca="1" si="71"/>
        <v>1211.3831468229362</v>
      </c>
      <c r="CA142" s="1">
        <f t="shared" ca="1" si="71"/>
        <v>1235.6108097593951</v>
      </c>
      <c r="CB142" s="1">
        <f t="shared" ca="1" si="71"/>
        <v>1260.3230259545828</v>
      </c>
      <c r="CC142" s="1">
        <f t="shared" ca="1" si="71"/>
        <v>1285.5294864736745</v>
      </c>
    </row>
    <row r="143" spans="2:81" x14ac:dyDescent="0.2">
      <c r="B143">
        <f t="shared" si="62"/>
        <v>2047</v>
      </c>
      <c r="D143" t="s">
        <v>43</v>
      </c>
      <c r="G143" s="1">
        <f t="shared" si="73"/>
        <v>0</v>
      </c>
      <c r="H143" s="1">
        <f t="shared" si="73"/>
        <v>0</v>
      </c>
      <c r="I143" s="1">
        <f t="shared" si="73"/>
        <v>0</v>
      </c>
      <c r="J143" s="1">
        <f t="shared" si="73"/>
        <v>0</v>
      </c>
      <c r="K143" s="1">
        <f t="shared" si="73"/>
        <v>0</v>
      </c>
      <c r="L143" s="1">
        <f t="shared" si="73"/>
        <v>0</v>
      </c>
      <c r="M143" s="1">
        <f t="shared" si="73"/>
        <v>0</v>
      </c>
      <c r="N143" s="1">
        <f t="shared" si="73"/>
        <v>0</v>
      </c>
      <c r="O143" s="1">
        <f t="shared" si="73"/>
        <v>0</v>
      </c>
      <c r="P143" s="1">
        <f t="shared" si="73"/>
        <v>0</v>
      </c>
      <c r="Q143" s="1">
        <f t="shared" si="73"/>
        <v>0</v>
      </c>
      <c r="R143" s="1">
        <f t="shared" si="73"/>
        <v>0</v>
      </c>
      <c r="S143" s="1">
        <f t="shared" si="73"/>
        <v>0</v>
      </c>
      <c r="T143" s="1">
        <f t="shared" si="73"/>
        <v>0</v>
      </c>
      <c r="U143" s="1">
        <f t="shared" si="73"/>
        <v>0</v>
      </c>
      <c r="V143" s="1">
        <f t="shared" si="73"/>
        <v>0</v>
      </c>
      <c r="W143" s="1">
        <f t="shared" si="73"/>
        <v>0</v>
      </c>
      <c r="X143" s="1">
        <f t="shared" si="73"/>
        <v>0</v>
      </c>
      <c r="Y143" s="1">
        <f t="shared" si="73"/>
        <v>0</v>
      </c>
      <c r="Z143" s="1">
        <f t="shared" si="73"/>
        <v>0</v>
      </c>
      <c r="AA143" s="1">
        <f t="shared" si="73"/>
        <v>0</v>
      </c>
      <c r="AB143" s="1">
        <f t="shared" ca="1" si="73"/>
        <v>517.62787974375169</v>
      </c>
      <c r="AC143" s="1">
        <f t="shared" ca="1" si="73"/>
        <v>527.98043733862676</v>
      </c>
      <c r="AD143" s="1">
        <f t="shared" ca="1" si="73"/>
        <v>538.54004608539924</v>
      </c>
      <c r="AE143" s="1">
        <f t="shared" ca="1" si="73"/>
        <v>549.31084700710721</v>
      </c>
      <c r="AF143" s="1">
        <f t="shared" ca="1" si="73"/>
        <v>560.2970639472494</v>
      </c>
      <c r="AG143" s="1">
        <f t="shared" ca="1" si="73"/>
        <v>571.50300522619432</v>
      </c>
      <c r="AH143" s="1">
        <f t="shared" ca="1" si="73"/>
        <v>582.93306533071836</v>
      </c>
      <c r="AI143" s="1">
        <f t="shared" ca="1" si="73"/>
        <v>594.59172663733261</v>
      </c>
      <c r="AJ143" s="1">
        <f t="shared" ca="1" si="73"/>
        <v>606.48356117007927</v>
      </c>
      <c r="AK143" s="1">
        <f t="shared" ca="1" si="73"/>
        <v>618.61323239348076</v>
      </c>
      <c r="AL143" s="1">
        <f t="shared" ca="1" si="73"/>
        <v>630.98549704135053</v>
      </c>
      <c r="AM143" s="1">
        <f t="shared" ca="1" si="73"/>
        <v>643.60520698217738</v>
      </c>
      <c r="AN143" s="1">
        <f t="shared" ca="1" si="73"/>
        <v>656.477311121821</v>
      </c>
      <c r="AO143" s="1">
        <f t="shared" ca="1" si="73"/>
        <v>669.60685734425738</v>
      </c>
      <c r="AP143" s="1">
        <f t="shared" ca="1" si="73"/>
        <v>682.99899449114264</v>
      </c>
      <c r="AQ143" s="1">
        <f t="shared" ca="1" si="73"/>
        <v>696.65897438096522</v>
      </c>
      <c r="AR143" s="1">
        <f t="shared" ca="1" si="73"/>
        <v>710.59215386858477</v>
      </c>
      <c r="AS143" s="1">
        <f t="shared" ca="1" si="73"/>
        <v>724.80399694595644</v>
      </c>
      <c r="AT143" s="1">
        <f t="shared" ca="1" si="73"/>
        <v>739.30007688487547</v>
      </c>
      <c r="AU143" s="1">
        <f t="shared" ca="1" si="73"/>
        <v>754.086078422573</v>
      </c>
      <c r="AV143" s="1">
        <f t="shared" ca="1" si="73"/>
        <v>703.30003074194758</v>
      </c>
      <c r="AW143" s="1">
        <f t="shared" ca="1" si="73"/>
        <v>717.36603135678649</v>
      </c>
      <c r="AX143" s="1">
        <f t="shared" ca="1" si="73"/>
        <v>731.71335198392217</v>
      </c>
      <c r="AY143" s="1">
        <f t="shared" ca="1" si="73"/>
        <v>746.3476190236006</v>
      </c>
      <c r="AZ143" s="1">
        <f t="shared" ca="1" si="73"/>
        <v>761.27457140407262</v>
      </c>
      <c r="BA143" s="1">
        <f t="shared" ca="1" si="73"/>
        <v>776.50006283215407</v>
      </c>
      <c r="BB143" s="1">
        <f t="shared" ca="1" si="73"/>
        <v>792.0300640887973</v>
      </c>
      <c r="BC143" s="1">
        <f t="shared" ca="1" si="73"/>
        <v>807.87066537057308</v>
      </c>
      <c r="BD143" s="1">
        <f t="shared" ca="1" si="73"/>
        <v>824.02807867798458</v>
      </c>
      <c r="BE143" s="1">
        <f t="shared" ca="1" si="73"/>
        <v>840.50864025154419</v>
      </c>
      <c r="BF143" s="1">
        <f t="shared" ca="1" si="73"/>
        <v>815.22613122206531</v>
      </c>
      <c r="BG143" s="1">
        <f t="shared" ca="1" si="73"/>
        <v>831.53065384650654</v>
      </c>
      <c r="BH143" s="1">
        <f t="shared" ca="1" si="73"/>
        <v>848.16126692343676</v>
      </c>
      <c r="BI143" s="1">
        <f t="shared" ca="1" si="73"/>
        <v>865.1244922619054</v>
      </c>
      <c r="BJ143" s="1">
        <f t="shared" ca="1" si="73"/>
        <v>882.42698210714366</v>
      </c>
      <c r="BK143" s="1">
        <f t="shared" ca="1" si="73"/>
        <v>900.07552174928639</v>
      </c>
      <c r="BL143" s="1">
        <f t="shared" ca="1" si="73"/>
        <v>918.07703218427218</v>
      </c>
      <c r="BM143" s="1">
        <f t="shared" ca="1" si="73"/>
        <v>936.43857282795761</v>
      </c>
      <c r="BN143" s="1">
        <f t="shared" ca="1" si="73"/>
        <v>955.16734428451673</v>
      </c>
      <c r="BO143" s="1">
        <f t="shared" ca="1" si="73"/>
        <v>974.2706911702071</v>
      </c>
      <c r="BP143" s="1">
        <f t="shared" ca="1" si="73"/>
        <v>993.75610499361142</v>
      </c>
      <c r="BQ143" s="1">
        <f t="shared" ca="1" si="73"/>
        <v>1013.6312270934836</v>
      </c>
      <c r="BR143" s="1">
        <f t="shared" ca="1" si="73"/>
        <v>1033.9038516353535</v>
      </c>
      <c r="BS143" s="1">
        <f t="shared" ca="1" si="71"/>
        <v>1054.5819286680603</v>
      </c>
      <c r="BT143" s="1">
        <f t="shared" ca="1" si="71"/>
        <v>1075.6735672414216</v>
      </c>
      <c r="BU143" s="1">
        <f t="shared" ca="1" si="71"/>
        <v>1097.1870385862499</v>
      </c>
      <c r="BV143" s="1">
        <f t="shared" ca="1" si="71"/>
        <v>1119.1307793579749</v>
      </c>
      <c r="BW143" s="1">
        <f t="shared" ca="1" si="71"/>
        <v>1141.5133949451345</v>
      </c>
      <c r="BX143" s="1">
        <f t="shared" ca="1" si="71"/>
        <v>1164.3436628440372</v>
      </c>
      <c r="BY143" s="1">
        <f t="shared" ca="1" si="71"/>
        <v>1187.6305361009179</v>
      </c>
      <c r="BZ143" s="1">
        <f t="shared" ca="1" si="71"/>
        <v>1211.3831468229362</v>
      </c>
      <c r="CA143" s="1">
        <f t="shared" ca="1" si="71"/>
        <v>1235.6108097593949</v>
      </c>
      <c r="CB143" s="1">
        <f t="shared" ca="1" si="71"/>
        <v>1260.3230259545828</v>
      </c>
      <c r="CC143" s="1">
        <f t="shared" ca="1" si="71"/>
        <v>1285.5294864736745</v>
      </c>
    </row>
    <row r="144" spans="2:81" x14ac:dyDescent="0.2">
      <c r="B144">
        <f t="shared" si="62"/>
        <v>2048</v>
      </c>
      <c r="D144" t="s">
        <v>43</v>
      </c>
      <c r="G144" s="1">
        <f t="shared" si="73"/>
        <v>0</v>
      </c>
      <c r="H144" s="1">
        <f t="shared" si="73"/>
        <v>0</v>
      </c>
      <c r="I144" s="1">
        <f t="shared" si="73"/>
        <v>0</v>
      </c>
      <c r="J144" s="1">
        <f t="shared" si="73"/>
        <v>0</v>
      </c>
      <c r="K144" s="1">
        <f t="shared" si="73"/>
        <v>0</v>
      </c>
      <c r="L144" s="1">
        <f t="shared" si="73"/>
        <v>0</v>
      </c>
      <c r="M144" s="1">
        <f t="shared" si="73"/>
        <v>0</v>
      </c>
      <c r="N144" s="1">
        <f t="shared" si="73"/>
        <v>0</v>
      </c>
      <c r="O144" s="1">
        <f t="shared" si="73"/>
        <v>0</v>
      </c>
      <c r="P144" s="1">
        <f t="shared" si="73"/>
        <v>0</v>
      </c>
      <c r="Q144" s="1">
        <f t="shared" si="73"/>
        <v>0</v>
      </c>
      <c r="R144" s="1">
        <f t="shared" si="73"/>
        <v>0</v>
      </c>
      <c r="S144" s="1">
        <f t="shared" si="73"/>
        <v>0</v>
      </c>
      <c r="T144" s="1">
        <f t="shared" si="73"/>
        <v>0</v>
      </c>
      <c r="U144" s="1">
        <f t="shared" si="73"/>
        <v>0</v>
      </c>
      <c r="V144" s="1">
        <f t="shared" si="73"/>
        <v>0</v>
      </c>
      <c r="W144" s="1">
        <f t="shared" si="73"/>
        <v>0</v>
      </c>
      <c r="X144" s="1">
        <f t="shared" si="73"/>
        <v>0</v>
      </c>
      <c r="Y144" s="1">
        <f t="shared" si="73"/>
        <v>0</v>
      </c>
      <c r="Z144" s="1">
        <f t="shared" si="73"/>
        <v>0</v>
      </c>
      <c r="AA144" s="1">
        <f t="shared" si="73"/>
        <v>0</v>
      </c>
      <c r="AB144" s="1">
        <f t="shared" si="73"/>
        <v>0</v>
      </c>
      <c r="AC144" s="1">
        <f t="shared" ca="1" si="73"/>
        <v>518.83867763089472</v>
      </c>
      <c r="AD144" s="1">
        <f t="shared" ca="1" si="73"/>
        <v>529.21545118351264</v>
      </c>
      <c r="AE144" s="1">
        <f t="shared" ca="1" si="73"/>
        <v>539.79976020718289</v>
      </c>
      <c r="AF144" s="1">
        <f t="shared" ca="1" si="73"/>
        <v>550.59575541132654</v>
      </c>
      <c r="AG144" s="1">
        <f t="shared" ca="1" si="73"/>
        <v>561.60767051955304</v>
      </c>
      <c r="AH144" s="1">
        <f t="shared" ca="1" si="73"/>
        <v>572.83982392994403</v>
      </c>
      <c r="AI144" s="1">
        <f t="shared" ca="1" si="73"/>
        <v>584.29662040854305</v>
      </c>
      <c r="AJ144" s="1">
        <f t="shared" ca="1" si="73"/>
        <v>595.98255281671368</v>
      </c>
      <c r="AK144" s="1">
        <f t="shared" ca="1" si="73"/>
        <v>607.90220387304817</v>
      </c>
      <c r="AL144" s="1">
        <f t="shared" ca="1" si="73"/>
        <v>620.06024795050905</v>
      </c>
      <c r="AM144" s="1">
        <f t="shared" ca="1" si="73"/>
        <v>632.46145290951927</v>
      </c>
      <c r="AN144" s="1">
        <f t="shared" ca="1" si="73"/>
        <v>645.11068196770952</v>
      </c>
      <c r="AO144" s="1">
        <f t="shared" ca="1" si="73"/>
        <v>658.0128956070638</v>
      </c>
      <c r="AP144" s="1">
        <f t="shared" ca="1" si="73"/>
        <v>671.17315351920502</v>
      </c>
      <c r="AQ144" s="1">
        <f t="shared" ca="1" si="73"/>
        <v>684.59661658958919</v>
      </c>
      <c r="AR144" s="1">
        <f t="shared" ca="1" si="73"/>
        <v>698.28854892138088</v>
      </c>
      <c r="AS144" s="1">
        <f t="shared" ca="1" si="73"/>
        <v>712.25431989980848</v>
      </c>
      <c r="AT144" s="1">
        <f t="shared" ca="1" si="73"/>
        <v>726.49940629780474</v>
      </c>
      <c r="AU144" s="1">
        <f t="shared" ca="1" si="73"/>
        <v>741.02939442376078</v>
      </c>
      <c r="AV144" s="1">
        <f t="shared" ca="1" si="73"/>
        <v>755.84998231223597</v>
      </c>
      <c r="AW144" s="1">
        <f t="shared" ca="1" si="73"/>
        <v>712.6236060839625</v>
      </c>
      <c r="AX144" s="1">
        <f t="shared" ca="1" si="73"/>
        <v>726.87607820564176</v>
      </c>
      <c r="AY144" s="1">
        <f t="shared" ca="1" si="73"/>
        <v>741.41359976975457</v>
      </c>
      <c r="AZ144" s="1">
        <f t="shared" ca="1" si="73"/>
        <v>756.24187176514965</v>
      </c>
      <c r="BA144" s="1">
        <f t="shared" ca="1" si="73"/>
        <v>771.36670920045253</v>
      </c>
      <c r="BB144" s="1">
        <f t="shared" ca="1" si="73"/>
        <v>786.7940433844617</v>
      </c>
      <c r="BC144" s="1">
        <f t="shared" ca="1" si="73"/>
        <v>802.52992425215098</v>
      </c>
      <c r="BD144" s="1">
        <f t="shared" ca="1" si="73"/>
        <v>818.58052273719386</v>
      </c>
      <c r="BE144" s="1">
        <f t="shared" ca="1" si="73"/>
        <v>834.95213319193772</v>
      </c>
      <c r="BF144" s="1">
        <f t="shared" ca="1" si="73"/>
        <v>851.6511758557765</v>
      </c>
      <c r="BG144" s="1">
        <f t="shared" ca="1" si="73"/>
        <v>831.53065384650654</v>
      </c>
      <c r="BH144" s="1">
        <f t="shared" ca="1" si="73"/>
        <v>848.16126692343664</v>
      </c>
      <c r="BI144" s="1">
        <f t="shared" ca="1" si="73"/>
        <v>865.12449226190552</v>
      </c>
      <c r="BJ144" s="1">
        <f t="shared" ca="1" si="73"/>
        <v>882.42698210714343</v>
      </c>
      <c r="BK144" s="1">
        <f t="shared" ca="1" si="73"/>
        <v>900.07552174928651</v>
      </c>
      <c r="BL144" s="1">
        <f t="shared" ca="1" si="73"/>
        <v>918.07703218427196</v>
      </c>
      <c r="BM144" s="1">
        <f t="shared" ca="1" si="73"/>
        <v>936.43857282795761</v>
      </c>
      <c r="BN144" s="1">
        <f t="shared" ca="1" si="73"/>
        <v>955.16734428451673</v>
      </c>
      <c r="BO144" s="1">
        <f t="shared" ca="1" si="73"/>
        <v>974.2706911702071</v>
      </c>
      <c r="BP144" s="1">
        <f t="shared" ca="1" si="73"/>
        <v>993.75610499361119</v>
      </c>
      <c r="BQ144" s="1">
        <f t="shared" ca="1" si="73"/>
        <v>1013.6312270934836</v>
      </c>
      <c r="BR144" s="1">
        <f t="shared" ca="1" si="73"/>
        <v>1033.9038516353532</v>
      </c>
      <c r="BS144" s="1">
        <f t="shared" ca="1" si="71"/>
        <v>1054.5819286680603</v>
      </c>
      <c r="BT144" s="1">
        <f t="shared" ca="1" si="71"/>
        <v>1075.6735672414216</v>
      </c>
      <c r="BU144" s="1">
        <f t="shared" ca="1" si="71"/>
        <v>1097.1870385862501</v>
      </c>
      <c r="BV144" s="1">
        <f t="shared" ca="1" si="71"/>
        <v>1119.1307793579749</v>
      </c>
      <c r="BW144" s="1">
        <f t="shared" ca="1" si="71"/>
        <v>1141.5133949451347</v>
      </c>
      <c r="BX144" s="1">
        <f t="shared" ca="1" si="71"/>
        <v>1164.3436628440372</v>
      </c>
      <c r="BY144" s="1">
        <f t="shared" ca="1" si="71"/>
        <v>1187.6305361009179</v>
      </c>
      <c r="BZ144" s="1">
        <f t="shared" ca="1" si="71"/>
        <v>1211.3831468229364</v>
      </c>
      <c r="CA144" s="1">
        <f t="shared" ca="1" si="71"/>
        <v>1235.6108097593951</v>
      </c>
      <c r="CB144" s="1">
        <f t="shared" ca="1" si="71"/>
        <v>1260.3230259545828</v>
      </c>
      <c r="CC144" s="1">
        <f t="shared" ca="1" si="71"/>
        <v>1285.5294864736748</v>
      </c>
    </row>
    <row r="145" spans="2:81" x14ac:dyDescent="0.2">
      <c r="B145">
        <f t="shared" si="62"/>
        <v>2049</v>
      </c>
      <c r="D145" t="s">
        <v>43</v>
      </c>
      <c r="G145" s="1">
        <f t="shared" si="73"/>
        <v>0</v>
      </c>
      <c r="H145" s="1">
        <f t="shared" si="73"/>
        <v>0</v>
      </c>
      <c r="I145" s="1">
        <f t="shared" si="73"/>
        <v>0</v>
      </c>
      <c r="J145" s="1">
        <f t="shared" si="73"/>
        <v>0</v>
      </c>
      <c r="K145" s="1">
        <f t="shared" si="73"/>
        <v>0</v>
      </c>
      <c r="L145" s="1">
        <f t="shared" si="73"/>
        <v>0</v>
      </c>
      <c r="M145" s="1">
        <f t="shared" si="73"/>
        <v>0</v>
      </c>
      <c r="N145" s="1">
        <f t="shared" si="73"/>
        <v>0</v>
      </c>
      <c r="O145" s="1">
        <f t="shared" si="73"/>
        <v>0</v>
      </c>
      <c r="P145" s="1">
        <f t="shared" si="73"/>
        <v>0</v>
      </c>
      <c r="Q145" s="1">
        <f t="shared" si="73"/>
        <v>0</v>
      </c>
      <c r="R145" s="1">
        <f t="shared" si="73"/>
        <v>0</v>
      </c>
      <c r="S145" s="1">
        <f t="shared" si="73"/>
        <v>0</v>
      </c>
      <c r="T145" s="1">
        <f t="shared" si="73"/>
        <v>0</v>
      </c>
      <c r="U145" s="1">
        <f t="shared" si="73"/>
        <v>0</v>
      </c>
      <c r="V145" s="1">
        <f t="shared" si="73"/>
        <v>0</v>
      </c>
      <c r="W145" s="1">
        <f t="shared" si="73"/>
        <v>0</v>
      </c>
      <c r="X145" s="1">
        <f t="shared" si="73"/>
        <v>0</v>
      </c>
      <c r="Y145" s="1">
        <f t="shared" si="73"/>
        <v>0</v>
      </c>
      <c r="Z145" s="1">
        <f t="shared" si="73"/>
        <v>0</v>
      </c>
      <c r="AA145" s="1">
        <f t="shared" si="73"/>
        <v>0</v>
      </c>
      <c r="AB145" s="1">
        <f t="shared" si="73"/>
        <v>0</v>
      </c>
      <c r="AC145" s="1">
        <f t="shared" si="73"/>
        <v>0</v>
      </c>
      <c r="AD145" s="1">
        <f t="shared" ca="1" si="73"/>
        <v>520.05078265361783</v>
      </c>
      <c r="AE145" s="1">
        <f t="shared" ca="1" si="73"/>
        <v>530.45179830669019</v>
      </c>
      <c r="AF145" s="1">
        <f t="shared" ca="1" si="73"/>
        <v>541.06083427282397</v>
      </c>
      <c r="AG145" s="1">
        <f t="shared" ca="1" si="73"/>
        <v>551.88205095828039</v>
      </c>
      <c r="AH145" s="1">
        <f t="shared" ca="1" si="73"/>
        <v>562.91969197744606</v>
      </c>
      <c r="AI145" s="1">
        <f t="shared" ca="1" si="73"/>
        <v>574.17808581699501</v>
      </c>
      <c r="AJ145" s="1">
        <f t="shared" ca="1" si="73"/>
        <v>585.66164753333499</v>
      </c>
      <c r="AK145" s="1">
        <f t="shared" ca="1" si="73"/>
        <v>597.37488048400155</v>
      </c>
      <c r="AL145" s="1">
        <f t="shared" ca="1" si="73"/>
        <v>609.32237809368155</v>
      </c>
      <c r="AM145" s="1">
        <f t="shared" ca="1" si="73"/>
        <v>621.50882565555526</v>
      </c>
      <c r="AN145" s="1">
        <f t="shared" ca="1" si="73"/>
        <v>633.93900216866632</v>
      </c>
      <c r="AO145" s="1">
        <f t="shared" ca="1" si="73"/>
        <v>646.61778221203951</v>
      </c>
      <c r="AP145" s="1">
        <f t="shared" ca="1" si="73"/>
        <v>659.55013785628046</v>
      </c>
      <c r="AQ145" s="1">
        <f t="shared" ca="1" si="73"/>
        <v>672.74114061340606</v>
      </c>
      <c r="AR145" s="1">
        <f t="shared" ca="1" si="73"/>
        <v>686.19596342567422</v>
      </c>
      <c r="AS145" s="1">
        <f t="shared" ca="1" si="73"/>
        <v>699.91988269418755</v>
      </c>
      <c r="AT145" s="1">
        <f t="shared" ca="1" si="73"/>
        <v>713.91828034807133</v>
      </c>
      <c r="AU145" s="1">
        <f t="shared" ca="1" si="73"/>
        <v>728.19664595503286</v>
      </c>
      <c r="AV145" s="1">
        <f t="shared" ca="1" si="73"/>
        <v>742.76057887413344</v>
      </c>
      <c r="AW145" s="1">
        <f t="shared" ca="1" si="73"/>
        <v>757.61579045161614</v>
      </c>
      <c r="AX145" s="1">
        <f t="shared" ca="1" si="73"/>
        <v>722.14222586374069</v>
      </c>
      <c r="AY145" s="1">
        <f t="shared" ca="1" si="73"/>
        <v>736.5850703810155</v>
      </c>
      <c r="AZ145" s="1">
        <f t="shared" ca="1" si="73"/>
        <v>751.31677178863572</v>
      </c>
      <c r="BA145" s="1">
        <f t="shared" ca="1" si="73"/>
        <v>766.34310722440841</v>
      </c>
      <c r="BB145" s="1">
        <f t="shared" ca="1" si="73"/>
        <v>781.66996936889666</v>
      </c>
      <c r="BC145" s="1">
        <f t="shared" ca="1" si="73"/>
        <v>797.30336875627461</v>
      </c>
      <c r="BD145" s="1">
        <f t="shared" ca="1" si="73"/>
        <v>813.2494361314001</v>
      </c>
      <c r="BE145" s="1">
        <f t="shared" ca="1" si="73"/>
        <v>829.51442485402799</v>
      </c>
      <c r="BF145" s="1">
        <f t="shared" ca="1" si="73"/>
        <v>846.10471335110856</v>
      </c>
      <c r="BG145" s="1">
        <f t="shared" ca="1" si="73"/>
        <v>863.02680761813076</v>
      </c>
      <c r="BH145" s="1">
        <f t="shared" ca="1" si="73"/>
        <v>848.16126692343676</v>
      </c>
      <c r="BI145" s="1">
        <f t="shared" ca="1" si="73"/>
        <v>865.1244922619054</v>
      </c>
      <c r="BJ145" s="1">
        <f t="shared" ca="1" si="73"/>
        <v>882.42698210714366</v>
      </c>
      <c r="BK145" s="1">
        <f t="shared" ca="1" si="73"/>
        <v>900.07552174928651</v>
      </c>
      <c r="BL145" s="1">
        <f t="shared" ca="1" si="73"/>
        <v>918.07703218427218</v>
      </c>
      <c r="BM145" s="1">
        <f t="shared" ca="1" si="73"/>
        <v>936.43857282795761</v>
      </c>
      <c r="BN145" s="1">
        <f t="shared" ca="1" si="73"/>
        <v>955.16734428451673</v>
      </c>
      <c r="BO145" s="1">
        <f t="shared" ca="1" si="73"/>
        <v>974.2706911702071</v>
      </c>
      <c r="BP145" s="1">
        <f t="shared" ca="1" si="73"/>
        <v>993.75610499361119</v>
      </c>
      <c r="BQ145" s="1">
        <f t="shared" ca="1" si="73"/>
        <v>1013.6312270934834</v>
      </c>
      <c r="BR145" s="1">
        <f t="shared" ref="BR145" ca="1" si="74">SUM($E$18*BR79,$E$19*BR112)</f>
        <v>1033.9038516353535</v>
      </c>
      <c r="BS145" s="1">
        <f t="shared" ca="1" si="71"/>
        <v>1054.5819286680603</v>
      </c>
      <c r="BT145" s="1">
        <f t="shared" ca="1" si="71"/>
        <v>1075.6735672414216</v>
      </c>
      <c r="BU145" s="1">
        <f t="shared" ca="1" si="71"/>
        <v>1097.1870385862499</v>
      </c>
      <c r="BV145" s="1">
        <f t="shared" ca="1" si="71"/>
        <v>1119.1307793579749</v>
      </c>
      <c r="BW145" s="1">
        <f t="shared" ca="1" si="71"/>
        <v>1141.5133949451345</v>
      </c>
      <c r="BX145" s="1">
        <f t="shared" ca="1" si="71"/>
        <v>1164.3436628440372</v>
      </c>
      <c r="BY145" s="1">
        <f t="shared" ca="1" si="71"/>
        <v>1187.6305361009179</v>
      </c>
      <c r="BZ145" s="1">
        <f t="shared" ca="1" si="71"/>
        <v>1211.3831468229364</v>
      </c>
      <c r="CA145" s="1">
        <f t="shared" ca="1" si="71"/>
        <v>1235.6108097593951</v>
      </c>
      <c r="CB145" s="1">
        <f t="shared" ca="1" si="71"/>
        <v>1260.3230259545828</v>
      </c>
      <c r="CC145" s="1">
        <f t="shared" ca="1" si="71"/>
        <v>1285.5294864736743</v>
      </c>
    </row>
    <row r="146" spans="2:81" x14ac:dyDescent="0.2">
      <c r="B146">
        <f t="shared" si="62"/>
        <v>2050</v>
      </c>
      <c r="D146" t="s">
        <v>43</v>
      </c>
      <c r="G146" s="1">
        <f t="shared" ref="G146:BR149" si="75">SUM($E$18*G80,$E$19*G113)</f>
        <v>0</v>
      </c>
      <c r="H146" s="1">
        <f t="shared" si="75"/>
        <v>0</v>
      </c>
      <c r="I146" s="1">
        <f t="shared" si="75"/>
        <v>0</v>
      </c>
      <c r="J146" s="1">
        <f t="shared" si="75"/>
        <v>0</v>
      </c>
      <c r="K146" s="1">
        <f t="shared" si="75"/>
        <v>0</v>
      </c>
      <c r="L146" s="1">
        <f t="shared" si="75"/>
        <v>0</v>
      </c>
      <c r="M146" s="1">
        <f t="shared" si="75"/>
        <v>0</v>
      </c>
      <c r="N146" s="1">
        <f t="shared" si="75"/>
        <v>0</v>
      </c>
      <c r="O146" s="1">
        <f t="shared" si="75"/>
        <v>0</v>
      </c>
      <c r="P146" s="1">
        <f t="shared" si="75"/>
        <v>0</v>
      </c>
      <c r="Q146" s="1">
        <f t="shared" si="75"/>
        <v>0</v>
      </c>
      <c r="R146" s="1">
        <f t="shared" si="75"/>
        <v>0</v>
      </c>
      <c r="S146" s="1">
        <f t="shared" si="75"/>
        <v>0</v>
      </c>
      <c r="T146" s="1">
        <f t="shared" si="75"/>
        <v>0</v>
      </c>
      <c r="U146" s="1">
        <f t="shared" si="75"/>
        <v>0</v>
      </c>
      <c r="V146" s="1">
        <f t="shared" si="75"/>
        <v>0</v>
      </c>
      <c r="W146" s="1">
        <f t="shared" si="75"/>
        <v>0</v>
      </c>
      <c r="X146" s="1">
        <f t="shared" si="75"/>
        <v>0</v>
      </c>
      <c r="Y146" s="1">
        <f t="shared" si="75"/>
        <v>0</v>
      </c>
      <c r="Z146" s="1">
        <f t="shared" si="75"/>
        <v>0</v>
      </c>
      <c r="AA146" s="1">
        <f t="shared" si="75"/>
        <v>0</v>
      </c>
      <c r="AB146" s="1">
        <f t="shared" si="75"/>
        <v>0</v>
      </c>
      <c r="AC146" s="1">
        <f t="shared" si="75"/>
        <v>0</v>
      </c>
      <c r="AD146" s="1">
        <f t="shared" si="75"/>
        <v>0</v>
      </c>
      <c r="AE146" s="1">
        <f t="shared" ca="1" si="75"/>
        <v>521.2620162526207</v>
      </c>
      <c r="AF146" s="1">
        <f t="shared" ca="1" si="75"/>
        <v>531.68725657767311</v>
      </c>
      <c r="AG146" s="1">
        <f t="shared" ca="1" si="75"/>
        <v>542.32100170922661</v>
      </c>
      <c r="AH146" s="1">
        <f t="shared" ca="1" si="75"/>
        <v>553.16742174341107</v>
      </c>
      <c r="AI146" s="1">
        <f t="shared" ca="1" si="75"/>
        <v>564.23077017827927</v>
      </c>
      <c r="AJ146" s="1">
        <f t="shared" ca="1" si="75"/>
        <v>575.51538558184495</v>
      </c>
      <c r="AK146" s="1">
        <f t="shared" ca="1" si="75"/>
        <v>587.02569329348182</v>
      </c>
      <c r="AL146" s="1">
        <f t="shared" ca="1" si="75"/>
        <v>598.76620715935132</v>
      </c>
      <c r="AM146" s="1">
        <f t="shared" ca="1" si="75"/>
        <v>610.74153130253842</v>
      </c>
      <c r="AN146" s="1">
        <f t="shared" ca="1" si="75"/>
        <v>622.95636192858922</v>
      </c>
      <c r="AO146" s="1">
        <f t="shared" ca="1" si="75"/>
        <v>635.41548916716101</v>
      </c>
      <c r="AP146" s="1">
        <f t="shared" ca="1" si="75"/>
        <v>648.12379895050412</v>
      </c>
      <c r="AQ146" s="1">
        <f t="shared" ca="1" si="75"/>
        <v>661.08627492951427</v>
      </c>
      <c r="AR146" s="1">
        <f t="shared" ca="1" si="75"/>
        <v>674.30800042810461</v>
      </c>
      <c r="AS146" s="1">
        <f t="shared" ca="1" si="75"/>
        <v>687.79416043666674</v>
      </c>
      <c r="AT146" s="1">
        <f t="shared" ca="1" si="75"/>
        <v>701.55004364539991</v>
      </c>
      <c r="AU146" s="1">
        <f t="shared" ca="1" si="75"/>
        <v>715.58104451830798</v>
      </c>
      <c r="AV146" s="1">
        <f t="shared" ca="1" si="75"/>
        <v>729.89266540867413</v>
      </c>
      <c r="AW146" s="1">
        <f t="shared" ca="1" si="75"/>
        <v>744.49051871684753</v>
      </c>
      <c r="AX146" s="1">
        <f t="shared" ca="1" si="75"/>
        <v>759.38032909118454</v>
      </c>
      <c r="AY146" s="1">
        <f t="shared" ca="1" si="75"/>
        <v>731.8595198108527</v>
      </c>
      <c r="AZ146" s="1">
        <f t="shared" ca="1" si="75"/>
        <v>746.49671020706978</v>
      </c>
      <c r="BA146" s="1">
        <f t="shared" ca="1" si="75"/>
        <v>761.42664441121121</v>
      </c>
      <c r="BB146" s="1">
        <f t="shared" ca="1" si="75"/>
        <v>776.65517729943519</v>
      </c>
      <c r="BC146" s="1">
        <f t="shared" ca="1" si="75"/>
        <v>792.18828084542406</v>
      </c>
      <c r="BD146" s="1">
        <f t="shared" ca="1" si="75"/>
        <v>808.03204646233257</v>
      </c>
      <c r="BE146" s="1">
        <f t="shared" ca="1" si="75"/>
        <v>824.19268739157917</v>
      </c>
      <c r="BF146" s="1">
        <f t="shared" ca="1" si="75"/>
        <v>840.67654113941057</v>
      </c>
      <c r="BG146" s="1">
        <f t="shared" ca="1" si="75"/>
        <v>857.49007196219895</v>
      </c>
      <c r="BH146" s="1">
        <f t="shared" ca="1" si="75"/>
        <v>874.63987340144286</v>
      </c>
      <c r="BI146" s="1">
        <f t="shared" ca="1" si="75"/>
        <v>865.12449226190552</v>
      </c>
      <c r="BJ146" s="1">
        <f t="shared" ca="1" si="75"/>
        <v>882.42698210714354</v>
      </c>
      <c r="BK146" s="1">
        <f t="shared" ca="1" si="75"/>
        <v>900.07552174928651</v>
      </c>
      <c r="BL146" s="1">
        <f t="shared" ca="1" si="75"/>
        <v>918.07703218427218</v>
      </c>
      <c r="BM146" s="1">
        <f t="shared" ca="1" si="75"/>
        <v>936.43857282795761</v>
      </c>
      <c r="BN146" s="1">
        <f t="shared" ca="1" si="75"/>
        <v>955.16734428451673</v>
      </c>
      <c r="BO146" s="1">
        <f t="shared" ca="1" si="75"/>
        <v>974.2706911702071</v>
      </c>
      <c r="BP146" s="1">
        <f t="shared" ca="1" si="75"/>
        <v>993.75610499361119</v>
      </c>
      <c r="BQ146" s="1">
        <f t="shared" ca="1" si="75"/>
        <v>1013.6312270934834</v>
      </c>
      <c r="BR146" s="1">
        <f t="shared" ca="1" si="75"/>
        <v>1033.903851635353</v>
      </c>
      <c r="BS146" s="1">
        <f t="shared" ca="1" si="71"/>
        <v>1054.5819286680603</v>
      </c>
      <c r="BT146" s="1">
        <f t="shared" ca="1" si="71"/>
        <v>1075.6735672414216</v>
      </c>
      <c r="BU146" s="1">
        <f t="shared" ca="1" si="71"/>
        <v>1097.1870385862501</v>
      </c>
      <c r="BV146" s="1">
        <f t="shared" ca="1" si="71"/>
        <v>1119.1307793579749</v>
      </c>
      <c r="BW146" s="1">
        <f t="shared" ca="1" si="71"/>
        <v>1141.5133949451345</v>
      </c>
      <c r="BX146" s="1">
        <f t="shared" ca="1" si="71"/>
        <v>1164.3436628440372</v>
      </c>
      <c r="BY146" s="1">
        <f t="shared" ca="1" si="71"/>
        <v>1187.6305361009181</v>
      </c>
      <c r="BZ146" s="1">
        <f t="shared" ca="1" si="71"/>
        <v>1211.3831468229362</v>
      </c>
      <c r="CA146" s="1">
        <f t="shared" ca="1" si="71"/>
        <v>1235.6108097593949</v>
      </c>
      <c r="CB146" s="1">
        <f t="shared" ca="1" si="71"/>
        <v>1260.3230259545828</v>
      </c>
      <c r="CC146" s="1">
        <f t="shared" ca="1" si="71"/>
        <v>1285.5294864736748</v>
      </c>
    </row>
    <row r="147" spans="2:81" x14ac:dyDescent="0.2">
      <c r="B147">
        <f t="shared" si="62"/>
        <v>2051</v>
      </c>
      <c r="D147" t="s">
        <v>43</v>
      </c>
      <c r="G147" s="1">
        <f t="shared" si="75"/>
        <v>0</v>
      </c>
      <c r="H147" s="1">
        <f t="shared" si="75"/>
        <v>0</v>
      </c>
      <c r="I147" s="1">
        <f t="shared" si="75"/>
        <v>0</v>
      </c>
      <c r="J147" s="1">
        <f t="shared" si="75"/>
        <v>0</v>
      </c>
      <c r="K147" s="1">
        <f t="shared" si="75"/>
        <v>0</v>
      </c>
      <c r="L147" s="1">
        <f t="shared" si="75"/>
        <v>0</v>
      </c>
      <c r="M147" s="1">
        <f t="shared" si="75"/>
        <v>0</v>
      </c>
      <c r="N147" s="1">
        <f t="shared" si="75"/>
        <v>0</v>
      </c>
      <c r="O147" s="1">
        <f t="shared" si="75"/>
        <v>0</v>
      </c>
      <c r="P147" s="1">
        <f t="shared" si="75"/>
        <v>0</v>
      </c>
      <c r="Q147" s="1">
        <f t="shared" si="75"/>
        <v>0</v>
      </c>
      <c r="R147" s="1">
        <f t="shared" si="75"/>
        <v>0</v>
      </c>
      <c r="S147" s="1">
        <f t="shared" si="75"/>
        <v>0</v>
      </c>
      <c r="T147" s="1">
        <f t="shared" si="75"/>
        <v>0</v>
      </c>
      <c r="U147" s="1">
        <f t="shared" si="75"/>
        <v>0</v>
      </c>
      <c r="V147" s="1">
        <f t="shared" si="75"/>
        <v>0</v>
      </c>
      <c r="W147" s="1">
        <f t="shared" si="75"/>
        <v>0</v>
      </c>
      <c r="X147" s="1">
        <f t="shared" si="75"/>
        <v>0</v>
      </c>
      <c r="Y147" s="1">
        <f t="shared" si="75"/>
        <v>0</v>
      </c>
      <c r="Z147" s="1">
        <f t="shared" si="75"/>
        <v>0</v>
      </c>
      <c r="AA147" s="1">
        <f t="shared" si="75"/>
        <v>0</v>
      </c>
      <c r="AB147" s="1">
        <f t="shared" si="75"/>
        <v>0</v>
      </c>
      <c r="AC147" s="1">
        <f t="shared" si="75"/>
        <v>0</v>
      </c>
      <c r="AD147" s="1">
        <f t="shared" si="75"/>
        <v>0</v>
      </c>
      <c r="AE147" s="1">
        <f t="shared" si="75"/>
        <v>0</v>
      </c>
      <c r="AF147" s="1">
        <f t="shared" ca="1" si="75"/>
        <v>522.473830800771</v>
      </c>
      <c r="AG147" s="1">
        <f t="shared" ca="1" si="75"/>
        <v>532.92330741678643</v>
      </c>
      <c r="AH147" s="1">
        <f t="shared" ca="1" si="75"/>
        <v>543.58177356512215</v>
      </c>
      <c r="AI147" s="1">
        <f t="shared" ca="1" si="75"/>
        <v>554.45340903642455</v>
      </c>
      <c r="AJ147" s="1">
        <f t="shared" ca="1" si="75"/>
        <v>565.54247721715308</v>
      </c>
      <c r="AK147" s="1">
        <f t="shared" ca="1" si="75"/>
        <v>576.85332676149619</v>
      </c>
      <c r="AL147" s="1">
        <f t="shared" ca="1" si="75"/>
        <v>588.39039329672619</v>
      </c>
      <c r="AM147" s="1">
        <f t="shared" ca="1" si="75"/>
        <v>600.15820116266048</v>
      </c>
      <c r="AN147" s="1">
        <f t="shared" ca="1" si="75"/>
        <v>612.16136518591384</v>
      </c>
      <c r="AO147" s="1">
        <f t="shared" ca="1" si="75"/>
        <v>624.40459248963202</v>
      </c>
      <c r="AP147" s="1">
        <f t="shared" ca="1" si="75"/>
        <v>636.8926843394247</v>
      </c>
      <c r="AQ147" s="1">
        <f t="shared" ca="1" si="75"/>
        <v>649.63053802621312</v>
      </c>
      <c r="AR147" s="1">
        <f t="shared" ca="1" si="75"/>
        <v>662.62314878673749</v>
      </c>
      <c r="AS147" s="1">
        <f t="shared" ca="1" si="75"/>
        <v>675.87561176247209</v>
      </c>
      <c r="AT147" s="1">
        <f t="shared" ca="1" si="75"/>
        <v>689.39312399772166</v>
      </c>
      <c r="AU147" s="1">
        <f t="shared" ca="1" si="75"/>
        <v>703.1809864776759</v>
      </c>
      <c r="AV147" s="1">
        <f t="shared" ca="1" si="75"/>
        <v>717.24460620722959</v>
      </c>
      <c r="AW147" s="1">
        <f t="shared" ca="1" si="75"/>
        <v>731.58949833137422</v>
      </c>
      <c r="AX147" s="1">
        <f t="shared" ca="1" si="75"/>
        <v>746.22128829800158</v>
      </c>
      <c r="AY147" s="1">
        <f t="shared" ca="1" si="75"/>
        <v>761.14571406396158</v>
      </c>
      <c r="AZ147" s="1">
        <f t="shared" ca="1" si="75"/>
        <v>741.77964218143507</v>
      </c>
      <c r="BA147" s="1">
        <f t="shared" ca="1" si="75"/>
        <v>756.61523502506373</v>
      </c>
      <c r="BB147" s="1">
        <f t="shared" ca="1" si="75"/>
        <v>771.74753972556505</v>
      </c>
      <c r="BC147" s="1">
        <f t="shared" ca="1" si="75"/>
        <v>787.18249052007627</v>
      </c>
      <c r="BD147" s="1">
        <f t="shared" ca="1" si="75"/>
        <v>802.92614033047789</v>
      </c>
      <c r="BE147" s="1">
        <f t="shared" ca="1" si="75"/>
        <v>818.98466313708741</v>
      </c>
      <c r="BF147" s="1">
        <f t="shared" ca="1" si="75"/>
        <v>835.36435639982926</v>
      </c>
      <c r="BG147" s="1">
        <f t="shared" ca="1" si="75"/>
        <v>852.0716435278257</v>
      </c>
      <c r="BH147" s="1">
        <f t="shared" ca="1" si="75"/>
        <v>869.11307639838219</v>
      </c>
      <c r="BI147" s="1">
        <f t="shared" ca="1" si="75"/>
        <v>886.49533792634998</v>
      </c>
      <c r="BJ147" s="1">
        <f t="shared" ca="1" si="75"/>
        <v>882.42698210714377</v>
      </c>
      <c r="BK147" s="1">
        <f t="shared" ca="1" si="75"/>
        <v>900.07552174928651</v>
      </c>
      <c r="BL147" s="1">
        <f t="shared" ca="1" si="75"/>
        <v>918.07703218427241</v>
      </c>
      <c r="BM147" s="1">
        <f t="shared" ca="1" si="75"/>
        <v>936.43857282795761</v>
      </c>
      <c r="BN147" s="1">
        <f t="shared" ca="1" si="75"/>
        <v>955.16734428451696</v>
      </c>
      <c r="BO147" s="1">
        <f t="shared" ca="1" si="75"/>
        <v>974.2706911702071</v>
      </c>
      <c r="BP147" s="1">
        <f t="shared" ca="1" si="75"/>
        <v>993.75610499361142</v>
      </c>
      <c r="BQ147" s="1">
        <f t="shared" ca="1" si="75"/>
        <v>1013.6312270934836</v>
      </c>
      <c r="BR147" s="1">
        <f t="shared" ca="1" si="75"/>
        <v>1033.9038516353532</v>
      </c>
      <c r="BS147" s="1">
        <f t="shared" ca="1" si="71"/>
        <v>1054.5819286680603</v>
      </c>
      <c r="BT147" s="1">
        <f t="shared" ca="1" si="71"/>
        <v>1075.6735672414216</v>
      </c>
      <c r="BU147" s="1">
        <f t="shared" ca="1" si="71"/>
        <v>1097.1870385862501</v>
      </c>
      <c r="BV147" s="1">
        <f t="shared" ca="1" si="71"/>
        <v>1119.1307793579749</v>
      </c>
      <c r="BW147" s="1">
        <f t="shared" ca="1" si="71"/>
        <v>1141.5133949451345</v>
      </c>
      <c r="BX147" s="1">
        <f t="shared" ca="1" si="71"/>
        <v>1164.3436628440372</v>
      </c>
      <c r="BY147" s="1">
        <f t="shared" ca="1" si="71"/>
        <v>1187.6305361009179</v>
      </c>
      <c r="BZ147" s="1">
        <f t="shared" ca="1" si="71"/>
        <v>1211.3831468229364</v>
      </c>
      <c r="CA147" s="1">
        <f t="shared" ca="1" si="71"/>
        <v>1235.6108097593951</v>
      </c>
      <c r="CB147" s="1">
        <f t="shared" ca="1" si="71"/>
        <v>1260.3230259545828</v>
      </c>
      <c r="CC147" s="1">
        <f t="shared" ca="1" si="71"/>
        <v>1285.5294864736748</v>
      </c>
    </row>
    <row r="148" spans="2:81" x14ac:dyDescent="0.2">
      <c r="B148">
        <f t="shared" si="62"/>
        <v>2052</v>
      </c>
      <c r="D148" t="s">
        <v>43</v>
      </c>
      <c r="G148" s="1">
        <f t="shared" si="75"/>
        <v>0</v>
      </c>
      <c r="H148" s="1">
        <f t="shared" si="75"/>
        <v>0</v>
      </c>
      <c r="I148" s="1">
        <f t="shared" si="75"/>
        <v>0</v>
      </c>
      <c r="J148" s="1">
        <f t="shared" si="75"/>
        <v>0</v>
      </c>
      <c r="K148" s="1">
        <f t="shared" si="75"/>
        <v>0</v>
      </c>
      <c r="L148" s="1">
        <f t="shared" si="75"/>
        <v>0</v>
      </c>
      <c r="M148" s="1">
        <f t="shared" si="75"/>
        <v>0</v>
      </c>
      <c r="N148" s="1">
        <f t="shared" si="75"/>
        <v>0</v>
      </c>
      <c r="O148" s="1">
        <f t="shared" si="75"/>
        <v>0</v>
      </c>
      <c r="P148" s="1">
        <f t="shared" si="75"/>
        <v>0</v>
      </c>
      <c r="Q148" s="1">
        <f t="shared" si="75"/>
        <v>0</v>
      </c>
      <c r="R148" s="1">
        <f t="shared" si="75"/>
        <v>0</v>
      </c>
      <c r="S148" s="1">
        <f t="shared" si="75"/>
        <v>0</v>
      </c>
      <c r="T148" s="1">
        <f t="shared" si="75"/>
        <v>0</v>
      </c>
      <c r="U148" s="1">
        <f t="shared" si="75"/>
        <v>0</v>
      </c>
      <c r="V148" s="1">
        <f t="shared" si="75"/>
        <v>0</v>
      </c>
      <c r="W148" s="1">
        <f t="shared" si="75"/>
        <v>0</v>
      </c>
      <c r="X148" s="1">
        <f t="shared" si="75"/>
        <v>0</v>
      </c>
      <c r="Y148" s="1">
        <f t="shared" si="75"/>
        <v>0</v>
      </c>
      <c r="Z148" s="1">
        <f t="shared" si="75"/>
        <v>0</v>
      </c>
      <c r="AA148" s="1">
        <f t="shared" si="75"/>
        <v>0</v>
      </c>
      <c r="AB148" s="1">
        <f t="shared" si="75"/>
        <v>0</v>
      </c>
      <c r="AC148" s="1">
        <f t="shared" si="75"/>
        <v>0</v>
      </c>
      <c r="AD148" s="1">
        <f t="shared" si="75"/>
        <v>0</v>
      </c>
      <c r="AE148" s="1">
        <f t="shared" si="75"/>
        <v>0</v>
      </c>
      <c r="AF148" s="1">
        <f t="shared" si="75"/>
        <v>0</v>
      </c>
      <c r="AG148" s="1">
        <f t="shared" ca="1" si="75"/>
        <v>523.68525804948979</v>
      </c>
      <c r="AH148" s="1">
        <f t="shared" ca="1" si="75"/>
        <v>534.15896321047956</v>
      </c>
      <c r="AI148" s="1">
        <f t="shared" ca="1" si="75"/>
        <v>544.84214247468913</v>
      </c>
      <c r="AJ148" s="1">
        <f t="shared" ca="1" si="75"/>
        <v>555.73898532418298</v>
      </c>
      <c r="AK148" s="1">
        <f t="shared" ca="1" si="75"/>
        <v>566.85376503066664</v>
      </c>
      <c r="AL148" s="1">
        <f t="shared" ca="1" si="75"/>
        <v>578.19084033128001</v>
      </c>
      <c r="AM148" s="1">
        <f t="shared" ca="1" si="75"/>
        <v>589.7546571379055</v>
      </c>
      <c r="AN148" s="1">
        <f t="shared" ca="1" si="75"/>
        <v>601.5497502806636</v>
      </c>
      <c r="AO148" s="1">
        <f t="shared" ca="1" si="75"/>
        <v>613.58074528627685</v>
      </c>
      <c r="AP148" s="1">
        <f t="shared" ca="1" si="75"/>
        <v>625.85236019200249</v>
      </c>
      <c r="AQ148" s="1">
        <f t="shared" ca="1" si="75"/>
        <v>638.36940739584247</v>
      </c>
      <c r="AR148" s="1">
        <f t="shared" ca="1" si="75"/>
        <v>651.13679554375926</v>
      </c>
      <c r="AS148" s="1">
        <f t="shared" ca="1" si="75"/>
        <v>664.15953145463448</v>
      </c>
      <c r="AT148" s="1">
        <f t="shared" ca="1" si="75"/>
        <v>677.44272208372718</v>
      </c>
      <c r="AU148" s="1">
        <f t="shared" ca="1" si="75"/>
        <v>690.9915765254018</v>
      </c>
      <c r="AV148" s="1">
        <f t="shared" ca="1" si="75"/>
        <v>704.81140805590962</v>
      </c>
      <c r="AW148" s="1">
        <f t="shared" ca="1" si="75"/>
        <v>718.90763621702786</v>
      </c>
      <c r="AX148" s="1">
        <f t="shared" ca="1" si="75"/>
        <v>733.28578894136854</v>
      </c>
      <c r="AY148" s="1">
        <f t="shared" ca="1" si="75"/>
        <v>747.95150472019589</v>
      </c>
      <c r="AZ148" s="1">
        <f t="shared" ca="1" si="75"/>
        <v>762.91053481459971</v>
      </c>
      <c r="BA148" s="1">
        <f t="shared" ca="1" si="75"/>
        <v>751.90652902876388</v>
      </c>
      <c r="BB148" s="1">
        <f t="shared" ca="1" si="75"/>
        <v>766.94465960933917</v>
      </c>
      <c r="BC148" s="1">
        <f t="shared" ca="1" si="75"/>
        <v>782.28355280152607</v>
      </c>
      <c r="BD148" s="1">
        <f t="shared" ca="1" si="75"/>
        <v>797.92922385755639</v>
      </c>
      <c r="BE148" s="1">
        <f t="shared" ca="1" si="75"/>
        <v>813.88780833470753</v>
      </c>
      <c r="BF148" s="1">
        <f t="shared" ca="1" si="75"/>
        <v>830.16556450140172</v>
      </c>
      <c r="BG148" s="1">
        <f t="shared" ca="1" si="75"/>
        <v>846.76887579142988</v>
      </c>
      <c r="BH148" s="1">
        <f t="shared" ca="1" si="75"/>
        <v>863.70425330725834</v>
      </c>
      <c r="BI148" s="1">
        <f t="shared" ca="1" si="75"/>
        <v>880.97833837340352</v>
      </c>
      <c r="BJ148" s="1">
        <f t="shared" ca="1" si="75"/>
        <v>898.5979051408716</v>
      </c>
      <c r="BK148" s="1">
        <f t="shared" ca="1" si="75"/>
        <v>900.07552174928662</v>
      </c>
      <c r="BL148" s="1">
        <f t="shared" ca="1" si="75"/>
        <v>918.07703218427218</v>
      </c>
      <c r="BM148" s="1">
        <f t="shared" ca="1" si="75"/>
        <v>936.43857282795784</v>
      </c>
      <c r="BN148" s="1">
        <f t="shared" ca="1" si="75"/>
        <v>955.16734428451684</v>
      </c>
      <c r="BO148" s="1">
        <f t="shared" ca="1" si="75"/>
        <v>974.27069117020733</v>
      </c>
      <c r="BP148" s="1">
        <f t="shared" ca="1" si="75"/>
        <v>993.75610499361119</v>
      </c>
      <c r="BQ148" s="1">
        <f t="shared" ca="1" si="75"/>
        <v>1013.6312270934836</v>
      </c>
      <c r="BR148" s="1">
        <f t="shared" ca="1" si="75"/>
        <v>1033.9038516353532</v>
      </c>
      <c r="BS148" s="1">
        <f t="shared" ca="1" si="71"/>
        <v>1054.5819286680603</v>
      </c>
      <c r="BT148" s="1">
        <f t="shared" ca="1" si="71"/>
        <v>1075.6735672414216</v>
      </c>
      <c r="BU148" s="1">
        <f t="shared" ca="1" si="71"/>
        <v>1097.1870385862501</v>
      </c>
      <c r="BV148" s="1">
        <f t="shared" ca="1" si="71"/>
        <v>1119.1307793579751</v>
      </c>
      <c r="BW148" s="1">
        <f t="shared" ca="1" si="71"/>
        <v>1141.5133949451347</v>
      </c>
      <c r="BX148" s="1">
        <f t="shared" ca="1" si="71"/>
        <v>1164.3436628440372</v>
      </c>
      <c r="BY148" s="1">
        <f t="shared" ca="1" si="71"/>
        <v>1187.6305361009181</v>
      </c>
      <c r="BZ148" s="1">
        <f t="shared" ca="1" si="71"/>
        <v>1211.3831468229364</v>
      </c>
      <c r="CA148" s="1">
        <f t="shared" ca="1" si="71"/>
        <v>1235.6108097593951</v>
      </c>
      <c r="CB148" s="1">
        <f t="shared" ca="1" si="71"/>
        <v>1260.323025954583</v>
      </c>
      <c r="CC148" s="1">
        <f t="shared" ca="1" si="71"/>
        <v>1285.5294864736748</v>
      </c>
    </row>
    <row r="149" spans="2:81" x14ac:dyDescent="0.2">
      <c r="B149">
        <f t="shared" si="62"/>
        <v>2053</v>
      </c>
      <c r="D149" t="s">
        <v>43</v>
      </c>
      <c r="G149" s="1">
        <f t="shared" si="75"/>
        <v>0</v>
      </c>
      <c r="H149" s="1">
        <f t="shared" si="75"/>
        <v>0</v>
      </c>
      <c r="I149" s="1">
        <f t="shared" si="75"/>
        <v>0</v>
      </c>
      <c r="J149" s="1">
        <f t="shared" si="75"/>
        <v>0</v>
      </c>
      <c r="K149" s="1">
        <f t="shared" si="75"/>
        <v>0</v>
      </c>
      <c r="L149" s="1">
        <f t="shared" si="75"/>
        <v>0</v>
      </c>
      <c r="M149" s="1">
        <f t="shared" si="75"/>
        <v>0</v>
      </c>
      <c r="N149" s="1">
        <f t="shared" si="75"/>
        <v>0</v>
      </c>
      <c r="O149" s="1">
        <f t="shared" si="75"/>
        <v>0</v>
      </c>
      <c r="P149" s="1">
        <f t="shared" si="75"/>
        <v>0</v>
      </c>
      <c r="Q149" s="1">
        <f t="shared" si="75"/>
        <v>0</v>
      </c>
      <c r="R149" s="1">
        <f t="shared" si="75"/>
        <v>0</v>
      </c>
      <c r="S149" s="1">
        <f t="shared" si="75"/>
        <v>0</v>
      </c>
      <c r="T149" s="1">
        <f t="shared" si="75"/>
        <v>0</v>
      </c>
      <c r="U149" s="1">
        <f t="shared" si="75"/>
        <v>0</v>
      </c>
      <c r="V149" s="1">
        <f t="shared" si="75"/>
        <v>0</v>
      </c>
      <c r="W149" s="1">
        <f t="shared" si="75"/>
        <v>0</v>
      </c>
      <c r="X149" s="1">
        <f t="shared" si="75"/>
        <v>0</v>
      </c>
      <c r="Y149" s="1">
        <f t="shared" si="75"/>
        <v>0</v>
      </c>
      <c r="Z149" s="1">
        <f t="shared" si="75"/>
        <v>0</v>
      </c>
      <c r="AA149" s="1">
        <f t="shared" si="75"/>
        <v>0</v>
      </c>
      <c r="AB149" s="1">
        <f t="shared" si="75"/>
        <v>0</v>
      </c>
      <c r="AC149" s="1">
        <f t="shared" si="75"/>
        <v>0</v>
      </c>
      <c r="AD149" s="1">
        <f t="shared" si="75"/>
        <v>0</v>
      </c>
      <c r="AE149" s="1">
        <f t="shared" si="75"/>
        <v>0</v>
      </c>
      <c r="AF149" s="1">
        <f t="shared" si="75"/>
        <v>0</v>
      </c>
      <c r="AG149" s="1">
        <f t="shared" si="75"/>
        <v>0</v>
      </c>
      <c r="AH149" s="1">
        <f t="shared" ca="1" si="75"/>
        <v>524.89694349782974</v>
      </c>
      <c r="AI149" s="1">
        <f t="shared" ca="1" si="75"/>
        <v>535.39488236778629</v>
      </c>
      <c r="AJ149" s="1">
        <f t="shared" ca="1" si="75"/>
        <v>546.10278001514212</v>
      </c>
      <c r="AK149" s="1">
        <f t="shared" ca="1" si="75"/>
        <v>557.02483561544489</v>
      </c>
      <c r="AL149" s="1">
        <f t="shared" ca="1" si="75"/>
        <v>568.16533232775373</v>
      </c>
      <c r="AM149" s="1">
        <f t="shared" ca="1" si="75"/>
        <v>579.52863897430893</v>
      </c>
      <c r="AN149" s="1">
        <f t="shared" ca="1" si="75"/>
        <v>591.11921175379507</v>
      </c>
      <c r="AO149" s="1">
        <f t="shared" ca="1" si="75"/>
        <v>602.94159598887086</v>
      </c>
      <c r="AP149" s="1">
        <f t="shared" ca="1" si="75"/>
        <v>615.00042790864836</v>
      </c>
      <c r="AQ149" s="1">
        <f t="shared" ca="1" si="75"/>
        <v>627.30043646682134</v>
      </c>
      <c r="AR149" s="1">
        <f t="shared" ca="1" si="75"/>
        <v>639.84644519615779</v>
      </c>
      <c r="AS149" s="1">
        <f t="shared" ca="1" si="75"/>
        <v>652.64337410008079</v>
      </c>
      <c r="AT149" s="1">
        <f t="shared" ca="1" si="75"/>
        <v>665.69624158208251</v>
      </c>
      <c r="AU149" s="1">
        <f t="shared" ca="1" si="75"/>
        <v>679.01016641372416</v>
      </c>
      <c r="AV149" s="1">
        <f t="shared" ca="1" si="75"/>
        <v>692.59036974199864</v>
      </c>
      <c r="AW149" s="1">
        <f t="shared" ca="1" si="75"/>
        <v>706.4421771368385</v>
      </c>
      <c r="AX149" s="1">
        <f t="shared" ca="1" si="75"/>
        <v>720.57102067957533</v>
      </c>
      <c r="AY149" s="1">
        <f t="shared" ca="1" si="75"/>
        <v>734.98244109316693</v>
      </c>
      <c r="AZ149" s="1">
        <f t="shared" ca="1" si="75"/>
        <v>749.68208991503013</v>
      </c>
      <c r="BA149" s="1">
        <f t="shared" ca="1" si="75"/>
        <v>764.67573171333072</v>
      </c>
      <c r="BB149" s="1">
        <f t="shared" ca="1" si="75"/>
        <v>762.24439598583638</v>
      </c>
      <c r="BC149" s="1">
        <f t="shared" ca="1" si="75"/>
        <v>777.48928390555307</v>
      </c>
      <c r="BD149" s="1">
        <f t="shared" ca="1" si="75"/>
        <v>793.03906958366406</v>
      </c>
      <c r="BE149" s="1">
        <f t="shared" ca="1" si="75"/>
        <v>808.89985097533736</v>
      </c>
      <c r="BF149" s="1">
        <f t="shared" ca="1" si="75"/>
        <v>825.07784799484421</v>
      </c>
      <c r="BG149" s="1">
        <f t="shared" ca="1" si="75"/>
        <v>841.57940495474099</v>
      </c>
      <c r="BH149" s="1">
        <f t="shared" ca="1" si="75"/>
        <v>858.41099305383591</v>
      </c>
      <c r="BI149" s="1">
        <f t="shared" ca="1" si="75"/>
        <v>875.57921291491243</v>
      </c>
      <c r="BJ149" s="1">
        <f t="shared" ca="1" si="75"/>
        <v>893.09079717321083</v>
      </c>
      <c r="BK149" s="1">
        <f t="shared" ca="1" si="75"/>
        <v>910.95261311667491</v>
      </c>
      <c r="BL149" s="1">
        <f t="shared" ca="1" si="75"/>
        <v>918.07703218427241</v>
      </c>
      <c r="BM149" s="1">
        <f t="shared" ca="1" si="75"/>
        <v>936.43857282795761</v>
      </c>
      <c r="BN149" s="1">
        <f t="shared" ca="1" si="75"/>
        <v>955.16734428451684</v>
      </c>
      <c r="BO149" s="1">
        <f t="shared" ca="1" si="75"/>
        <v>974.27069117020721</v>
      </c>
      <c r="BP149" s="1">
        <f t="shared" ca="1" si="75"/>
        <v>993.75610499361142</v>
      </c>
      <c r="BQ149" s="1">
        <f t="shared" ca="1" si="75"/>
        <v>1013.6312270934834</v>
      </c>
      <c r="BR149" s="1">
        <f t="shared" ref="BR149" ca="1" si="76">SUM($E$18*BR83,$E$19*BR116)</f>
        <v>1033.9038516353532</v>
      </c>
      <c r="BS149" s="1">
        <f t="shared" ca="1" si="71"/>
        <v>1054.5819286680603</v>
      </c>
      <c r="BT149" s="1">
        <f t="shared" ca="1" si="71"/>
        <v>1075.6735672414216</v>
      </c>
      <c r="BU149" s="1">
        <f t="shared" ca="1" si="71"/>
        <v>1097.1870385862499</v>
      </c>
      <c r="BV149" s="1">
        <f t="shared" ca="1" si="71"/>
        <v>1119.1307793579751</v>
      </c>
      <c r="BW149" s="1">
        <f t="shared" ca="1" si="71"/>
        <v>1141.5133949451347</v>
      </c>
      <c r="BX149" s="1">
        <f t="shared" ca="1" si="71"/>
        <v>1164.3436628440375</v>
      </c>
      <c r="BY149" s="1">
        <f t="shared" ca="1" si="71"/>
        <v>1187.6305361009181</v>
      </c>
      <c r="BZ149" s="1">
        <f t="shared" ca="1" si="71"/>
        <v>1211.3831468229364</v>
      </c>
      <c r="CA149" s="1">
        <f t="shared" ca="1" si="71"/>
        <v>1235.6108097593951</v>
      </c>
      <c r="CB149" s="1">
        <f t="shared" ca="1" si="71"/>
        <v>1260.323025954583</v>
      </c>
      <c r="CC149" s="1">
        <f t="shared" ca="1" si="71"/>
        <v>1285.5294864736748</v>
      </c>
    </row>
    <row r="151" spans="2:81" x14ac:dyDescent="0.2"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</row>
    <row r="152" spans="2:81" x14ac:dyDescent="0.2">
      <c r="B152" s="7" t="s">
        <v>64</v>
      </c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</row>
    <row r="153" spans="2:81" x14ac:dyDescent="0.2">
      <c r="B153" s="10" t="s">
        <v>65</v>
      </c>
    </row>
    <row r="154" spans="2:81" x14ac:dyDescent="0.2">
      <c r="B154" s="10" t="s">
        <v>66</v>
      </c>
    </row>
    <row r="155" spans="2:81" x14ac:dyDescent="0.2">
      <c r="B155" s="10" t="s">
        <v>67</v>
      </c>
    </row>
    <row r="156" spans="2:81" ht="16" customHeight="1" x14ac:dyDescent="0.2">
      <c r="B156" s="6" t="s">
        <v>68</v>
      </c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</row>
    <row r="157" spans="2:81" x14ac:dyDescent="0.2">
      <c r="B157">
        <f>B56</f>
        <v>2026</v>
      </c>
      <c r="D157" t="s">
        <v>43</v>
      </c>
      <c r="G157" s="1" cm="1">
        <f t="array" aca="1" ref="G157" ca="1">IF(AND($B157=G$28,$B157=$B158-1),NPV(discount_rate,OFFSET(G122,,,,COUNTA($G$122:$CC$122)-COUNTA($G$122:G$122)+1)-OFFSET(G123,,,,COUNTA($G$122:$CC$122)-COUNTA($G$122:G$122)+1))*(1+discount_rate),0)</f>
        <v>571.62393210935238</v>
      </c>
      <c r="H157" s="1" cm="1">
        <f t="array" aca="1" ref="H157" ca="1">IF(AND($B157=H$28,$B157=$B158-1),NPV(discount_rate,OFFSET(H122,,,,COUNTA($G$122:$CC$122)-COUNTA($G$122:H$122)+1)-OFFSET(H123,,,,COUNTA($G$122:$CC$122)-COUNTA($G$122:H$122)+1))*(1+discount_rate),0)</f>
        <v>0</v>
      </c>
      <c r="I157" s="1" cm="1">
        <f t="array" aca="1" ref="I157" ca="1">IF(AND($B157=I$28,$B157=$B158-1),NPV(discount_rate,OFFSET(I122,,,,COUNTA($G$122:$CC$122)-COUNTA($G$122:I$122)+1)-OFFSET(I123,,,,COUNTA($G$122:$CC$122)-COUNTA($G$122:I$122)+1))*(1+discount_rate),0)</f>
        <v>0</v>
      </c>
      <c r="J157" s="1" cm="1">
        <f t="array" aca="1" ref="J157" ca="1">IF(AND($B157=J$28,$B157=$B158-1),NPV(discount_rate,OFFSET(J122,,,,COUNTA($G$122:$CC$122)-COUNTA($G$122:J$122)+1)-OFFSET(J123,,,,COUNTA($G$122:$CC$122)-COUNTA($G$122:J$122)+1))*(1+discount_rate),0)</f>
        <v>0</v>
      </c>
      <c r="K157" s="1" cm="1">
        <f t="array" aca="1" ref="K157" ca="1">IF(AND($B157=K$28,$B157=$B158-1),NPV(discount_rate,OFFSET(K122,,,,COUNTA($G$122:$CC$122)-COUNTA($G$122:K$122)+1)-OFFSET(K123,,,,COUNTA($G$122:$CC$122)-COUNTA($G$122:K$122)+1))*(1+discount_rate),0)</f>
        <v>0</v>
      </c>
      <c r="L157" s="1" cm="1">
        <f t="array" aca="1" ref="L157" ca="1">IF(AND($B157=L$28,$B157=$B158-1),NPV(discount_rate,OFFSET(L122,,,,COUNTA($G$122:$CC$122)-COUNTA($G$122:L$122)+1)-OFFSET(L123,,,,COUNTA($G$122:$CC$122)-COUNTA($G$122:L$122)+1))*(1+discount_rate),0)</f>
        <v>0</v>
      </c>
      <c r="M157" s="1" cm="1">
        <f t="array" aca="1" ref="M157" ca="1">IF(AND($B157=M$28,$B157=$B158-1),NPV(discount_rate,OFFSET(M122,,,,COUNTA($G$122:$CC$122)-COUNTA($G$122:M$122)+1)-OFFSET(M123,,,,COUNTA($G$122:$CC$122)-COUNTA($G$122:M$122)+1))*(1+discount_rate),0)</f>
        <v>0</v>
      </c>
      <c r="N157" s="1" cm="1">
        <f t="array" aca="1" ref="N157" ca="1">IF(AND($B157=N$28,$B157=$B158-1),NPV(discount_rate,OFFSET(N122,,,,COUNTA($G$122:$CC$122)-COUNTA($G$122:N$122)+1)-OFFSET(N123,,,,COUNTA($G$122:$CC$122)-COUNTA($G$122:N$122)+1))*(1+discount_rate),0)</f>
        <v>0</v>
      </c>
      <c r="O157" s="1" cm="1">
        <f t="array" aca="1" ref="O157" ca="1">IF(AND($B157=O$28,$B157=$B158-1),NPV(discount_rate,OFFSET(O122,,,,COUNTA($G$122:$CC$122)-COUNTA($G$122:O$122)+1)-OFFSET(O123,,,,COUNTA($G$122:$CC$122)-COUNTA($G$122:O$122)+1))*(1+discount_rate),0)</f>
        <v>0</v>
      </c>
      <c r="P157" s="1" cm="1">
        <f t="array" aca="1" ref="P157" ca="1">IF(AND($B157=P$28,$B157=$B158-1),NPV(discount_rate,OFFSET(P122,,,,COUNTA($G$122:$CC$122)-COUNTA($G$122:P$122)+1)-OFFSET(P123,,,,COUNTA($G$122:$CC$122)-COUNTA($G$122:P$122)+1))*(1+discount_rate),0)</f>
        <v>0</v>
      </c>
      <c r="Q157" s="1" cm="1">
        <f t="array" aca="1" ref="Q157" ca="1">IF(AND($B157=Q$28,$B157=$B158-1),NPV(discount_rate,OFFSET(Q122,,,,COUNTA($G$122:$CC$122)-COUNTA($G$122:Q$122)+1)-OFFSET(Q123,,,,COUNTA($G$122:$CC$122)-COUNTA($G$122:Q$122)+1))*(1+discount_rate),0)</f>
        <v>0</v>
      </c>
      <c r="R157" s="1" cm="1">
        <f t="array" aca="1" ref="R157" ca="1">IF(AND($B157=R$28,$B157=$B158-1),NPV(discount_rate,OFFSET(R122,,,,COUNTA($G$122:$CC$122)-COUNTA($G$122:R$122)+1)-OFFSET(R123,,,,COUNTA($G$122:$CC$122)-COUNTA($G$122:R$122)+1))*(1+discount_rate),0)</f>
        <v>0</v>
      </c>
      <c r="S157" s="1" cm="1">
        <f t="array" aca="1" ref="S157" ca="1">IF(AND($B157=S$28,$B157=$B158-1),NPV(discount_rate,OFFSET(S122,,,,COUNTA($G$122:$CC$122)-COUNTA($G$122:S$122)+1)-OFFSET(S123,,,,COUNTA($G$122:$CC$122)-COUNTA($G$122:S$122)+1))*(1+discount_rate),0)</f>
        <v>0</v>
      </c>
      <c r="T157" s="1" cm="1">
        <f t="array" aca="1" ref="T157" ca="1">IF(AND($B157=T$28,$B157=$B158-1),NPV(discount_rate,OFFSET(T122,,,,COUNTA($G$122:$CC$122)-COUNTA($G$122:T$122)+1)-OFFSET(T123,,,,COUNTA($G$122:$CC$122)-COUNTA($G$122:T$122)+1))*(1+discount_rate),0)</f>
        <v>0</v>
      </c>
      <c r="U157" s="1" cm="1">
        <f t="array" aca="1" ref="U157" ca="1">IF(AND($B157=U$28,$B157=$B158-1),NPV(discount_rate,OFFSET(U122,,,,COUNTA($G$122:$CC$122)-COUNTA($G$122:U$122)+1)-OFFSET(U123,,,,COUNTA($G$122:$CC$122)-COUNTA($G$122:U$122)+1))*(1+discount_rate),0)</f>
        <v>0</v>
      </c>
      <c r="V157" s="1" cm="1">
        <f t="array" aca="1" ref="V157" ca="1">IF(AND($B157=V$28,$B157=$B158-1),NPV(discount_rate,OFFSET(V122,,,,COUNTA($G$122:$CC$122)-COUNTA($G$122:V$122)+1)-OFFSET(V123,,,,COUNTA($G$122:$CC$122)-COUNTA($G$122:V$122)+1))*(1+discount_rate),0)</f>
        <v>0</v>
      </c>
      <c r="W157" s="1" cm="1">
        <f t="array" aca="1" ref="W157" ca="1">IF(AND($B157=W$28,$B157=$B158-1),NPV(discount_rate,OFFSET(W122,,,,COUNTA($G$122:$CC$122)-COUNTA($G$122:W$122)+1)-OFFSET(W123,,,,COUNTA($G$122:$CC$122)-COUNTA($G$122:W$122)+1))*(1+discount_rate),0)</f>
        <v>0</v>
      </c>
      <c r="X157" s="1" cm="1">
        <f t="array" aca="1" ref="X157" ca="1">IF(AND($B157=X$28,$B157=$B158-1),NPV(discount_rate,OFFSET(X122,,,,COUNTA($G$122:$CC$122)-COUNTA($G$122:X$122)+1)-OFFSET(X123,,,,COUNTA($G$122:$CC$122)-COUNTA($G$122:X$122)+1))*(1+discount_rate),0)</f>
        <v>0</v>
      </c>
      <c r="Y157" s="1" cm="1">
        <f t="array" aca="1" ref="Y157" ca="1">IF(AND($B157=Y$28,$B157=$B158-1),NPV(discount_rate,OFFSET(Y122,,,,COUNTA($G$122:$CC$122)-COUNTA($G$122:Y$122)+1)-OFFSET(Y123,,,,COUNTA($G$122:$CC$122)-COUNTA($G$122:Y$122)+1))*(1+discount_rate),0)</f>
        <v>0</v>
      </c>
      <c r="Z157" s="1" cm="1">
        <f t="array" aca="1" ref="Z157" ca="1">IF(AND($B157=Z$28,$B157=$B158-1),NPV(discount_rate,OFFSET(Z122,,,,COUNTA($G$122:$CC$122)-COUNTA($G$122:Z$122)+1)-OFFSET(Z123,,,,COUNTA($G$122:$CC$122)-COUNTA($G$122:Z$122)+1))*(1+discount_rate),0)</f>
        <v>0</v>
      </c>
      <c r="AA157" s="1" cm="1">
        <f t="array" aca="1" ref="AA157" ca="1">IF(AND($B157=AA$28,$B157=$B158-1),NPV(discount_rate,OFFSET(AA122,,,,COUNTA($G$122:$CC$122)-COUNTA($G$122:AA$122)+1)-OFFSET(AA123,,,,COUNTA($G$122:$CC$122)-COUNTA($G$122:AA$122)+1))*(1+discount_rate),0)</f>
        <v>0</v>
      </c>
      <c r="AB157" s="1" cm="1">
        <f t="array" aca="1" ref="AB157" ca="1">IF(AND($B157=AB$28,$B157=$B158-1),NPV(discount_rate,OFFSET(AB122,,,,COUNTA($G$122:$CC$122)-COUNTA($G$122:AB$122)+1)-OFFSET(AB123,,,,COUNTA($G$122:$CC$122)-COUNTA($G$122:AB$122)+1))*(1+discount_rate),0)</f>
        <v>0</v>
      </c>
      <c r="AC157" s="1" cm="1">
        <f t="array" aca="1" ref="AC157" ca="1">IF(AND($B157=AC$28,$B157=$B158-1),NPV(discount_rate,OFFSET(AC122,,,,COUNTA($G$122:$CC$122)-COUNTA($G$122:AC$122)+1)-OFFSET(AC123,,,,COUNTA($G$122:$CC$122)-COUNTA($G$122:AC$122)+1))*(1+discount_rate),0)</f>
        <v>0</v>
      </c>
      <c r="AD157" s="1" cm="1">
        <f t="array" aca="1" ref="AD157" ca="1">IF(AND($B157=AD$28,$B157=$B158-1),NPV(discount_rate,OFFSET(AD122,,,,COUNTA($G$122:$CC$122)-COUNTA($G$122:AD$122)+1)-OFFSET(AD123,,,,COUNTA($G$122:$CC$122)-COUNTA($G$122:AD$122)+1))*(1+discount_rate),0)</f>
        <v>0</v>
      </c>
      <c r="AE157" s="1" cm="1">
        <f t="array" aca="1" ref="AE157" ca="1">IF(AND($B157=AE$28,$B157=$B158-1),NPV(discount_rate,OFFSET(AE122,,,,COUNTA($G$122:$CC$122)-COUNTA($G$122:AE$122)+1)-OFFSET(AE123,,,,COUNTA($G$122:$CC$122)-COUNTA($G$122:AE$122)+1))*(1+discount_rate),0)</f>
        <v>0</v>
      </c>
      <c r="AF157" s="1" cm="1">
        <f t="array" aca="1" ref="AF157" ca="1">IF(AND($B157=AF$28,$B157=$B158-1),NPV(discount_rate,OFFSET(AF122,,,,COUNTA($G$122:$CC$122)-COUNTA($G$122:AF$122)+1)-OFFSET(AF123,,,,COUNTA($G$122:$CC$122)-COUNTA($G$122:AF$122)+1))*(1+discount_rate),0)</f>
        <v>0</v>
      </c>
      <c r="AG157" s="1" cm="1">
        <f t="array" aca="1" ref="AG157" ca="1">IF(AND($B157=AG$28,$B157=$B158-1),NPV(discount_rate,OFFSET(AG122,,,,COUNTA($G$122:$CC$122)-COUNTA($G$122:AG$122)+1)-OFFSET(AG123,,,,COUNTA($G$122:$CC$122)-COUNTA($G$122:AG$122)+1))*(1+discount_rate),0)</f>
        <v>0</v>
      </c>
      <c r="AH157" s="1" cm="1">
        <f t="array" aca="1" ref="AH157" ca="1">IF(AND($B157=AH$28,$B157=$B158-1),NPV(discount_rate,OFFSET(AH122,,,,COUNTA($G$122:$CC$122)-COUNTA($G$122:AH$122)+1)-OFFSET(AH123,,,,COUNTA($G$122:$CC$122)-COUNTA($G$122:AH$122)+1))*(1+discount_rate),0)</f>
        <v>0</v>
      </c>
      <c r="AI157" s="1" cm="1">
        <f t="array" aca="1" ref="AI157" ca="1">IF(AND($B157=AI$28,$B157=$B158-1),NPV(discount_rate,OFFSET(AI122,,,,COUNTA($G$122:$CC$122)-COUNTA($G$122:AI$122)+1)-OFFSET(AI123,,,,COUNTA($G$122:$CC$122)-COUNTA($G$122:AI$122)+1))*(1+discount_rate),0)</f>
        <v>0</v>
      </c>
      <c r="AJ157" s="1" cm="1">
        <f t="array" aca="1" ref="AJ157" ca="1">IF(AND($B157=AJ$28,$B157=$B158-1),NPV(discount_rate,OFFSET(AJ122,,,,COUNTA($G$122:$CC$122)-COUNTA($G$122:AJ$122)+1)-OFFSET(AJ123,,,,COUNTA($G$122:$CC$122)-COUNTA($G$122:AJ$122)+1))*(1+discount_rate),0)</f>
        <v>0</v>
      </c>
      <c r="AK157" s="1" cm="1">
        <f t="array" aca="1" ref="AK157" ca="1">IF(AND($B157=AK$28,$B157=$B158-1),NPV(discount_rate,OFFSET(AK122,,,,COUNTA($G$122:$CC$122)-COUNTA($G$122:AK$122)+1)-OFFSET(AK123,,,,COUNTA($G$122:$CC$122)-COUNTA($G$122:AK$122)+1))*(1+discount_rate),0)</f>
        <v>0</v>
      </c>
      <c r="AL157" s="1" cm="1">
        <f t="array" aca="1" ref="AL157" ca="1">IF(AND($B157=AL$28,$B157=$B158-1),NPV(discount_rate,OFFSET(AL122,,,,COUNTA($G$122:$CC$122)-COUNTA($G$122:AL$122)+1)-OFFSET(AL123,,,,COUNTA($G$122:$CC$122)-COUNTA($G$122:AL$122)+1))*(1+discount_rate),0)</f>
        <v>0</v>
      </c>
      <c r="AM157" s="1" cm="1">
        <f t="array" aca="1" ref="AM157" ca="1">IF(AND($B157=AM$28,$B157=$B158-1),NPV(discount_rate,OFFSET(AM122,,,,COUNTA($G$122:$CC$122)-COUNTA($G$122:AM$122)+1)-OFFSET(AM123,,,,COUNTA($G$122:$CC$122)-COUNTA($G$122:AM$122)+1))*(1+discount_rate),0)</f>
        <v>0</v>
      </c>
      <c r="AN157" s="1" cm="1">
        <f t="array" aca="1" ref="AN157" ca="1">IF(AND($B157=AN$28,$B157=$B158-1),NPV(discount_rate,OFFSET(AN122,,,,COUNTA($G$122:$CC$122)-COUNTA($G$122:AN$122)+1)-OFFSET(AN123,,,,COUNTA($G$122:$CC$122)-COUNTA($G$122:AN$122)+1))*(1+discount_rate),0)</f>
        <v>0</v>
      </c>
      <c r="AO157" s="1" cm="1">
        <f t="array" aca="1" ref="AO157" ca="1">IF(AND($B157=AO$28,$B157=$B158-1),NPV(discount_rate,OFFSET(AO122,,,,COUNTA($G$122:$CC$122)-COUNTA($G$122:AO$122)+1)-OFFSET(AO123,,,,COUNTA($G$122:$CC$122)-COUNTA($G$122:AO$122)+1))*(1+discount_rate),0)</f>
        <v>0</v>
      </c>
      <c r="AP157" s="1" cm="1">
        <f t="array" aca="1" ref="AP157" ca="1">IF(AND($B157=AP$28,$B157=$B158-1),NPV(discount_rate,OFFSET(AP122,,,,COUNTA($G$122:$CC$122)-COUNTA($G$122:AP$122)+1)-OFFSET(AP123,,,,COUNTA($G$122:$CC$122)-COUNTA($G$122:AP$122)+1))*(1+discount_rate),0)</f>
        <v>0</v>
      </c>
      <c r="AQ157" s="1" cm="1">
        <f t="array" aca="1" ref="AQ157" ca="1">IF(AND($B157=AQ$28,$B157=$B158-1),NPV(discount_rate,OFFSET(AQ122,,,,COUNTA($G$122:$CC$122)-COUNTA($G$122:AQ$122)+1)-OFFSET(AQ123,,,,COUNTA($G$122:$CC$122)-COUNTA($G$122:AQ$122)+1))*(1+discount_rate),0)</f>
        <v>0</v>
      </c>
      <c r="AR157" s="1" cm="1">
        <f t="array" aca="1" ref="AR157" ca="1">IF(AND($B157=AR$28,$B157=$B158-1),NPV(discount_rate,OFFSET(AR122,,,,COUNTA($G$122:$CC$122)-COUNTA($G$122:AR$122)+1)-OFFSET(AR123,,,,COUNTA($G$122:$CC$122)-COUNTA($G$122:AR$122)+1))*(1+discount_rate),0)</f>
        <v>0</v>
      </c>
      <c r="AS157" s="1" cm="1">
        <f t="array" aca="1" ref="AS157" ca="1">IF(AND($B157=AS$28,$B157=$B158-1),NPV(discount_rate,OFFSET(AS122,,,,COUNTA($G$122:$CC$122)-COUNTA($G$122:AS$122)+1)-OFFSET(AS123,,,,COUNTA($G$122:$CC$122)-COUNTA($G$122:AS$122)+1))*(1+discount_rate),0)</f>
        <v>0</v>
      </c>
      <c r="AT157" s="1" cm="1">
        <f t="array" aca="1" ref="AT157" ca="1">IF(AND($B157=AT$28,$B157=$B158-1),NPV(discount_rate,OFFSET(AT122,,,,COUNTA($G$122:$CC$122)-COUNTA($G$122:AT$122)+1)-OFFSET(AT123,,,,COUNTA($G$122:$CC$122)-COUNTA($G$122:AT$122)+1))*(1+discount_rate),0)</f>
        <v>0</v>
      </c>
      <c r="AU157" s="1" cm="1">
        <f t="array" aca="1" ref="AU157" ca="1">IF(AND($B157=AU$28,$B157=$B158-1),NPV(discount_rate,OFFSET(AU122,,,,COUNTA($G$122:$CC$122)-COUNTA($G$122:AU$122)+1)-OFFSET(AU123,,,,COUNTA($G$122:$CC$122)-COUNTA($G$122:AU$122)+1))*(1+discount_rate),0)</f>
        <v>0</v>
      </c>
      <c r="AV157" s="1" cm="1">
        <f t="array" aca="1" ref="AV157" ca="1">IF(AND($B157=AV$28,$B157=$B158-1),NPV(discount_rate,OFFSET(AV122,,,,COUNTA($G$122:$CC$122)-COUNTA($G$122:AV$122)+1)-OFFSET(AV123,,,,COUNTA($G$122:$CC$122)-COUNTA($G$122:AV$122)+1))*(1+discount_rate),0)</f>
        <v>0</v>
      </c>
      <c r="AW157" s="1" cm="1">
        <f t="array" aca="1" ref="AW157" ca="1">IF(AND($B157=AW$28,$B157=$B158-1),NPV(discount_rate,OFFSET(AW122,,,,COUNTA($G$122:$CC$122)-COUNTA($G$122:AW$122)+1)-OFFSET(AW123,,,,COUNTA($G$122:$CC$122)-COUNTA($G$122:AW$122)+1))*(1+discount_rate),0)</f>
        <v>0</v>
      </c>
      <c r="AX157" s="1" cm="1">
        <f t="array" aca="1" ref="AX157" ca="1">IF(AND($B157=AX$28,$B157=$B158-1),NPV(discount_rate,OFFSET(AX122,,,,COUNTA($G$122:$CC$122)-COUNTA($G$122:AX$122)+1)-OFFSET(AX123,,,,COUNTA($G$122:$CC$122)-COUNTA($G$122:AX$122)+1))*(1+discount_rate),0)</f>
        <v>0</v>
      </c>
      <c r="AY157" s="1" cm="1">
        <f t="array" aca="1" ref="AY157" ca="1">IF(AND($B157=AY$28,$B157=$B158-1),NPV(discount_rate,OFFSET(AY122,,,,COUNTA($G$122:$CC$122)-COUNTA($G$122:AY$122)+1)-OFFSET(AY123,,,,COUNTA($G$122:$CC$122)-COUNTA($G$122:AY$122)+1))*(1+discount_rate),0)</f>
        <v>0</v>
      </c>
      <c r="AZ157" s="1" cm="1">
        <f t="array" aca="1" ref="AZ157" ca="1">IF(AND($B157=AZ$28,$B157=$B158-1),NPV(discount_rate,OFFSET(AZ122,,,,COUNTA($G$122:$CC$122)-COUNTA($G$122:AZ$122)+1)-OFFSET(AZ123,,,,COUNTA($G$122:$CC$122)-COUNTA($G$122:AZ$122)+1))*(1+discount_rate),0)</f>
        <v>0</v>
      </c>
      <c r="BA157" s="1" cm="1">
        <f t="array" aca="1" ref="BA157" ca="1">IF(AND($B157=BA$28,$B157=$B158-1),NPV(discount_rate,OFFSET(BA122,,,,COUNTA($G$122:$CC$122)-COUNTA($G$122:BA$122)+1)-OFFSET(BA123,,,,COUNTA($G$122:$CC$122)-COUNTA($G$122:BA$122)+1))*(1+discount_rate),0)</f>
        <v>0</v>
      </c>
      <c r="BB157" s="1" cm="1">
        <f t="array" aca="1" ref="BB157" ca="1">IF(AND($B157=BB$28,$B157=$B158-1),NPV(discount_rate,OFFSET(BB122,,,,COUNTA($G$122:$CC$122)-COUNTA($G$122:BB$122)+1)-OFFSET(BB123,,,,COUNTA($G$122:$CC$122)-COUNTA($G$122:BB$122)+1))*(1+discount_rate),0)</f>
        <v>0</v>
      </c>
      <c r="BC157" s="1" cm="1">
        <f t="array" aca="1" ref="BC157" ca="1">IF(AND($B157=BC$28,$B157=$B158-1),NPV(discount_rate,OFFSET(BC122,,,,COUNTA($G$122:$CC$122)-COUNTA($G$122:BC$122)+1)-OFFSET(BC123,,,,COUNTA($G$122:$CC$122)-COUNTA($G$122:BC$122)+1))*(1+discount_rate),0)</f>
        <v>0</v>
      </c>
      <c r="BD157" s="1" cm="1">
        <f t="array" aca="1" ref="BD157" ca="1">IF(AND($B157=BD$28,$B157=$B158-1),NPV(discount_rate,OFFSET(BD122,,,,COUNTA($G$122:$CC$122)-COUNTA($G$122:BD$122)+1)-OFFSET(BD123,,,,COUNTA($G$122:$CC$122)-COUNTA($G$122:BD$122)+1))*(1+discount_rate),0)</f>
        <v>0</v>
      </c>
      <c r="BE157" s="1" cm="1">
        <f t="array" aca="1" ref="BE157" ca="1">IF(AND($B157=BE$28,$B157=$B158-1),NPV(discount_rate,OFFSET(BE122,,,,COUNTA($G$122:$CC$122)-COUNTA($G$122:BE$122)+1)-OFFSET(BE123,,,,COUNTA($G$122:$CC$122)-COUNTA($G$122:BE$122)+1))*(1+discount_rate),0)</f>
        <v>0</v>
      </c>
      <c r="BF157" s="1" cm="1">
        <f t="array" aca="1" ref="BF157" ca="1">IF(AND($B157=BF$28,$B157=$B158-1),NPV(discount_rate,OFFSET(BF122,,,,COUNTA($G$122:$CC$122)-COUNTA($G$122:BF$122)+1)-OFFSET(BF123,,,,COUNTA($G$122:$CC$122)-COUNTA($G$122:BF$122)+1))*(1+discount_rate),0)</f>
        <v>0</v>
      </c>
      <c r="BG157" s="1" cm="1">
        <f t="array" aca="1" ref="BG157" ca="1">IF(AND($B157=BG$28,$B157=$B158-1),NPV(discount_rate,OFFSET(BG122,,,,COUNTA($G$122:$CC$122)-COUNTA($G$122:BG$122)+1)-OFFSET(BG123,,,,COUNTA($G$122:$CC$122)-COUNTA($G$122:BG$122)+1))*(1+discount_rate),0)</f>
        <v>0</v>
      </c>
      <c r="BH157" s="1" cm="1">
        <f t="array" aca="1" ref="BH157" ca="1">IF(AND($B157=BH$28,$B157=$B158-1),NPV(discount_rate,OFFSET(BH122,,,,COUNTA($G$122:$CC$122)-COUNTA($G$122:BH$122)+1)-OFFSET(BH123,,,,COUNTA($G$122:$CC$122)-COUNTA($G$122:BH$122)+1))*(1+discount_rate),0)</f>
        <v>0</v>
      </c>
      <c r="BI157" s="1" cm="1">
        <f t="array" aca="1" ref="BI157" ca="1">IF(AND($B157=BI$28,$B157=$B158-1),NPV(discount_rate,OFFSET(BI122,,,,COUNTA($G$122:$CC$122)-COUNTA($G$122:BI$122)+1)-OFFSET(BI123,,,,COUNTA($G$122:$CC$122)-COUNTA($G$122:BI$122)+1))*(1+discount_rate),0)</f>
        <v>0</v>
      </c>
      <c r="BJ157" s="1" cm="1">
        <f t="array" aca="1" ref="BJ157" ca="1">IF(AND($B157=BJ$28,$B157=$B158-1),NPV(discount_rate,OFFSET(BJ122,,,,COUNTA($G$122:$CC$122)-COUNTA($G$122:BJ$122)+1)-OFFSET(BJ123,,,,COUNTA($G$122:$CC$122)-COUNTA($G$122:BJ$122)+1))*(1+discount_rate),0)</f>
        <v>0</v>
      </c>
      <c r="BK157" s="1" cm="1">
        <f t="array" aca="1" ref="BK157" ca="1">IF(AND($B157=BK$28,$B157=$B158-1),NPV(discount_rate,OFFSET(BK122,,,,COUNTA($G$122:$CC$122)-COUNTA($G$122:BK$122)+1)-OFFSET(BK123,,,,COUNTA($G$122:$CC$122)-COUNTA($G$122:BK$122)+1))*(1+discount_rate),0)</f>
        <v>0</v>
      </c>
      <c r="BL157" s="1" cm="1">
        <f t="array" aca="1" ref="BL157" ca="1">IF(AND($B157=BL$28,$B157=$B158-1),NPV(discount_rate,OFFSET(BL122,,,,COUNTA($G$122:$CC$122)-COUNTA($G$122:BL$122)+1)-OFFSET(BL123,,,,COUNTA($G$122:$CC$122)-COUNTA($G$122:BL$122)+1))*(1+discount_rate),0)</f>
        <v>0</v>
      </c>
      <c r="BM157" s="1" cm="1">
        <f t="array" aca="1" ref="BM157" ca="1">IF(AND($B157=BM$28,$B157=$B158-1),NPV(discount_rate,OFFSET(BM122,,,,COUNTA($G$122:$CC$122)-COUNTA($G$122:BM$122)+1)-OFFSET(BM123,,,,COUNTA($G$122:$CC$122)-COUNTA($G$122:BM$122)+1))*(1+discount_rate),0)</f>
        <v>0</v>
      </c>
      <c r="BN157" s="1" cm="1">
        <f t="array" aca="1" ref="BN157" ca="1">IF(AND($B157=BN$28,$B157=$B158-1),NPV(discount_rate,OFFSET(BN122,,,,COUNTA($G$122:$CC$122)-COUNTA($G$122:BN$122)+1)-OFFSET(BN123,,,,COUNTA($G$122:$CC$122)-COUNTA($G$122:BN$122)+1))*(1+discount_rate),0)</f>
        <v>0</v>
      </c>
      <c r="BO157" s="1" cm="1">
        <f t="array" aca="1" ref="BO157" ca="1">IF(AND($B157=BO$28,$B157=$B158-1),NPV(discount_rate,OFFSET(BO122,,,,COUNTA($G$122:$CC$122)-COUNTA($G$122:BO$122)+1)-OFFSET(BO123,,,,COUNTA($G$122:$CC$122)-COUNTA($G$122:BO$122)+1))*(1+discount_rate),0)</f>
        <v>0</v>
      </c>
      <c r="BP157" s="1" cm="1">
        <f t="array" aca="1" ref="BP157" ca="1">IF(AND($B157=BP$28,$B157=$B158-1),NPV(discount_rate,OFFSET(BP122,,,,COUNTA($G$122:$CC$122)-COUNTA($G$122:BP$122)+1)-OFFSET(BP123,,,,COUNTA($G$122:$CC$122)-COUNTA($G$122:BP$122)+1))*(1+discount_rate),0)</f>
        <v>0</v>
      </c>
      <c r="BQ157" s="1" cm="1">
        <f t="array" aca="1" ref="BQ157" ca="1">IF(AND($B157=BQ$28,$B157=$B158-1),NPV(discount_rate,OFFSET(BQ122,,,,COUNTA($G$122:$CC$122)-COUNTA($G$122:BQ$122)+1)-OFFSET(BQ123,,,,COUNTA($G$122:$CC$122)-COUNTA($G$122:BQ$122)+1))*(1+discount_rate),0)</f>
        <v>0</v>
      </c>
      <c r="BR157" s="1" cm="1">
        <f t="array" aca="1" ref="BR157" ca="1">IF(AND($B157=BR$28,$B157=$B158-1),NPV(discount_rate,OFFSET(BR122,,,,COUNTA($G$122:$CC$122)-COUNTA($G$122:BR$122)+1)-OFFSET(BR123,,,,COUNTA($G$122:$CC$122)-COUNTA($G$122:BR$122)+1))*(1+discount_rate),0)</f>
        <v>0</v>
      </c>
      <c r="BS157" s="1" cm="1">
        <f t="array" aca="1" ref="BS157" ca="1">IF(AND($B157=BS$28,$B157=$B158-1),NPV(discount_rate,OFFSET(BS122,,,,COUNTA($G$122:$CC$122)-COUNTA($G$122:BS$122)+1)-OFFSET(BS123,,,,COUNTA($G$122:$CC$122)-COUNTA($G$122:BS$122)+1))*(1+discount_rate),0)</f>
        <v>0</v>
      </c>
      <c r="BT157" s="1" cm="1">
        <f t="array" aca="1" ref="BT157" ca="1">IF(AND($B157=BT$28,$B157=$B158-1),NPV(discount_rate,OFFSET(BT122,,,,COUNTA($G$122:$CC$122)-COUNTA($G$122:BT$122)+1)-OFFSET(BT123,,,,COUNTA($G$122:$CC$122)-COUNTA($G$122:BT$122)+1))*(1+discount_rate),0)</f>
        <v>0</v>
      </c>
      <c r="BU157" s="1" cm="1">
        <f t="array" aca="1" ref="BU157" ca="1">IF(AND($B157=BU$28,$B157=$B158-1),NPV(discount_rate,OFFSET(BU122,,,,COUNTA($G$122:$CC$122)-COUNTA($G$122:BU$122)+1)-OFFSET(BU123,,,,COUNTA($G$122:$CC$122)-COUNTA($G$122:BU$122)+1))*(1+discount_rate),0)</f>
        <v>0</v>
      </c>
      <c r="BV157" s="1" cm="1">
        <f t="array" aca="1" ref="BV157" ca="1">IF(AND($B157=BV$28,$B157=$B158-1),NPV(discount_rate,OFFSET(BV122,,,,COUNTA($G$122:$CC$122)-COUNTA($G$122:BV$122)+1)-OFFSET(BV123,,,,COUNTA($G$122:$CC$122)-COUNTA($G$122:BV$122)+1))*(1+discount_rate),0)</f>
        <v>0</v>
      </c>
      <c r="BW157" s="1" cm="1">
        <f t="array" aca="1" ref="BW157" ca="1">IF(AND($B157=BW$28,$B157=$B158-1),NPV(discount_rate,OFFSET(BW122,,,,COUNTA($G$122:$CC$122)-COUNTA($G$122:BW$122)+1)-OFFSET(BW123,,,,COUNTA($G$122:$CC$122)-COUNTA($G$122:BW$122)+1))*(1+discount_rate),0)</f>
        <v>0</v>
      </c>
      <c r="BX157" s="1" cm="1">
        <f t="array" aca="1" ref="BX157" ca="1">IF(AND($B157=BX$28,$B157=$B158-1),NPV(discount_rate,OFFSET(BX122,,,,COUNTA($G$122:$CC$122)-COUNTA($G$122:BX$122)+1)-OFFSET(BX123,,,,COUNTA($G$122:$CC$122)-COUNTA($G$122:BX$122)+1))*(1+discount_rate),0)</f>
        <v>0</v>
      </c>
      <c r="BY157" s="1" cm="1">
        <f t="array" aca="1" ref="BY157" ca="1">IF(AND($B157=BY$28,$B157=$B158-1),NPV(discount_rate,OFFSET(BY122,,,,COUNTA($G$122:$CC$122)-COUNTA($G$122:BY$122)+1)-OFFSET(BY123,,,,COUNTA($G$122:$CC$122)-COUNTA($G$122:BY$122)+1))*(1+discount_rate),0)</f>
        <v>0</v>
      </c>
      <c r="BZ157" s="1" cm="1">
        <f t="array" aca="1" ref="BZ157" ca="1">IF(AND($B157=BZ$28,$B157=$B158-1),NPV(discount_rate,OFFSET(BZ122,,,,COUNTA($G$122:$CC$122)-COUNTA($G$122:BZ$122)+1)-OFFSET(BZ123,,,,COUNTA($G$122:$CC$122)-COUNTA($G$122:BZ$122)+1))*(1+discount_rate),0)</f>
        <v>0</v>
      </c>
      <c r="CA157" s="1" cm="1">
        <f t="array" aca="1" ref="CA157" ca="1">IF(AND($B157=CA$28,$B157=$B158-1),NPV(discount_rate,OFFSET(CA122,,,,COUNTA($G$122:$CC$122)-COUNTA($G$122:CA$122)+1)-OFFSET(CA123,,,,COUNTA($G$122:$CC$122)-COUNTA($G$122:CA$122)+1))*(1+discount_rate),0)</f>
        <v>0</v>
      </c>
      <c r="CB157" s="1" cm="1">
        <f t="array" aca="1" ref="CB157" ca="1">IF(AND($B157=CB$28,$B157=$B158-1),NPV(discount_rate,OFFSET(CB122,,,,COUNTA($G$122:$CC$122)-COUNTA($G$122:CB$122)+1)-OFFSET(CB123,,,,COUNTA($G$122:$CC$122)-COUNTA($G$122:CB$122)+1))*(1+discount_rate),0)</f>
        <v>0</v>
      </c>
      <c r="CC157" s="1" cm="1">
        <f t="array" aca="1" ref="CC157" ca="1">IF(AND($B157=CC$28,$B157=$B158-1),NPV(discount_rate,OFFSET(CC122,,,,COUNTA($G$122:$CC$122)-COUNTA($G$122:CC$122)+1)-OFFSET(CC123,,,,COUNTA($G$122:$CC$122)-COUNTA($G$122:CC$122)+1))*(1+discount_rate),0)</f>
        <v>0</v>
      </c>
    </row>
    <row r="158" spans="2:81" x14ac:dyDescent="0.2">
      <c r="B158">
        <f t="shared" ref="B158:B184" si="77">B57</f>
        <v>2027</v>
      </c>
      <c r="D158" t="s">
        <v>43</v>
      </c>
      <c r="G158" s="1" cm="1">
        <f t="array" aca="1" ref="G158" ca="1">IF(AND($B158=G$28,$B158=$B159-1),NPV(discount_rate,OFFSET(G123,,,,COUNTA($G$122:$CC$122)-COUNTA($G$122:G$122)+1)-OFFSET(G124,,,,COUNTA($G$122:$CC$122)-COUNTA($G$122:G$122)+1))*(1+discount_rate),0)</f>
        <v>0</v>
      </c>
      <c r="H158" s="1" cm="1">
        <f t="array" aca="1" ref="H158" ca="1">IF(AND($B158=H$28,$B158=$B159-1),NPV(discount_rate,OFFSET(H123,,,,COUNTA($G$122:$CC$122)-COUNTA($G$122:H$122)+1)-OFFSET(H124,,,,COUNTA($G$122:$CC$122)-COUNTA($G$122:H$122)+1))*(1+discount_rate),0)</f>
        <v>574.08785596492521</v>
      </c>
      <c r="I158" s="1" cm="1">
        <f t="array" aca="1" ref="I158" ca="1">IF(AND($B158=I$28,$B158=$B159-1),NPV(discount_rate,OFFSET(I123,,,,COUNTA($G$122:$CC$122)-COUNTA($G$122:I$122)+1)-OFFSET(I124,,,,COUNTA($G$122:$CC$122)-COUNTA($G$122:I$122)+1))*(1+discount_rate),0)</f>
        <v>0</v>
      </c>
      <c r="J158" s="1" cm="1">
        <f t="array" aca="1" ref="J158" ca="1">IF(AND($B158=J$28,$B158=$B159-1),NPV(discount_rate,OFFSET(J123,,,,COUNTA($G$122:$CC$122)-COUNTA($G$122:J$122)+1)-OFFSET(J124,,,,COUNTA($G$122:$CC$122)-COUNTA($G$122:J$122)+1))*(1+discount_rate),0)</f>
        <v>0</v>
      </c>
      <c r="K158" s="1" cm="1">
        <f t="array" aca="1" ref="K158" ca="1">IF(AND($B158=K$28,$B158=$B159-1),NPV(discount_rate,OFFSET(K123,,,,COUNTA($G$122:$CC$122)-COUNTA($G$122:K$122)+1)-OFFSET(K124,,,,COUNTA($G$122:$CC$122)-COUNTA($G$122:K$122)+1))*(1+discount_rate),0)</f>
        <v>0</v>
      </c>
      <c r="L158" s="1" cm="1">
        <f t="array" aca="1" ref="L158" ca="1">IF(AND($B158=L$28,$B158=$B159-1),NPV(discount_rate,OFFSET(L123,,,,COUNTA($G$122:$CC$122)-COUNTA($G$122:L$122)+1)-OFFSET(L124,,,,COUNTA($G$122:$CC$122)-COUNTA($G$122:L$122)+1))*(1+discount_rate),0)</f>
        <v>0</v>
      </c>
      <c r="M158" s="1" cm="1">
        <f t="array" aca="1" ref="M158" ca="1">IF(AND($B158=M$28,$B158=$B159-1),NPV(discount_rate,OFFSET(M123,,,,COUNTA($G$122:$CC$122)-COUNTA($G$122:M$122)+1)-OFFSET(M124,,,,COUNTA($G$122:$CC$122)-COUNTA($G$122:M$122)+1))*(1+discount_rate),0)</f>
        <v>0</v>
      </c>
      <c r="N158" s="1" cm="1">
        <f t="array" aca="1" ref="N158" ca="1">IF(AND($B158=N$28,$B158=$B159-1),NPV(discount_rate,OFFSET(N123,,,,COUNTA($G$122:$CC$122)-COUNTA($G$122:N$122)+1)-OFFSET(N124,,,,COUNTA($G$122:$CC$122)-COUNTA($G$122:N$122)+1))*(1+discount_rate),0)</f>
        <v>0</v>
      </c>
      <c r="O158" s="1" cm="1">
        <f t="array" aca="1" ref="O158" ca="1">IF(AND($B158=O$28,$B158=$B159-1),NPV(discount_rate,OFFSET(O123,,,,COUNTA($G$122:$CC$122)-COUNTA($G$122:O$122)+1)-OFFSET(O124,,,,COUNTA($G$122:$CC$122)-COUNTA($G$122:O$122)+1))*(1+discount_rate),0)</f>
        <v>0</v>
      </c>
      <c r="P158" s="1" cm="1">
        <f t="array" aca="1" ref="P158" ca="1">IF(AND($B158=P$28,$B158=$B159-1),NPV(discount_rate,OFFSET(P123,,,,COUNTA($G$122:$CC$122)-COUNTA($G$122:P$122)+1)-OFFSET(P124,,,,COUNTA($G$122:$CC$122)-COUNTA($G$122:P$122)+1))*(1+discount_rate),0)</f>
        <v>0</v>
      </c>
      <c r="Q158" s="1" cm="1">
        <f t="array" aca="1" ref="Q158" ca="1">IF(AND($B158=Q$28,$B158=$B159-1),NPV(discount_rate,OFFSET(Q123,,,,COUNTA($G$122:$CC$122)-COUNTA($G$122:Q$122)+1)-OFFSET(Q124,,,,COUNTA($G$122:$CC$122)-COUNTA($G$122:Q$122)+1))*(1+discount_rate),0)</f>
        <v>0</v>
      </c>
      <c r="R158" s="1" cm="1">
        <f t="array" aca="1" ref="R158" ca="1">IF(AND($B158=R$28,$B158=$B159-1),NPV(discount_rate,OFFSET(R123,,,,COUNTA($G$122:$CC$122)-COUNTA($G$122:R$122)+1)-OFFSET(R124,,,,COUNTA($G$122:$CC$122)-COUNTA($G$122:R$122)+1))*(1+discount_rate),0)</f>
        <v>0</v>
      </c>
      <c r="S158" s="1" cm="1">
        <f t="array" aca="1" ref="S158" ca="1">IF(AND($B158=S$28,$B158=$B159-1),NPV(discount_rate,OFFSET(S123,,,,COUNTA($G$122:$CC$122)-COUNTA($G$122:S$122)+1)-OFFSET(S124,,,,COUNTA($G$122:$CC$122)-COUNTA($G$122:S$122)+1))*(1+discount_rate),0)</f>
        <v>0</v>
      </c>
      <c r="T158" s="1" cm="1">
        <f t="array" aca="1" ref="T158" ca="1">IF(AND($B158=T$28,$B158=$B159-1),NPV(discount_rate,OFFSET(T123,,,,COUNTA($G$122:$CC$122)-COUNTA($G$122:T$122)+1)-OFFSET(T124,,,,COUNTA($G$122:$CC$122)-COUNTA($G$122:T$122)+1))*(1+discount_rate),0)</f>
        <v>0</v>
      </c>
      <c r="U158" s="1" cm="1">
        <f t="array" aca="1" ref="U158" ca="1">IF(AND($B158=U$28,$B158=$B159-1),NPV(discount_rate,OFFSET(U123,,,,COUNTA($G$122:$CC$122)-COUNTA($G$122:U$122)+1)-OFFSET(U124,,,,COUNTA($G$122:$CC$122)-COUNTA($G$122:U$122)+1))*(1+discount_rate),0)</f>
        <v>0</v>
      </c>
      <c r="V158" s="1" cm="1">
        <f t="array" aca="1" ref="V158" ca="1">IF(AND($B158=V$28,$B158=$B159-1),NPV(discount_rate,OFFSET(V123,,,,COUNTA($G$122:$CC$122)-COUNTA($G$122:V$122)+1)-OFFSET(V124,,,,COUNTA($G$122:$CC$122)-COUNTA($G$122:V$122)+1))*(1+discount_rate),0)</f>
        <v>0</v>
      </c>
      <c r="W158" s="1" cm="1">
        <f t="array" aca="1" ref="W158" ca="1">IF(AND($B158=W$28,$B158=$B159-1),NPV(discount_rate,OFFSET(W123,,,,COUNTA($G$122:$CC$122)-COUNTA($G$122:W$122)+1)-OFFSET(W124,,,,COUNTA($G$122:$CC$122)-COUNTA($G$122:W$122)+1))*(1+discount_rate),0)</f>
        <v>0</v>
      </c>
      <c r="X158" s="1" cm="1">
        <f t="array" aca="1" ref="X158" ca="1">IF(AND($B158=X$28,$B158=$B159-1),NPV(discount_rate,OFFSET(X123,,,,COUNTA($G$122:$CC$122)-COUNTA($G$122:X$122)+1)-OFFSET(X124,,,,COUNTA($G$122:$CC$122)-COUNTA($G$122:X$122)+1))*(1+discount_rate),0)</f>
        <v>0</v>
      </c>
      <c r="Y158" s="1" cm="1">
        <f t="array" aca="1" ref="Y158" ca="1">IF(AND($B158=Y$28,$B158=$B159-1),NPV(discount_rate,OFFSET(Y123,,,,COUNTA($G$122:$CC$122)-COUNTA($G$122:Y$122)+1)-OFFSET(Y124,,,,COUNTA($G$122:$CC$122)-COUNTA($G$122:Y$122)+1))*(1+discount_rate),0)</f>
        <v>0</v>
      </c>
      <c r="Z158" s="1" cm="1">
        <f t="array" aca="1" ref="Z158" ca="1">IF(AND($B158=Z$28,$B158=$B159-1),NPV(discount_rate,OFFSET(Z123,,,,COUNTA($G$122:$CC$122)-COUNTA($G$122:Z$122)+1)-OFFSET(Z124,,,,COUNTA($G$122:$CC$122)-COUNTA($G$122:Z$122)+1))*(1+discount_rate),0)</f>
        <v>0</v>
      </c>
      <c r="AA158" s="1" cm="1">
        <f t="array" aca="1" ref="AA158" ca="1">IF(AND($B158=AA$28,$B158=$B159-1),NPV(discount_rate,OFFSET(AA123,,,,COUNTA($G$122:$CC$122)-COUNTA($G$122:AA$122)+1)-OFFSET(AA124,,,,COUNTA($G$122:$CC$122)-COUNTA($G$122:AA$122)+1))*(1+discount_rate),0)</f>
        <v>0</v>
      </c>
      <c r="AB158" s="1" cm="1">
        <f t="array" aca="1" ref="AB158" ca="1">IF(AND($B158=AB$28,$B158=$B159-1),NPV(discount_rate,OFFSET(AB123,,,,COUNTA($G$122:$CC$122)-COUNTA($G$122:AB$122)+1)-OFFSET(AB124,,,,COUNTA($G$122:$CC$122)-COUNTA($G$122:AB$122)+1))*(1+discount_rate),0)</f>
        <v>0</v>
      </c>
      <c r="AC158" s="1" cm="1">
        <f t="array" aca="1" ref="AC158" ca="1">IF(AND($B158=AC$28,$B158=$B159-1),NPV(discount_rate,OFFSET(AC123,,,,COUNTA($G$122:$CC$122)-COUNTA($G$122:AC$122)+1)-OFFSET(AC124,,,,COUNTA($G$122:$CC$122)-COUNTA($G$122:AC$122)+1))*(1+discount_rate),0)</f>
        <v>0</v>
      </c>
      <c r="AD158" s="1" cm="1">
        <f t="array" aca="1" ref="AD158" ca="1">IF(AND($B158=AD$28,$B158=$B159-1),NPV(discount_rate,OFFSET(AD123,,,,COUNTA($G$122:$CC$122)-COUNTA($G$122:AD$122)+1)-OFFSET(AD124,,,,COUNTA($G$122:$CC$122)-COUNTA($G$122:AD$122)+1))*(1+discount_rate),0)</f>
        <v>0</v>
      </c>
      <c r="AE158" s="1" cm="1">
        <f t="array" aca="1" ref="AE158" ca="1">IF(AND($B158=AE$28,$B158=$B159-1),NPV(discount_rate,OFFSET(AE123,,,,COUNTA($G$122:$CC$122)-COUNTA($G$122:AE$122)+1)-OFFSET(AE124,,,,COUNTA($G$122:$CC$122)-COUNTA($G$122:AE$122)+1))*(1+discount_rate),0)</f>
        <v>0</v>
      </c>
      <c r="AF158" s="1" cm="1">
        <f t="array" aca="1" ref="AF158" ca="1">IF(AND($B158=AF$28,$B158=$B159-1),NPV(discount_rate,OFFSET(AF123,,,,COUNTA($G$122:$CC$122)-COUNTA($G$122:AF$122)+1)-OFFSET(AF124,,,,COUNTA($G$122:$CC$122)-COUNTA($G$122:AF$122)+1))*(1+discount_rate),0)</f>
        <v>0</v>
      </c>
      <c r="AG158" s="1" cm="1">
        <f t="array" aca="1" ref="AG158" ca="1">IF(AND($B158=AG$28,$B158=$B159-1),NPV(discount_rate,OFFSET(AG123,,,,COUNTA($G$122:$CC$122)-COUNTA($G$122:AG$122)+1)-OFFSET(AG124,,,,COUNTA($G$122:$CC$122)-COUNTA($G$122:AG$122)+1))*(1+discount_rate),0)</f>
        <v>0</v>
      </c>
      <c r="AH158" s="1" cm="1">
        <f t="array" aca="1" ref="AH158" ca="1">IF(AND($B158=AH$28,$B158=$B159-1),NPV(discount_rate,OFFSET(AH123,,,,COUNTA($G$122:$CC$122)-COUNTA($G$122:AH$122)+1)-OFFSET(AH124,,,,COUNTA($G$122:$CC$122)-COUNTA($G$122:AH$122)+1))*(1+discount_rate),0)</f>
        <v>0</v>
      </c>
      <c r="AI158" s="1" cm="1">
        <f t="array" aca="1" ref="AI158" ca="1">IF(AND($B158=AI$28,$B158=$B159-1),NPV(discount_rate,OFFSET(AI123,,,,COUNTA($G$122:$CC$122)-COUNTA($G$122:AI$122)+1)-OFFSET(AI124,,,,COUNTA($G$122:$CC$122)-COUNTA($G$122:AI$122)+1))*(1+discount_rate),0)</f>
        <v>0</v>
      </c>
      <c r="AJ158" s="1" cm="1">
        <f t="array" aca="1" ref="AJ158" ca="1">IF(AND($B158=AJ$28,$B158=$B159-1),NPV(discount_rate,OFFSET(AJ123,,,,COUNTA($G$122:$CC$122)-COUNTA($G$122:AJ$122)+1)-OFFSET(AJ124,,,,COUNTA($G$122:$CC$122)-COUNTA($G$122:AJ$122)+1))*(1+discount_rate),0)</f>
        <v>0</v>
      </c>
      <c r="AK158" s="1" cm="1">
        <f t="array" aca="1" ref="AK158" ca="1">IF(AND($B158=AK$28,$B158=$B159-1),NPV(discount_rate,OFFSET(AK123,,,,COUNTA($G$122:$CC$122)-COUNTA($G$122:AK$122)+1)-OFFSET(AK124,,,,COUNTA($G$122:$CC$122)-COUNTA($G$122:AK$122)+1))*(1+discount_rate),0)</f>
        <v>0</v>
      </c>
      <c r="AL158" s="1" cm="1">
        <f t="array" aca="1" ref="AL158" ca="1">IF(AND($B158=AL$28,$B158=$B159-1),NPV(discount_rate,OFFSET(AL123,,,,COUNTA($G$122:$CC$122)-COUNTA($G$122:AL$122)+1)-OFFSET(AL124,,,,COUNTA($G$122:$CC$122)-COUNTA($G$122:AL$122)+1))*(1+discount_rate),0)</f>
        <v>0</v>
      </c>
      <c r="AM158" s="1" cm="1">
        <f t="array" aca="1" ref="AM158" ca="1">IF(AND($B158=AM$28,$B158=$B159-1),NPV(discount_rate,OFFSET(AM123,,,,COUNTA($G$122:$CC$122)-COUNTA($G$122:AM$122)+1)-OFFSET(AM124,,,,COUNTA($G$122:$CC$122)-COUNTA($G$122:AM$122)+1))*(1+discount_rate),0)</f>
        <v>0</v>
      </c>
      <c r="AN158" s="1" cm="1">
        <f t="array" aca="1" ref="AN158" ca="1">IF(AND($B158=AN$28,$B158=$B159-1),NPV(discount_rate,OFFSET(AN123,,,,COUNTA($G$122:$CC$122)-COUNTA($G$122:AN$122)+1)-OFFSET(AN124,,,,COUNTA($G$122:$CC$122)-COUNTA($G$122:AN$122)+1))*(1+discount_rate),0)</f>
        <v>0</v>
      </c>
      <c r="AO158" s="1" cm="1">
        <f t="array" aca="1" ref="AO158" ca="1">IF(AND($B158=AO$28,$B158=$B159-1),NPV(discount_rate,OFFSET(AO123,,,,COUNTA($G$122:$CC$122)-COUNTA($G$122:AO$122)+1)-OFFSET(AO124,,,,COUNTA($G$122:$CC$122)-COUNTA($G$122:AO$122)+1))*(1+discount_rate),0)</f>
        <v>0</v>
      </c>
      <c r="AP158" s="1" cm="1">
        <f t="array" aca="1" ref="AP158" ca="1">IF(AND($B158=AP$28,$B158=$B159-1),NPV(discount_rate,OFFSET(AP123,,,,COUNTA($G$122:$CC$122)-COUNTA($G$122:AP$122)+1)-OFFSET(AP124,,,,COUNTA($G$122:$CC$122)-COUNTA($G$122:AP$122)+1))*(1+discount_rate),0)</f>
        <v>0</v>
      </c>
      <c r="AQ158" s="1" cm="1">
        <f t="array" aca="1" ref="AQ158" ca="1">IF(AND($B158=AQ$28,$B158=$B159-1),NPV(discount_rate,OFFSET(AQ123,,,,COUNTA($G$122:$CC$122)-COUNTA($G$122:AQ$122)+1)-OFFSET(AQ124,,,,COUNTA($G$122:$CC$122)-COUNTA($G$122:AQ$122)+1))*(1+discount_rate),0)</f>
        <v>0</v>
      </c>
      <c r="AR158" s="1" cm="1">
        <f t="array" aca="1" ref="AR158" ca="1">IF(AND($B158=AR$28,$B158=$B159-1),NPV(discount_rate,OFFSET(AR123,,,,COUNTA($G$122:$CC$122)-COUNTA($G$122:AR$122)+1)-OFFSET(AR124,,,,COUNTA($G$122:$CC$122)-COUNTA($G$122:AR$122)+1))*(1+discount_rate),0)</f>
        <v>0</v>
      </c>
      <c r="AS158" s="1" cm="1">
        <f t="array" aca="1" ref="AS158" ca="1">IF(AND($B158=AS$28,$B158=$B159-1),NPV(discount_rate,OFFSET(AS123,,,,COUNTA($G$122:$CC$122)-COUNTA($G$122:AS$122)+1)-OFFSET(AS124,,,,COUNTA($G$122:$CC$122)-COUNTA($G$122:AS$122)+1))*(1+discount_rate),0)</f>
        <v>0</v>
      </c>
      <c r="AT158" s="1" cm="1">
        <f t="array" aca="1" ref="AT158" ca="1">IF(AND($B158=AT$28,$B158=$B159-1),NPV(discount_rate,OFFSET(AT123,,,,COUNTA($G$122:$CC$122)-COUNTA($G$122:AT$122)+1)-OFFSET(AT124,,,,COUNTA($G$122:$CC$122)-COUNTA($G$122:AT$122)+1))*(1+discount_rate),0)</f>
        <v>0</v>
      </c>
      <c r="AU158" s="1" cm="1">
        <f t="array" aca="1" ref="AU158" ca="1">IF(AND($B158=AU$28,$B158=$B159-1),NPV(discount_rate,OFFSET(AU123,,,,COUNTA($G$122:$CC$122)-COUNTA($G$122:AU$122)+1)-OFFSET(AU124,,,,COUNTA($G$122:$CC$122)-COUNTA($G$122:AU$122)+1))*(1+discount_rate),0)</f>
        <v>0</v>
      </c>
      <c r="AV158" s="1" cm="1">
        <f t="array" aca="1" ref="AV158" ca="1">IF(AND($B158=AV$28,$B158=$B159-1),NPV(discount_rate,OFFSET(AV123,,,,COUNTA($G$122:$CC$122)-COUNTA($G$122:AV$122)+1)-OFFSET(AV124,,,,COUNTA($G$122:$CC$122)-COUNTA($G$122:AV$122)+1))*(1+discount_rate),0)</f>
        <v>0</v>
      </c>
      <c r="AW158" s="1" cm="1">
        <f t="array" aca="1" ref="AW158" ca="1">IF(AND($B158=AW$28,$B158=$B159-1),NPV(discount_rate,OFFSET(AW123,,,,COUNTA($G$122:$CC$122)-COUNTA($G$122:AW$122)+1)-OFFSET(AW124,,,,COUNTA($G$122:$CC$122)-COUNTA($G$122:AW$122)+1))*(1+discount_rate),0)</f>
        <v>0</v>
      </c>
      <c r="AX158" s="1" cm="1">
        <f t="array" aca="1" ref="AX158" ca="1">IF(AND($B158=AX$28,$B158=$B159-1),NPV(discount_rate,OFFSET(AX123,,,,COUNTA($G$122:$CC$122)-COUNTA($G$122:AX$122)+1)-OFFSET(AX124,,,,COUNTA($G$122:$CC$122)-COUNTA($G$122:AX$122)+1))*(1+discount_rate),0)</f>
        <v>0</v>
      </c>
      <c r="AY158" s="1" cm="1">
        <f t="array" aca="1" ref="AY158" ca="1">IF(AND($B158=AY$28,$B158=$B159-1),NPV(discount_rate,OFFSET(AY123,,,,COUNTA($G$122:$CC$122)-COUNTA($G$122:AY$122)+1)-OFFSET(AY124,,,,COUNTA($G$122:$CC$122)-COUNTA($G$122:AY$122)+1))*(1+discount_rate),0)</f>
        <v>0</v>
      </c>
      <c r="AZ158" s="1" cm="1">
        <f t="array" aca="1" ref="AZ158" ca="1">IF(AND($B158=AZ$28,$B158=$B159-1),NPV(discount_rate,OFFSET(AZ123,,,,COUNTA($G$122:$CC$122)-COUNTA($G$122:AZ$122)+1)-OFFSET(AZ124,,,,COUNTA($G$122:$CC$122)-COUNTA($G$122:AZ$122)+1))*(1+discount_rate),0)</f>
        <v>0</v>
      </c>
      <c r="BA158" s="1" cm="1">
        <f t="array" aca="1" ref="BA158" ca="1">IF(AND($B158=BA$28,$B158=$B159-1),NPV(discount_rate,OFFSET(BA123,,,,COUNTA($G$122:$CC$122)-COUNTA($G$122:BA$122)+1)-OFFSET(BA124,,,,COUNTA($G$122:$CC$122)-COUNTA($G$122:BA$122)+1))*(1+discount_rate),0)</f>
        <v>0</v>
      </c>
      <c r="BB158" s="1" cm="1">
        <f t="array" aca="1" ref="BB158" ca="1">IF(AND($B158=BB$28,$B158=$B159-1),NPV(discount_rate,OFFSET(BB123,,,,COUNTA($G$122:$CC$122)-COUNTA($G$122:BB$122)+1)-OFFSET(BB124,,,,COUNTA($G$122:$CC$122)-COUNTA($G$122:BB$122)+1))*(1+discount_rate),0)</f>
        <v>0</v>
      </c>
      <c r="BC158" s="1" cm="1">
        <f t="array" aca="1" ref="BC158" ca="1">IF(AND($B158=BC$28,$B158=$B159-1),NPV(discount_rate,OFFSET(BC123,,,,COUNTA($G$122:$CC$122)-COUNTA($G$122:BC$122)+1)-OFFSET(BC124,,,,COUNTA($G$122:$CC$122)-COUNTA($G$122:BC$122)+1))*(1+discount_rate),0)</f>
        <v>0</v>
      </c>
      <c r="BD158" s="1" cm="1">
        <f t="array" aca="1" ref="BD158" ca="1">IF(AND($B158=BD$28,$B158=$B159-1),NPV(discount_rate,OFFSET(BD123,,,,COUNTA($G$122:$CC$122)-COUNTA($G$122:BD$122)+1)-OFFSET(BD124,,,,COUNTA($G$122:$CC$122)-COUNTA($G$122:BD$122)+1))*(1+discount_rate),0)</f>
        <v>0</v>
      </c>
      <c r="BE158" s="1" cm="1">
        <f t="array" aca="1" ref="BE158" ca="1">IF(AND($B158=BE$28,$B158=$B159-1),NPV(discount_rate,OFFSET(BE123,,,,COUNTA($G$122:$CC$122)-COUNTA($G$122:BE$122)+1)-OFFSET(BE124,,,,COUNTA($G$122:$CC$122)-COUNTA($G$122:BE$122)+1))*(1+discount_rate),0)</f>
        <v>0</v>
      </c>
      <c r="BF158" s="1" cm="1">
        <f t="array" aca="1" ref="BF158" ca="1">IF(AND($B158=BF$28,$B158=$B159-1),NPV(discount_rate,OFFSET(BF123,,,,COUNTA($G$122:$CC$122)-COUNTA($G$122:BF$122)+1)-OFFSET(BF124,,,,COUNTA($G$122:$CC$122)-COUNTA($G$122:BF$122)+1))*(1+discount_rate),0)</f>
        <v>0</v>
      </c>
      <c r="BG158" s="1" cm="1">
        <f t="array" aca="1" ref="BG158" ca="1">IF(AND($B158=BG$28,$B158=$B159-1),NPV(discount_rate,OFFSET(BG123,,,,COUNTA($G$122:$CC$122)-COUNTA($G$122:BG$122)+1)-OFFSET(BG124,,,,COUNTA($G$122:$CC$122)-COUNTA($G$122:BG$122)+1))*(1+discount_rate),0)</f>
        <v>0</v>
      </c>
      <c r="BH158" s="1" cm="1">
        <f t="array" aca="1" ref="BH158" ca="1">IF(AND($B158=BH$28,$B158=$B159-1),NPV(discount_rate,OFFSET(BH123,,,,COUNTA($G$122:$CC$122)-COUNTA($G$122:BH$122)+1)-OFFSET(BH124,,,,COUNTA($G$122:$CC$122)-COUNTA($G$122:BH$122)+1))*(1+discount_rate),0)</f>
        <v>0</v>
      </c>
      <c r="BI158" s="1" cm="1">
        <f t="array" aca="1" ref="BI158" ca="1">IF(AND($B158=BI$28,$B158=$B159-1),NPV(discount_rate,OFFSET(BI123,,,,COUNTA($G$122:$CC$122)-COUNTA($G$122:BI$122)+1)-OFFSET(BI124,,,,COUNTA($G$122:$CC$122)-COUNTA($G$122:BI$122)+1))*(1+discount_rate),0)</f>
        <v>0</v>
      </c>
      <c r="BJ158" s="1" cm="1">
        <f t="array" aca="1" ref="BJ158" ca="1">IF(AND($B158=BJ$28,$B158=$B159-1),NPV(discount_rate,OFFSET(BJ123,,,,COUNTA($G$122:$CC$122)-COUNTA($G$122:BJ$122)+1)-OFFSET(BJ124,,,,COUNTA($G$122:$CC$122)-COUNTA($G$122:BJ$122)+1))*(1+discount_rate),0)</f>
        <v>0</v>
      </c>
      <c r="BK158" s="1" cm="1">
        <f t="array" aca="1" ref="BK158" ca="1">IF(AND($B158=BK$28,$B158=$B159-1),NPV(discount_rate,OFFSET(BK123,,,,COUNTA($G$122:$CC$122)-COUNTA($G$122:BK$122)+1)-OFFSET(BK124,,,,COUNTA($G$122:$CC$122)-COUNTA($G$122:BK$122)+1))*(1+discount_rate),0)</f>
        <v>0</v>
      </c>
      <c r="BL158" s="1" cm="1">
        <f t="array" aca="1" ref="BL158" ca="1">IF(AND($B158=BL$28,$B158=$B159-1),NPV(discount_rate,OFFSET(BL123,,,,COUNTA($G$122:$CC$122)-COUNTA($G$122:BL$122)+1)-OFFSET(BL124,,,,COUNTA($G$122:$CC$122)-COUNTA($G$122:BL$122)+1))*(1+discount_rate),0)</f>
        <v>0</v>
      </c>
      <c r="BM158" s="1" cm="1">
        <f t="array" aca="1" ref="BM158" ca="1">IF(AND($B158=BM$28,$B158=$B159-1),NPV(discount_rate,OFFSET(BM123,,,,COUNTA($G$122:$CC$122)-COUNTA($G$122:BM$122)+1)-OFFSET(BM124,,,,COUNTA($G$122:$CC$122)-COUNTA($G$122:BM$122)+1))*(1+discount_rate),0)</f>
        <v>0</v>
      </c>
      <c r="BN158" s="1" cm="1">
        <f t="array" aca="1" ref="BN158" ca="1">IF(AND($B158=BN$28,$B158=$B159-1),NPV(discount_rate,OFFSET(BN123,,,,COUNTA($G$122:$CC$122)-COUNTA($G$122:BN$122)+1)-OFFSET(BN124,,,,COUNTA($G$122:$CC$122)-COUNTA($G$122:BN$122)+1))*(1+discount_rate),0)</f>
        <v>0</v>
      </c>
      <c r="BO158" s="1" cm="1">
        <f t="array" aca="1" ref="BO158" ca="1">IF(AND($B158=BO$28,$B158=$B159-1),NPV(discount_rate,OFFSET(BO123,,,,COUNTA($G$122:$CC$122)-COUNTA($G$122:BO$122)+1)-OFFSET(BO124,,,,COUNTA($G$122:$CC$122)-COUNTA($G$122:BO$122)+1))*(1+discount_rate),0)</f>
        <v>0</v>
      </c>
      <c r="BP158" s="1" cm="1">
        <f t="array" aca="1" ref="BP158" ca="1">IF(AND($B158=BP$28,$B158=$B159-1),NPV(discount_rate,OFFSET(BP123,,,,COUNTA($G$122:$CC$122)-COUNTA($G$122:BP$122)+1)-OFFSET(BP124,,,,COUNTA($G$122:$CC$122)-COUNTA($G$122:BP$122)+1))*(1+discount_rate),0)</f>
        <v>0</v>
      </c>
      <c r="BQ158" s="1" cm="1">
        <f t="array" aca="1" ref="BQ158" ca="1">IF(AND($B158=BQ$28,$B158=$B159-1),NPV(discount_rate,OFFSET(BQ123,,,,COUNTA($G$122:$CC$122)-COUNTA($G$122:BQ$122)+1)-OFFSET(BQ124,,,,COUNTA($G$122:$CC$122)-COUNTA($G$122:BQ$122)+1))*(1+discount_rate),0)</f>
        <v>0</v>
      </c>
      <c r="BR158" s="1" cm="1">
        <f t="array" aca="1" ref="BR158" ca="1">IF(AND($B158=BR$28,$B158=$B159-1),NPV(discount_rate,OFFSET(BR123,,,,COUNTA($G$122:$CC$122)-COUNTA($G$122:BR$122)+1)-OFFSET(BR124,,,,COUNTA($G$122:$CC$122)-COUNTA($G$122:BR$122)+1))*(1+discount_rate),0)</f>
        <v>0</v>
      </c>
      <c r="BS158" s="1" cm="1">
        <f t="array" aca="1" ref="BS158" ca="1">IF(AND($B158=BS$28,$B158=$B159-1),NPV(discount_rate,OFFSET(BS123,,,,COUNTA($G$122:$CC$122)-COUNTA($G$122:BS$122)+1)-OFFSET(BS124,,,,COUNTA($G$122:$CC$122)-COUNTA($G$122:BS$122)+1))*(1+discount_rate),0)</f>
        <v>0</v>
      </c>
      <c r="BT158" s="1" cm="1">
        <f t="array" aca="1" ref="BT158" ca="1">IF(AND($B158=BT$28,$B158=$B159-1),NPV(discount_rate,OFFSET(BT123,,,,COUNTA($G$122:$CC$122)-COUNTA($G$122:BT$122)+1)-OFFSET(BT124,,,,COUNTA($G$122:$CC$122)-COUNTA($G$122:BT$122)+1))*(1+discount_rate),0)</f>
        <v>0</v>
      </c>
      <c r="BU158" s="1" cm="1">
        <f t="array" aca="1" ref="BU158" ca="1">IF(AND($B158=BU$28,$B158=$B159-1),NPV(discount_rate,OFFSET(BU123,,,,COUNTA($G$122:$CC$122)-COUNTA($G$122:BU$122)+1)-OFFSET(BU124,,,,COUNTA($G$122:$CC$122)-COUNTA($G$122:BU$122)+1))*(1+discount_rate),0)</f>
        <v>0</v>
      </c>
      <c r="BV158" s="1" cm="1">
        <f t="array" aca="1" ref="BV158" ca="1">IF(AND($B158=BV$28,$B158=$B159-1),NPV(discount_rate,OFFSET(BV123,,,,COUNTA($G$122:$CC$122)-COUNTA($G$122:BV$122)+1)-OFFSET(BV124,,,,COUNTA($G$122:$CC$122)-COUNTA($G$122:BV$122)+1))*(1+discount_rate),0)</f>
        <v>0</v>
      </c>
      <c r="BW158" s="1" cm="1">
        <f t="array" aca="1" ref="BW158" ca="1">IF(AND($B158=BW$28,$B158=$B159-1),NPV(discount_rate,OFFSET(BW123,,,,COUNTA($G$122:$CC$122)-COUNTA($G$122:BW$122)+1)-OFFSET(BW124,,,,COUNTA($G$122:$CC$122)-COUNTA($G$122:BW$122)+1))*(1+discount_rate),0)</f>
        <v>0</v>
      </c>
      <c r="BX158" s="1" cm="1">
        <f t="array" aca="1" ref="BX158" ca="1">IF(AND($B158=BX$28,$B158=$B159-1),NPV(discount_rate,OFFSET(BX123,,,,COUNTA($G$122:$CC$122)-COUNTA($G$122:BX$122)+1)-OFFSET(BX124,,,,COUNTA($G$122:$CC$122)-COUNTA($G$122:BX$122)+1))*(1+discount_rate),0)</f>
        <v>0</v>
      </c>
      <c r="BY158" s="1" cm="1">
        <f t="array" aca="1" ref="BY158" ca="1">IF(AND($B158=BY$28,$B158=$B159-1),NPV(discount_rate,OFFSET(BY123,,,,COUNTA($G$122:$CC$122)-COUNTA($G$122:BY$122)+1)-OFFSET(BY124,,,,COUNTA($G$122:$CC$122)-COUNTA($G$122:BY$122)+1))*(1+discount_rate),0)</f>
        <v>0</v>
      </c>
      <c r="BZ158" s="1" cm="1">
        <f t="array" aca="1" ref="BZ158" ca="1">IF(AND($B158=BZ$28,$B158=$B159-1),NPV(discount_rate,OFFSET(BZ123,,,,COUNTA($G$122:$CC$122)-COUNTA($G$122:BZ$122)+1)-OFFSET(BZ124,,,,COUNTA($G$122:$CC$122)-COUNTA($G$122:BZ$122)+1))*(1+discount_rate),0)</f>
        <v>0</v>
      </c>
      <c r="CA158" s="1" cm="1">
        <f t="array" aca="1" ref="CA158" ca="1">IF(AND($B158=CA$28,$B158=$B159-1),NPV(discount_rate,OFFSET(CA123,,,,COUNTA($G$122:$CC$122)-COUNTA($G$122:CA$122)+1)-OFFSET(CA124,,,,COUNTA($G$122:$CC$122)-COUNTA($G$122:CA$122)+1))*(1+discount_rate),0)</f>
        <v>0</v>
      </c>
      <c r="CB158" s="1" cm="1">
        <f t="array" aca="1" ref="CB158" ca="1">IF(AND($B158=CB$28,$B158=$B159-1),NPV(discount_rate,OFFSET(CB123,,,,COUNTA($G$122:$CC$122)-COUNTA($G$122:CB$122)+1)-OFFSET(CB124,,,,COUNTA($G$122:$CC$122)-COUNTA($G$122:CB$122)+1))*(1+discount_rate),0)</f>
        <v>0</v>
      </c>
      <c r="CC158" s="1" cm="1">
        <f t="array" aca="1" ref="CC158" ca="1">IF(AND($B158=CC$28,$B158=$B159-1),NPV(discount_rate,OFFSET(CC123,,,,COUNTA($G$122:$CC$122)-COUNTA($G$122:CC$122)+1)-OFFSET(CC124,,,,COUNTA($G$122:$CC$122)-COUNTA($G$122:CC$122)+1))*(1+discount_rate),0)</f>
        <v>0</v>
      </c>
    </row>
    <row r="159" spans="2:81" x14ac:dyDescent="0.2">
      <c r="B159">
        <f t="shared" si="77"/>
        <v>2028</v>
      </c>
      <c r="D159" t="s">
        <v>43</v>
      </c>
      <c r="G159" s="1" cm="1">
        <f t="array" aca="1" ref="G159" ca="1">IF(AND($B159=G$28,$B159=$B160-1),NPV(discount_rate,OFFSET(G124,,,,COUNTA($G$122:$CC$122)-COUNTA($G$122:G$122)+1)-OFFSET(G125,,,,COUNTA($G$122:$CC$122)-COUNTA($G$122:G$122)+1))*(1+discount_rate),0)</f>
        <v>0</v>
      </c>
      <c r="H159" s="1" cm="1">
        <f t="array" aca="1" ref="H159" ca="1">IF(AND($B159=H$28,$B159=$B160-1),NPV(discount_rate,OFFSET(H124,,,,COUNTA($G$122:$CC$122)-COUNTA($G$122:H$122)+1)-OFFSET(H125,,,,COUNTA($G$122:$CC$122)-COUNTA($G$122:H$122)+1))*(1+discount_rate),0)</f>
        <v>0</v>
      </c>
      <c r="I159" s="1" cm="1">
        <f t="array" aca="1" ref="I159" ca="1">IF(AND($B159=I$28,$B159=$B160-1),NPV(discount_rate,OFFSET(I124,,,,COUNTA($G$122:$CC$122)-COUNTA($G$122:I$122)+1)-OFFSET(I125,,,,COUNTA($G$122:$CC$122)-COUNTA($G$122:I$122)+1))*(1+discount_rate),0)</f>
        <v>1093.1152334933265</v>
      </c>
      <c r="J159" s="1" cm="1">
        <f t="array" aca="1" ref="J159" ca="1">IF(AND($B159=J$28,$B159=$B160-1),NPV(discount_rate,OFFSET(J124,,,,COUNTA($G$122:$CC$122)-COUNTA($G$122:J$122)+1)-OFFSET(J125,,,,COUNTA($G$122:$CC$122)-COUNTA($G$122:J$122)+1))*(1+discount_rate),0)</f>
        <v>0</v>
      </c>
      <c r="K159" s="1" cm="1">
        <f t="array" aca="1" ref="K159" ca="1">IF(AND($B159=K$28,$B159=$B160-1),NPV(discount_rate,OFFSET(K124,,,,COUNTA($G$122:$CC$122)-COUNTA($G$122:K$122)+1)-OFFSET(K125,,,,COUNTA($G$122:$CC$122)-COUNTA($G$122:K$122)+1))*(1+discount_rate),0)</f>
        <v>0</v>
      </c>
      <c r="L159" s="1" cm="1">
        <f t="array" aca="1" ref="L159" ca="1">IF(AND($B159=L$28,$B159=$B160-1),NPV(discount_rate,OFFSET(L124,,,,COUNTA($G$122:$CC$122)-COUNTA($G$122:L$122)+1)-OFFSET(L125,,,,COUNTA($G$122:$CC$122)-COUNTA($G$122:L$122)+1))*(1+discount_rate),0)</f>
        <v>0</v>
      </c>
      <c r="M159" s="1" cm="1">
        <f t="array" aca="1" ref="M159" ca="1">IF(AND($B159=M$28,$B159=$B160-1),NPV(discount_rate,OFFSET(M124,,,,COUNTA($G$122:$CC$122)-COUNTA($G$122:M$122)+1)-OFFSET(M125,,,,COUNTA($G$122:$CC$122)-COUNTA($G$122:M$122)+1))*(1+discount_rate),0)</f>
        <v>0</v>
      </c>
      <c r="N159" s="1" cm="1">
        <f t="array" aca="1" ref="N159" ca="1">IF(AND($B159=N$28,$B159=$B160-1),NPV(discount_rate,OFFSET(N124,,,,COUNTA($G$122:$CC$122)-COUNTA($G$122:N$122)+1)-OFFSET(N125,,,,COUNTA($G$122:$CC$122)-COUNTA($G$122:N$122)+1))*(1+discount_rate),0)</f>
        <v>0</v>
      </c>
      <c r="O159" s="1" cm="1">
        <f t="array" aca="1" ref="O159" ca="1">IF(AND($B159=O$28,$B159=$B160-1),NPV(discount_rate,OFFSET(O124,,,,COUNTA($G$122:$CC$122)-COUNTA($G$122:O$122)+1)-OFFSET(O125,,,,COUNTA($G$122:$CC$122)-COUNTA($G$122:O$122)+1))*(1+discount_rate),0)</f>
        <v>0</v>
      </c>
      <c r="P159" s="1" cm="1">
        <f t="array" aca="1" ref="P159" ca="1">IF(AND($B159=P$28,$B159=$B160-1),NPV(discount_rate,OFFSET(P124,,,,COUNTA($G$122:$CC$122)-COUNTA($G$122:P$122)+1)-OFFSET(P125,,,,COUNTA($G$122:$CC$122)-COUNTA($G$122:P$122)+1))*(1+discount_rate),0)</f>
        <v>0</v>
      </c>
      <c r="Q159" s="1" cm="1">
        <f t="array" aca="1" ref="Q159" ca="1">IF(AND($B159=Q$28,$B159=$B160-1),NPV(discount_rate,OFFSET(Q124,,,,COUNTA($G$122:$CC$122)-COUNTA($G$122:Q$122)+1)-OFFSET(Q125,,,,COUNTA($G$122:$CC$122)-COUNTA($G$122:Q$122)+1))*(1+discount_rate),0)</f>
        <v>0</v>
      </c>
      <c r="R159" s="1" cm="1">
        <f t="array" aca="1" ref="R159" ca="1">IF(AND($B159=R$28,$B159=$B160-1),NPV(discount_rate,OFFSET(R124,,,,COUNTA($G$122:$CC$122)-COUNTA($G$122:R$122)+1)-OFFSET(R125,,,,COUNTA($G$122:$CC$122)-COUNTA($G$122:R$122)+1))*(1+discount_rate),0)</f>
        <v>0</v>
      </c>
      <c r="S159" s="1" cm="1">
        <f t="array" aca="1" ref="S159" ca="1">IF(AND($B159=S$28,$B159=$B160-1),NPV(discount_rate,OFFSET(S124,,,,COUNTA($G$122:$CC$122)-COUNTA($G$122:S$122)+1)-OFFSET(S125,,,,COUNTA($G$122:$CC$122)-COUNTA($G$122:S$122)+1))*(1+discount_rate),0)</f>
        <v>0</v>
      </c>
      <c r="T159" s="1" cm="1">
        <f t="array" aca="1" ref="T159" ca="1">IF(AND($B159=T$28,$B159=$B160-1),NPV(discount_rate,OFFSET(T124,,,,COUNTA($G$122:$CC$122)-COUNTA($G$122:T$122)+1)-OFFSET(T125,,,,COUNTA($G$122:$CC$122)-COUNTA($G$122:T$122)+1))*(1+discount_rate),0)</f>
        <v>0</v>
      </c>
      <c r="U159" s="1" cm="1">
        <f t="array" aca="1" ref="U159" ca="1">IF(AND($B159=U$28,$B159=$B160-1),NPV(discount_rate,OFFSET(U124,,,,COUNTA($G$122:$CC$122)-COUNTA($G$122:U$122)+1)-OFFSET(U125,,,,COUNTA($G$122:$CC$122)-COUNTA($G$122:U$122)+1))*(1+discount_rate),0)</f>
        <v>0</v>
      </c>
      <c r="V159" s="1" cm="1">
        <f t="array" aca="1" ref="V159" ca="1">IF(AND($B159=V$28,$B159=$B160-1),NPV(discount_rate,OFFSET(V124,,,,COUNTA($G$122:$CC$122)-COUNTA($G$122:V$122)+1)-OFFSET(V125,,,,COUNTA($G$122:$CC$122)-COUNTA($G$122:V$122)+1))*(1+discount_rate),0)</f>
        <v>0</v>
      </c>
      <c r="W159" s="1" cm="1">
        <f t="array" aca="1" ref="W159" ca="1">IF(AND($B159=W$28,$B159=$B160-1),NPV(discount_rate,OFFSET(W124,,,,COUNTA($G$122:$CC$122)-COUNTA($G$122:W$122)+1)-OFFSET(W125,,,,COUNTA($G$122:$CC$122)-COUNTA($G$122:W$122)+1))*(1+discount_rate),0)</f>
        <v>0</v>
      </c>
      <c r="X159" s="1" cm="1">
        <f t="array" aca="1" ref="X159" ca="1">IF(AND($B159=X$28,$B159=$B160-1),NPV(discount_rate,OFFSET(X124,,,,COUNTA($G$122:$CC$122)-COUNTA($G$122:X$122)+1)-OFFSET(X125,,,,COUNTA($G$122:$CC$122)-COUNTA($G$122:X$122)+1))*(1+discount_rate),0)</f>
        <v>0</v>
      </c>
      <c r="Y159" s="1" cm="1">
        <f t="array" aca="1" ref="Y159" ca="1">IF(AND($B159=Y$28,$B159=$B160-1),NPV(discount_rate,OFFSET(Y124,,,,COUNTA($G$122:$CC$122)-COUNTA($G$122:Y$122)+1)-OFFSET(Y125,,,,COUNTA($G$122:$CC$122)-COUNTA($G$122:Y$122)+1))*(1+discount_rate),0)</f>
        <v>0</v>
      </c>
      <c r="Z159" s="1" cm="1">
        <f t="array" aca="1" ref="Z159" ca="1">IF(AND($B159=Z$28,$B159=$B160-1),NPV(discount_rate,OFFSET(Z124,,,,COUNTA($G$122:$CC$122)-COUNTA($G$122:Z$122)+1)-OFFSET(Z125,,,,COUNTA($G$122:$CC$122)-COUNTA($G$122:Z$122)+1))*(1+discount_rate),0)</f>
        <v>0</v>
      </c>
      <c r="AA159" s="1" cm="1">
        <f t="array" aca="1" ref="AA159" ca="1">IF(AND($B159=AA$28,$B159=$B160-1),NPV(discount_rate,OFFSET(AA124,,,,COUNTA($G$122:$CC$122)-COUNTA($G$122:AA$122)+1)-OFFSET(AA125,,,,COUNTA($G$122:$CC$122)-COUNTA($G$122:AA$122)+1))*(1+discount_rate),0)</f>
        <v>0</v>
      </c>
      <c r="AB159" s="1" cm="1">
        <f t="array" aca="1" ref="AB159" ca="1">IF(AND($B159=AB$28,$B159=$B160-1),NPV(discount_rate,OFFSET(AB124,,,,COUNTA($G$122:$CC$122)-COUNTA($G$122:AB$122)+1)-OFFSET(AB125,,,,COUNTA($G$122:$CC$122)-COUNTA($G$122:AB$122)+1))*(1+discount_rate),0)</f>
        <v>0</v>
      </c>
      <c r="AC159" s="1" cm="1">
        <f t="array" aca="1" ref="AC159" ca="1">IF(AND($B159=AC$28,$B159=$B160-1),NPV(discount_rate,OFFSET(AC124,,,,COUNTA($G$122:$CC$122)-COUNTA($G$122:AC$122)+1)-OFFSET(AC125,,,,COUNTA($G$122:$CC$122)-COUNTA($G$122:AC$122)+1))*(1+discount_rate),0)</f>
        <v>0</v>
      </c>
      <c r="AD159" s="1" cm="1">
        <f t="array" aca="1" ref="AD159" ca="1">IF(AND($B159=AD$28,$B159=$B160-1),NPV(discount_rate,OFFSET(AD124,,,,COUNTA($G$122:$CC$122)-COUNTA($G$122:AD$122)+1)-OFFSET(AD125,,,,COUNTA($G$122:$CC$122)-COUNTA($G$122:AD$122)+1))*(1+discount_rate),0)</f>
        <v>0</v>
      </c>
      <c r="AE159" s="1" cm="1">
        <f t="array" aca="1" ref="AE159" ca="1">IF(AND($B159=AE$28,$B159=$B160-1),NPV(discount_rate,OFFSET(AE124,,,,COUNTA($G$122:$CC$122)-COUNTA($G$122:AE$122)+1)-OFFSET(AE125,,,,COUNTA($G$122:$CC$122)-COUNTA($G$122:AE$122)+1))*(1+discount_rate),0)</f>
        <v>0</v>
      </c>
      <c r="AF159" s="1" cm="1">
        <f t="array" aca="1" ref="AF159" ca="1">IF(AND($B159=AF$28,$B159=$B160-1),NPV(discount_rate,OFFSET(AF124,,,,COUNTA($G$122:$CC$122)-COUNTA($G$122:AF$122)+1)-OFFSET(AF125,,,,COUNTA($G$122:$CC$122)-COUNTA($G$122:AF$122)+1))*(1+discount_rate),0)</f>
        <v>0</v>
      </c>
      <c r="AG159" s="1" cm="1">
        <f t="array" aca="1" ref="AG159" ca="1">IF(AND($B159=AG$28,$B159=$B160-1),NPV(discount_rate,OFFSET(AG124,,,,COUNTA($G$122:$CC$122)-COUNTA($G$122:AG$122)+1)-OFFSET(AG125,,,,COUNTA($G$122:$CC$122)-COUNTA($G$122:AG$122)+1))*(1+discount_rate),0)</f>
        <v>0</v>
      </c>
      <c r="AH159" s="1" cm="1">
        <f t="array" aca="1" ref="AH159" ca="1">IF(AND($B159=AH$28,$B159=$B160-1),NPV(discount_rate,OFFSET(AH124,,,,COUNTA($G$122:$CC$122)-COUNTA($G$122:AH$122)+1)-OFFSET(AH125,,,,COUNTA($G$122:$CC$122)-COUNTA($G$122:AH$122)+1))*(1+discount_rate),0)</f>
        <v>0</v>
      </c>
      <c r="AI159" s="1" cm="1">
        <f t="array" aca="1" ref="AI159" ca="1">IF(AND($B159=AI$28,$B159=$B160-1),NPV(discount_rate,OFFSET(AI124,,,,COUNTA($G$122:$CC$122)-COUNTA($G$122:AI$122)+1)-OFFSET(AI125,,,,COUNTA($G$122:$CC$122)-COUNTA($G$122:AI$122)+1))*(1+discount_rate),0)</f>
        <v>0</v>
      </c>
      <c r="AJ159" s="1" cm="1">
        <f t="array" aca="1" ref="AJ159" ca="1">IF(AND($B159=AJ$28,$B159=$B160-1),NPV(discount_rate,OFFSET(AJ124,,,,COUNTA($G$122:$CC$122)-COUNTA($G$122:AJ$122)+1)-OFFSET(AJ125,,,,COUNTA($G$122:$CC$122)-COUNTA($G$122:AJ$122)+1))*(1+discount_rate),0)</f>
        <v>0</v>
      </c>
      <c r="AK159" s="1" cm="1">
        <f t="array" aca="1" ref="AK159" ca="1">IF(AND($B159=AK$28,$B159=$B160-1),NPV(discount_rate,OFFSET(AK124,,,,COUNTA($G$122:$CC$122)-COUNTA($G$122:AK$122)+1)-OFFSET(AK125,,,,COUNTA($G$122:$CC$122)-COUNTA($G$122:AK$122)+1))*(1+discount_rate),0)</f>
        <v>0</v>
      </c>
      <c r="AL159" s="1" cm="1">
        <f t="array" aca="1" ref="AL159" ca="1">IF(AND($B159=AL$28,$B159=$B160-1),NPV(discount_rate,OFFSET(AL124,,,,COUNTA($G$122:$CC$122)-COUNTA($G$122:AL$122)+1)-OFFSET(AL125,,,,COUNTA($G$122:$CC$122)-COUNTA($G$122:AL$122)+1))*(1+discount_rate),0)</f>
        <v>0</v>
      </c>
      <c r="AM159" s="1" cm="1">
        <f t="array" aca="1" ref="AM159" ca="1">IF(AND($B159=AM$28,$B159=$B160-1),NPV(discount_rate,OFFSET(AM124,,,,COUNTA($G$122:$CC$122)-COUNTA($G$122:AM$122)+1)-OFFSET(AM125,,,,COUNTA($G$122:$CC$122)-COUNTA($G$122:AM$122)+1))*(1+discount_rate),0)</f>
        <v>0</v>
      </c>
      <c r="AN159" s="1" cm="1">
        <f t="array" aca="1" ref="AN159" ca="1">IF(AND($B159=AN$28,$B159=$B160-1),NPV(discount_rate,OFFSET(AN124,,,,COUNTA($G$122:$CC$122)-COUNTA($G$122:AN$122)+1)-OFFSET(AN125,,,,COUNTA($G$122:$CC$122)-COUNTA($G$122:AN$122)+1))*(1+discount_rate),0)</f>
        <v>0</v>
      </c>
      <c r="AO159" s="1" cm="1">
        <f t="array" aca="1" ref="AO159" ca="1">IF(AND($B159=AO$28,$B159=$B160-1),NPV(discount_rate,OFFSET(AO124,,,,COUNTA($G$122:$CC$122)-COUNTA($G$122:AO$122)+1)-OFFSET(AO125,,,,COUNTA($G$122:$CC$122)-COUNTA($G$122:AO$122)+1))*(1+discount_rate),0)</f>
        <v>0</v>
      </c>
      <c r="AP159" s="1" cm="1">
        <f t="array" aca="1" ref="AP159" ca="1">IF(AND($B159=AP$28,$B159=$B160-1),NPV(discount_rate,OFFSET(AP124,,,,COUNTA($G$122:$CC$122)-COUNTA($G$122:AP$122)+1)-OFFSET(AP125,,,,COUNTA($G$122:$CC$122)-COUNTA($G$122:AP$122)+1))*(1+discount_rate),0)</f>
        <v>0</v>
      </c>
      <c r="AQ159" s="1" cm="1">
        <f t="array" aca="1" ref="AQ159" ca="1">IF(AND($B159=AQ$28,$B159=$B160-1),NPV(discount_rate,OFFSET(AQ124,,,,COUNTA($G$122:$CC$122)-COUNTA($G$122:AQ$122)+1)-OFFSET(AQ125,,,,COUNTA($G$122:$CC$122)-COUNTA($G$122:AQ$122)+1))*(1+discount_rate),0)</f>
        <v>0</v>
      </c>
      <c r="AR159" s="1" cm="1">
        <f t="array" aca="1" ref="AR159" ca="1">IF(AND($B159=AR$28,$B159=$B160-1),NPV(discount_rate,OFFSET(AR124,,,,COUNTA($G$122:$CC$122)-COUNTA($G$122:AR$122)+1)-OFFSET(AR125,,,,COUNTA($G$122:$CC$122)-COUNTA($G$122:AR$122)+1))*(1+discount_rate),0)</f>
        <v>0</v>
      </c>
      <c r="AS159" s="1" cm="1">
        <f t="array" aca="1" ref="AS159" ca="1">IF(AND($B159=AS$28,$B159=$B160-1),NPV(discount_rate,OFFSET(AS124,,,,COUNTA($G$122:$CC$122)-COUNTA($G$122:AS$122)+1)-OFFSET(AS125,,,,COUNTA($G$122:$CC$122)-COUNTA($G$122:AS$122)+1))*(1+discount_rate),0)</f>
        <v>0</v>
      </c>
      <c r="AT159" s="1" cm="1">
        <f t="array" aca="1" ref="AT159" ca="1">IF(AND($B159=AT$28,$B159=$B160-1),NPV(discount_rate,OFFSET(AT124,,,,COUNTA($G$122:$CC$122)-COUNTA($G$122:AT$122)+1)-OFFSET(AT125,,,,COUNTA($G$122:$CC$122)-COUNTA($G$122:AT$122)+1))*(1+discount_rate),0)</f>
        <v>0</v>
      </c>
      <c r="AU159" s="1" cm="1">
        <f t="array" aca="1" ref="AU159" ca="1">IF(AND($B159=AU$28,$B159=$B160-1),NPV(discount_rate,OFFSET(AU124,,,,COUNTA($G$122:$CC$122)-COUNTA($G$122:AU$122)+1)-OFFSET(AU125,,,,COUNTA($G$122:$CC$122)-COUNTA($G$122:AU$122)+1))*(1+discount_rate),0)</f>
        <v>0</v>
      </c>
      <c r="AV159" s="1" cm="1">
        <f t="array" aca="1" ref="AV159" ca="1">IF(AND($B159=AV$28,$B159=$B160-1),NPV(discount_rate,OFFSET(AV124,,,,COUNTA($G$122:$CC$122)-COUNTA($G$122:AV$122)+1)-OFFSET(AV125,,,,COUNTA($G$122:$CC$122)-COUNTA($G$122:AV$122)+1))*(1+discount_rate),0)</f>
        <v>0</v>
      </c>
      <c r="AW159" s="1" cm="1">
        <f t="array" aca="1" ref="AW159" ca="1">IF(AND($B159=AW$28,$B159=$B160-1),NPV(discount_rate,OFFSET(AW124,,,,COUNTA($G$122:$CC$122)-COUNTA($G$122:AW$122)+1)-OFFSET(AW125,,,,COUNTA($G$122:$CC$122)-COUNTA($G$122:AW$122)+1))*(1+discount_rate),0)</f>
        <v>0</v>
      </c>
      <c r="AX159" s="1" cm="1">
        <f t="array" aca="1" ref="AX159" ca="1">IF(AND($B159=AX$28,$B159=$B160-1),NPV(discount_rate,OFFSET(AX124,,,,COUNTA($G$122:$CC$122)-COUNTA($G$122:AX$122)+1)-OFFSET(AX125,,,,COUNTA($G$122:$CC$122)-COUNTA($G$122:AX$122)+1))*(1+discount_rate),0)</f>
        <v>0</v>
      </c>
      <c r="AY159" s="1" cm="1">
        <f t="array" aca="1" ref="AY159" ca="1">IF(AND($B159=AY$28,$B159=$B160-1),NPV(discount_rate,OFFSET(AY124,,,,COUNTA($G$122:$CC$122)-COUNTA($G$122:AY$122)+1)-OFFSET(AY125,,,,COUNTA($G$122:$CC$122)-COUNTA($G$122:AY$122)+1))*(1+discount_rate),0)</f>
        <v>0</v>
      </c>
      <c r="AZ159" s="1" cm="1">
        <f t="array" aca="1" ref="AZ159" ca="1">IF(AND($B159=AZ$28,$B159=$B160-1),NPV(discount_rate,OFFSET(AZ124,,,,COUNTA($G$122:$CC$122)-COUNTA($G$122:AZ$122)+1)-OFFSET(AZ125,,,,COUNTA($G$122:$CC$122)-COUNTA($G$122:AZ$122)+1))*(1+discount_rate),0)</f>
        <v>0</v>
      </c>
      <c r="BA159" s="1" cm="1">
        <f t="array" aca="1" ref="BA159" ca="1">IF(AND($B159=BA$28,$B159=$B160-1),NPV(discount_rate,OFFSET(BA124,,,,COUNTA($G$122:$CC$122)-COUNTA($G$122:BA$122)+1)-OFFSET(BA125,,,,COUNTA($G$122:$CC$122)-COUNTA($G$122:BA$122)+1))*(1+discount_rate),0)</f>
        <v>0</v>
      </c>
      <c r="BB159" s="1" cm="1">
        <f t="array" aca="1" ref="BB159" ca="1">IF(AND($B159=BB$28,$B159=$B160-1),NPV(discount_rate,OFFSET(BB124,,,,COUNTA($G$122:$CC$122)-COUNTA($G$122:BB$122)+1)-OFFSET(BB125,,,,COUNTA($G$122:$CC$122)-COUNTA($G$122:BB$122)+1))*(1+discount_rate),0)</f>
        <v>0</v>
      </c>
      <c r="BC159" s="1" cm="1">
        <f t="array" aca="1" ref="BC159" ca="1">IF(AND($B159=BC$28,$B159=$B160-1),NPV(discount_rate,OFFSET(BC124,,,,COUNTA($G$122:$CC$122)-COUNTA($G$122:BC$122)+1)-OFFSET(BC125,,,,COUNTA($G$122:$CC$122)-COUNTA($G$122:BC$122)+1))*(1+discount_rate),0)</f>
        <v>0</v>
      </c>
      <c r="BD159" s="1" cm="1">
        <f t="array" aca="1" ref="BD159" ca="1">IF(AND($B159=BD$28,$B159=$B160-1),NPV(discount_rate,OFFSET(BD124,,,,COUNTA($G$122:$CC$122)-COUNTA($G$122:BD$122)+1)-OFFSET(BD125,,,,COUNTA($G$122:$CC$122)-COUNTA($G$122:BD$122)+1))*(1+discount_rate),0)</f>
        <v>0</v>
      </c>
      <c r="BE159" s="1" cm="1">
        <f t="array" aca="1" ref="BE159" ca="1">IF(AND($B159=BE$28,$B159=$B160-1),NPV(discount_rate,OFFSET(BE124,,,,COUNTA($G$122:$CC$122)-COUNTA($G$122:BE$122)+1)-OFFSET(BE125,,,,COUNTA($G$122:$CC$122)-COUNTA($G$122:BE$122)+1))*(1+discount_rate),0)</f>
        <v>0</v>
      </c>
      <c r="BF159" s="1" cm="1">
        <f t="array" aca="1" ref="BF159" ca="1">IF(AND($B159=BF$28,$B159=$B160-1),NPV(discount_rate,OFFSET(BF124,,,,COUNTA($G$122:$CC$122)-COUNTA($G$122:BF$122)+1)-OFFSET(BF125,,,,COUNTA($G$122:$CC$122)-COUNTA($G$122:BF$122)+1))*(1+discount_rate),0)</f>
        <v>0</v>
      </c>
      <c r="BG159" s="1" cm="1">
        <f t="array" aca="1" ref="BG159" ca="1">IF(AND($B159=BG$28,$B159=$B160-1),NPV(discount_rate,OFFSET(BG124,,,,COUNTA($G$122:$CC$122)-COUNTA($G$122:BG$122)+1)-OFFSET(BG125,,,,COUNTA($G$122:$CC$122)-COUNTA($G$122:BG$122)+1))*(1+discount_rate),0)</f>
        <v>0</v>
      </c>
      <c r="BH159" s="1" cm="1">
        <f t="array" aca="1" ref="BH159" ca="1">IF(AND($B159=BH$28,$B159=$B160-1),NPV(discount_rate,OFFSET(BH124,,,,COUNTA($G$122:$CC$122)-COUNTA($G$122:BH$122)+1)-OFFSET(BH125,,,,COUNTA($G$122:$CC$122)-COUNTA($G$122:BH$122)+1))*(1+discount_rate),0)</f>
        <v>0</v>
      </c>
      <c r="BI159" s="1" cm="1">
        <f t="array" aca="1" ref="BI159" ca="1">IF(AND($B159=BI$28,$B159=$B160-1),NPV(discount_rate,OFFSET(BI124,,,,COUNTA($G$122:$CC$122)-COUNTA($G$122:BI$122)+1)-OFFSET(BI125,,,,COUNTA($G$122:$CC$122)-COUNTA($G$122:BI$122)+1))*(1+discount_rate),0)</f>
        <v>0</v>
      </c>
      <c r="BJ159" s="1" cm="1">
        <f t="array" aca="1" ref="BJ159" ca="1">IF(AND($B159=BJ$28,$B159=$B160-1),NPV(discount_rate,OFFSET(BJ124,,,,COUNTA($G$122:$CC$122)-COUNTA($G$122:BJ$122)+1)-OFFSET(BJ125,,,,COUNTA($G$122:$CC$122)-COUNTA($G$122:BJ$122)+1))*(1+discount_rate),0)</f>
        <v>0</v>
      </c>
      <c r="BK159" s="1" cm="1">
        <f t="array" aca="1" ref="BK159" ca="1">IF(AND($B159=BK$28,$B159=$B160-1),NPV(discount_rate,OFFSET(BK124,,,,COUNTA($G$122:$CC$122)-COUNTA($G$122:BK$122)+1)-OFFSET(BK125,,,,COUNTA($G$122:$CC$122)-COUNTA($G$122:BK$122)+1))*(1+discount_rate),0)</f>
        <v>0</v>
      </c>
      <c r="BL159" s="1" cm="1">
        <f t="array" aca="1" ref="BL159" ca="1">IF(AND($B159=BL$28,$B159=$B160-1),NPV(discount_rate,OFFSET(BL124,,,,COUNTA($G$122:$CC$122)-COUNTA($G$122:BL$122)+1)-OFFSET(BL125,,,,COUNTA($G$122:$CC$122)-COUNTA($G$122:BL$122)+1))*(1+discount_rate),0)</f>
        <v>0</v>
      </c>
      <c r="BM159" s="1" cm="1">
        <f t="array" aca="1" ref="BM159" ca="1">IF(AND($B159=BM$28,$B159=$B160-1),NPV(discount_rate,OFFSET(BM124,,,,COUNTA($G$122:$CC$122)-COUNTA($G$122:BM$122)+1)-OFFSET(BM125,,,,COUNTA($G$122:$CC$122)-COUNTA($G$122:BM$122)+1))*(1+discount_rate),0)</f>
        <v>0</v>
      </c>
      <c r="BN159" s="1" cm="1">
        <f t="array" aca="1" ref="BN159" ca="1">IF(AND($B159=BN$28,$B159=$B160-1),NPV(discount_rate,OFFSET(BN124,,,,COUNTA($G$122:$CC$122)-COUNTA($G$122:BN$122)+1)-OFFSET(BN125,,,,COUNTA($G$122:$CC$122)-COUNTA($G$122:BN$122)+1))*(1+discount_rate),0)</f>
        <v>0</v>
      </c>
      <c r="BO159" s="1" cm="1">
        <f t="array" aca="1" ref="BO159" ca="1">IF(AND($B159=BO$28,$B159=$B160-1),NPV(discount_rate,OFFSET(BO124,,,,COUNTA($G$122:$CC$122)-COUNTA($G$122:BO$122)+1)-OFFSET(BO125,,,,COUNTA($G$122:$CC$122)-COUNTA($G$122:BO$122)+1))*(1+discount_rate),0)</f>
        <v>0</v>
      </c>
      <c r="BP159" s="1" cm="1">
        <f t="array" aca="1" ref="BP159" ca="1">IF(AND($B159=BP$28,$B159=$B160-1),NPV(discount_rate,OFFSET(BP124,,,,COUNTA($G$122:$CC$122)-COUNTA($G$122:BP$122)+1)-OFFSET(BP125,,,,COUNTA($G$122:$CC$122)-COUNTA($G$122:BP$122)+1))*(1+discount_rate),0)</f>
        <v>0</v>
      </c>
      <c r="BQ159" s="1" cm="1">
        <f t="array" aca="1" ref="BQ159" ca="1">IF(AND($B159=BQ$28,$B159=$B160-1),NPV(discount_rate,OFFSET(BQ124,,,,COUNTA($G$122:$CC$122)-COUNTA($G$122:BQ$122)+1)-OFFSET(BQ125,,,,COUNTA($G$122:$CC$122)-COUNTA($G$122:BQ$122)+1))*(1+discount_rate),0)</f>
        <v>0</v>
      </c>
      <c r="BR159" s="1" cm="1">
        <f t="array" aca="1" ref="BR159" ca="1">IF(AND($B159=BR$28,$B159=$B160-1),NPV(discount_rate,OFFSET(BR124,,,,COUNTA($G$122:$CC$122)-COUNTA($G$122:BR$122)+1)-OFFSET(BR125,,,,COUNTA($G$122:$CC$122)-COUNTA($G$122:BR$122)+1))*(1+discount_rate),0)</f>
        <v>0</v>
      </c>
      <c r="BS159" s="1" cm="1">
        <f t="array" aca="1" ref="BS159" ca="1">IF(AND($B159=BS$28,$B159=$B160-1),NPV(discount_rate,OFFSET(BS124,,,,COUNTA($G$122:$CC$122)-COUNTA($G$122:BS$122)+1)-OFFSET(BS125,,,,COUNTA($G$122:$CC$122)-COUNTA($G$122:BS$122)+1))*(1+discount_rate),0)</f>
        <v>0</v>
      </c>
      <c r="BT159" s="1" cm="1">
        <f t="array" aca="1" ref="BT159" ca="1">IF(AND($B159=BT$28,$B159=$B160-1),NPV(discount_rate,OFFSET(BT124,,,,COUNTA($G$122:$CC$122)-COUNTA($G$122:BT$122)+1)-OFFSET(BT125,,,,COUNTA($G$122:$CC$122)-COUNTA($G$122:BT$122)+1))*(1+discount_rate),0)</f>
        <v>0</v>
      </c>
      <c r="BU159" s="1" cm="1">
        <f t="array" aca="1" ref="BU159" ca="1">IF(AND($B159=BU$28,$B159=$B160-1),NPV(discount_rate,OFFSET(BU124,,,,COUNTA($G$122:$CC$122)-COUNTA($G$122:BU$122)+1)-OFFSET(BU125,,,,COUNTA($G$122:$CC$122)-COUNTA($G$122:BU$122)+1))*(1+discount_rate),0)</f>
        <v>0</v>
      </c>
      <c r="BV159" s="1" cm="1">
        <f t="array" aca="1" ref="BV159" ca="1">IF(AND($B159=BV$28,$B159=$B160-1),NPV(discount_rate,OFFSET(BV124,,,,COUNTA($G$122:$CC$122)-COUNTA($G$122:BV$122)+1)-OFFSET(BV125,,,,COUNTA($G$122:$CC$122)-COUNTA($G$122:BV$122)+1))*(1+discount_rate),0)</f>
        <v>0</v>
      </c>
      <c r="BW159" s="1" cm="1">
        <f t="array" aca="1" ref="BW159" ca="1">IF(AND($B159=BW$28,$B159=$B160-1),NPV(discount_rate,OFFSET(BW124,,,,COUNTA($G$122:$CC$122)-COUNTA($G$122:BW$122)+1)-OFFSET(BW125,,,,COUNTA($G$122:$CC$122)-COUNTA($G$122:BW$122)+1))*(1+discount_rate),0)</f>
        <v>0</v>
      </c>
      <c r="BX159" s="1" cm="1">
        <f t="array" aca="1" ref="BX159" ca="1">IF(AND($B159=BX$28,$B159=$B160-1),NPV(discount_rate,OFFSET(BX124,,,,COUNTA($G$122:$CC$122)-COUNTA($G$122:BX$122)+1)-OFFSET(BX125,,,,COUNTA($G$122:$CC$122)-COUNTA($G$122:BX$122)+1))*(1+discount_rate),0)</f>
        <v>0</v>
      </c>
      <c r="BY159" s="1" cm="1">
        <f t="array" aca="1" ref="BY159" ca="1">IF(AND($B159=BY$28,$B159=$B160-1),NPV(discount_rate,OFFSET(BY124,,,,COUNTA($G$122:$CC$122)-COUNTA($G$122:BY$122)+1)-OFFSET(BY125,,,,COUNTA($G$122:$CC$122)-COUNTA($G$122:BY$122)+1))*(1+discount_rate),0)</f>
        <v>0</v>
      </c>
      <c r="BZ159" s="1" cm="1">
        <f t="array" aca="1" ref="BZ159" ca="1">IF(AND($B159=BZ$28,$B159=$B160-1),NPV(discount_rate,OFFSET(BZ124,,,,COUNTA($G$122:$CC$122)-COUNTA($G$122:BZ$122)+1)-OFFSET(BZ125,,,,COUNTA($G$122:$CC$122)-COUNTA($G$122:BZ$122)+1))*(1+discount_rate),0)</f>
        <v>0</v>
      </c>
      <c r="CA159" s="1" cm="1">
        <f t="array" aca="1" ref="CA159" ca="1">IF(AND($B159=CA$28,$B159=$B160-1),NPV(discount_rate,OFFSET(CA124,,,,COUNTA($G$122:$CC$122)-COUNTA($G$122:CA$122)+1)-OFFSET(CA125,,,,COUNTA($G$122:$CC$122)-COUNTA($G$122:CA$122)+1))*(1+discount_rate),0)</f>
        <v>0</v>
      </c>
      <c r="CB159" s="1" cm="1">
        <f t="array" aca="1" ref="CB159" ca="1">IF(AND($B159=CB$28,$B159=$B160-1),NPV(discount_rate,OFFSET(CB124,,,,COUNTA($G$122:$CC$122)-COUNTA($G$122:CB$122)+1)-OFFSET(CB125,,,,COUNTA($G$122:$CC$122)-COUNTA($G$122:CB$122)+1))*(1+discount_rate),0)</f>
        <v>0</v>
      </c>
      <c r="CC159" s="1" cm="1">
        <f t="array" aca="1" ref="CC159" ca="1">IF(AND($B159=CC$28,$B159=$B160-1),NPV(discount_rate,OFFSET(CC124,,,,COUNTA($G$122:$CC$122)-COUNTA($G$122:CC$122)+1)-OFFSET(CC125,,,,COUNTA($G$122:$CC$122)-COUNTA($G$122:CC$122)+1))*(1+discount_rate),0)</f>
        <v>0</v>
      </c>
    </row>
    <row r="160" spans="2:81" x14ac:dyDescent="0.2">
      <c r="B160">
        <f t="shared" si="77"/>
        <v>2029</v>
      </c>
      <c r="D160" t="s">
        <v>43</v>
      </c>
      <c r="G160" s="1" cm="1">
        <f t="array" aca="1" ref="G160" ca="1">IF(AND($B160=G$28,$B160=$B161-1),NPV(discount_rate,OFFSET(G125,,,,COUNTA($G$122:$CC$122)-COUNTA($G$122:G$122)+1)-OFFSET(G126,,,,COUNTA($G$122:$CC$122)-COUNTA($G$122:G$122)+1))*(1+discount_rate),0)</f>
        <v>0</v>
      </c>
      <c r="H160" s="1" cm="1">
        <f t="array" aca="1" ref="H160" ca="1">IF(AND($B160=H$28,$B160=$B161-1),NPV(discount_rate,OFFSET(H125,,,,COUNTA($G$122:$CC$122)-COUNTA($G$122:H$122)+1)-OFFSET(H126,,,,COUNTA($G$122:$CC$122)-COUNTA($G$122:H$122)+1))*(1+discount_rate),0)</f>
        <v>0</v>
      </c>
      <c r="I160" s="1" cm="1">
        <f t="array" aca="1" ref="I160" ca="1">IF(AND($B160=I$28,$B160=$B161-1),NPV(discount_rate,OFFSET(I125,,,,COUNTA($G$122:$CC$122)-COUNTA($G$122:I$122)+1)-OFFSET(I126,,,,COUNTA($G$122:$CC$122)-COUNTA($G$122:I$122)+1))*(1+discount_rate),0)</f>
        <v>0</v>
      </c>
      <c r="J160" s="1" cm="1">
        <f t="array" aca="1" ref="J160" ca="1">IF(AND($B160=J$28,$B160=$B161-1),NPV(discount_rate,OFFSET(J125,,,,COUNTA($G$122:$CC$122)-COUNTA($G$122:J$122)+1)-OFFSET(J126,,,,COUNTA($G$122:$CC$122)-COUNTA($G$122:J$122)+1))*(1+discount_rate),0)</f>
        <v>955.11596574665896</v>
      </c>
      <c r="K160" s="1" cm="1">
        <f t="array" aca="1" ref="K160" ca="1">IF(AND($B160=K$28,$B160=$B161-1),NPV(discount_rate,OFFSET(K125,,,,COUNTA($G$122:$CC$122)-COUNTA($G$122:K$122)+1)-OFFSET(K126,,,,COUNTA($G$122:$CC$122)-COUNTA($G$122:K$122)+1))*(1+discount_rate),0)</f>
        <v>0</v>
      </c>
      <c r="L160" s="1" cm="1">
        <f t="array" aca="1" ref="L160" ca="1">IF(AND($B160=L$28,$B160=$B161-1),NPV(discount_rate,OFFSET(L125,,,,COUNTA($G$122:$CC$122)-COUNTA($G$122:L$122)+1)-OFFSET(L126,,,,COUNTA($G$122:$CC$122)-COUNTA($G$122:L$122)+1))*(1+discount_rate),0)</f>
        <v>0</v>
      </c>
      <c r="M160" s="1" cm="1">
        <f t="array" aca="1" ref="M160" ca="1">IF(AND($B160=M$28,$B160=$B161-1),NPV(discount_rate,OFFSET(M125,,,,COUNTA($G$122:$CC$122)-COUNTA($G$122:M$122)+1)-OFFSET(M126,,,,COUNTA($G$122:$CC$122)-COUNTA($G$122:M$122)+1))*(1+discount_rate),0)</f>
        <v>0</v>
      </c>
      <c r="N160" s="1" cm="1">
        <f t="array" aca="1" ref="N160" ca="1">IF(AND($B160=N$28,$B160=$B161-1),NPV(discount_rate,OFFSET(N125,,,,COUNTA($G$122:$CC$122)-COUNTA($G$122:N$122)+1)-OFFSET(N126,,,,COUNTA($G$122:$CC$122)-COUNTA($G$122:N$122)+1))*(1+discount_rate),0)</f>
        <v>0</v>
      </c>
      <c r="O160" s="1" cm="1">
        <f t="array" aca="1" ref="O160" ca="1">IF(AND($B160=O$28,$B160=$B161-1),NPV(discount_rate,OFFSET(O125,,,,COUNTA($G$122:$CC$122)-COUNTA($G$122:O$122)+1)-OFFSET(O126,,,,COUNTA($G$122:$CC$122)-COUNTA($G$122:O$122)+1))*(1+discount_rate),0)</f>
        <v>0</v>
      </c>
      <c r="P160" s="1" cm="1">
        <f t="array" aca="1" ref="P160" ca="1">IF(AND($B160=P$28,$B160=$B161-1),NPV(discount_rate,OFFSET(P125,,,,COUNTA($G$122:$CC$122)-COUNTA($G$122:P$122)+1)-OFFSET(P126,,,,COUNTA($G$122:$CC$122)-COUNTA($G$122:P$122)+1))*(1+discount_rate),0)</f>
        <v>0</v>
      </c>
      <c r="Q160" s="1" cm="1">
        <f t="array" aca="1" ref="Q160" ca="1">IF(AND($B160=Q$28,$B160=$B161-1),NPV(discount_rate,OFFSET(Q125,,,,COUNTA($G$122:$CC$122)-COUNTA($G$122:Q$122)+1)-OFFSET(Q126,,,,COUNTA($G$122:$CC$122)-COUNTA($G$122:Q$122)+1))*(1+discount_rate),0)</f>
        <v>0</v>
      </c>
      <c r="R160" s="1" cm="1">
        <f t="array" aca="1" ref="R160" ca="1">IF(AND($B160=R$28,$B160=$B161-1),NPV(discount_rate,OFFSET(R125,,,,COUNTA($G$122:$CC$122)-COUNTA($G$122:R$122)+1)-OFFSET(R126,,,,COUNTA($G$122:$CC$122)-COUNTA($G$122:R$122)+1))*(1+discount_rate),0)</f>
        <v>0</v>
      </c>
      <c r="S160" s="1" cm="1">
        <f t="array" aca="1" ref="S160" ca="1">IF(AND($B160=S$28,$B160=$B161-1),NPV(discount_rate,OFFSET(S125,,,,COUNTA($G$122:$CC$122)-COUNTA($G$122:S$122)+1)-OFFSET(S126,,,,COUNTA($G$122:$CC$122)-COUNTA($G$122:S$122)+1))*(1+discount_rate),0)</f>
        <v>0</v>
      </c>
      <c r="T160" s="1" cm="1">
        <f t="array" aca="1" ref="T160" ca="1">IF(AND($B160=T$28,$B160=$B161-1),NPV(discount_rate,OFFSET(T125,,,,COUNTA($G$122:$CC$122)-COUNTA($G$122:T$122)+1)-OFFSET(T126,,,,COUNTA($G$122:$CC$122)-COUNTA($G$122:T$122)+1))*(1+discount_rate),0)</f>
        <v>0</v>
      </c>
      <c r="U160" s="1" cm="1">
        <f t="array" aca="1" ref="U160" ca="1">IF(AND($B160=U$28,$B160=$B161-1),NPV(discount_rate,OFFSET(U125,,,,COUNTA($G$122:$CC$122)-COUNTA($G$122:U$122)+1)-OFFSET(U126,,,,COUNTA($G$122:$CC$122)-COUNTA($G$122:U$122)+1))*(1+discount_rate),0)</f>
        <v>0</v>
      </c>
      <c r="V160" s="1" cm="1">
        <f t="array" aca="1" ref="V160" ca="1">IF(AND($B160=V$28,$B160=$B161-1),NPV(discount_rate,OFFSET(V125,,,,COUNTA($G$122:$CC$122)-COUNTA($G$122:V$122)+1)-OFFSET(V126,,,,COUNTA($G$122:$CC$122)-COUNTA($G$122:V$122)+1))*(1+discount_rate),0)</f>
        <v>0</v>
      </c>
      <c r="W160" s="1" cm="1">
        <f t="array" aca="1" ref="W160" ca="1">IF(AND($B160=W$28,$B160=$B161-1),NPV(discount_rate,OFFSET(W125,,,,COUNTA($G$122:$CC$122)-COUNTA($G$122:W$122)+1)-OFFSET(W126,,,,COUNTA($G$122:$CC$122)-COUNTA($G$122:W$122)+1))*(1+discount_rate),0)</f>
        <v>0</v>
      </c>
      <c r="X160" s="1" cm="1">
        <f t="array" aca="1" ref="X160" ca="1">IF(AND($B160=X$28,$B160=$B161-1),NPV(discount_rate,OFFSET(X125,,,,COUNTA($G$122:$CC$122)-COUNTA($G$122:X$122)+1)-OFFSET(X126,,,,COUNTA($G$122:$CC$122)-COUNTA($G$122:X$122)+1))*(1+discount_rate),0)</f>
        <v>0</v>
      </c>
      <c r="Y160" s="1" cm="1">
        <f t="array" aca="1" ref="Y160" ca="1">IF(AND($B160=Y$28,$B160=$B161-1),NPV(discount_rate,OFFSET(Y125,,,,COUNTA($G$122:$CC$122)-COUNTA($G$122:Y$122)+1)-OFFSET(Y126,,,,COUNTA($G$122:$CC$122)-COUNTA($G$122:Y$122)+1))*(1+discount_rate),0)</f>
        <v>0</v>
      </c>
      <c r="Z160" s="1" cm="1">
        <f t="array" aca="1" ref="Z160" ca="1">IF(AND($B160=Z$28,$B160=$B161-1),NPV(discount_rate,OFFSET(Z125,,,,COUNTA($G$122:$CC$122)-COUNTA($G$122:Z$122)+1)-OFFSET(Z126,,,,COUNTA($G$122:$CC$122)-COUNTA($G$122:Z$122)+1))*(1+discount_rate),0)</f>
        <v>0</v>
      </c>
      <c r="AA160" s="1" cm="1">
        <f t="array" aca="1" ref="AA160" ca="1">IF(AND($B160=AA$28,$B160=$B161-1),NPV(discount_rate,OFFSET(AA125,,,,COUNTA($G$122:$CC$122)-COUNTA($G$122:AA$122)+1)-OFFSET(AA126,,,,COUNTA($G$122:$CC$122)-COUNTA($G$122:AA$122)+1))*(1+discount_rate),0)</f>
        <v>0</v>
      </c>
      <c r="AB160" s="1" cm="1">
        <f t="array" aca="1" ref="AB160" ca="1">IF(AND($B160=AB$28,$B160=$B161-1),NPV(discount_rate,OFFSET(AB125,,,,COUNTA($G$122:$CC$122)-COUNTA($G$122:AB$122)+1)-OFFSET(AB126,,,,COUNTA($G$122:$CC$122)-COUNTA($G$122:AB$122)+1))*(1+discount_rate),0)</f>
        <v>0</v>
      </c>
      <c r="AC160" s="1" cm="1">
        <f t="array" aca="1" ref="AC160" ca="1">IF(AND($B160=AC$28,$B160=$B161-1),NPV(discount_rate,OFFSET(AC125,,,,COUNTA($G$122:$CC$122)-COUNTA($G$122:AC$122)+1)-OFFSET(AC126,,,,COUNTA($G$122:$CC$122)-COUNTA($G$122:AC$122)+1))*(1+discount_rate),0)</f>
        <v>0</v>
      </c>
      <c r="AD160" s="1" cm="1">
        <f t="array" aca="1" ref="AD160" ca="1">IF(AND($B160=AD$28,$B160=$B161-1),NPV(discount_rate,OFFSET(AD125,,,,COUNTA($G$122:$CC$122)-COUNTA($G$122:AD$122)+1)-OFFSET(AD126,,,,COUNTA($G$122:$CC$122)-COUNTA($G$122:AD$122)+1))*(1+discount_rate),0)</f>
        <v>0</v>
      </c>
      <c r="AE160" s="1" cm="1">
        <f t="array" aca="1" ref="AE160" ca="1">IF(AND($B160=AE$28,$B160=$B161-1),NPV(discount_rate,OFFSET(AE125,,,,COUNTA($G$122:$CC$122)-COUNTA($G$122:AE$122)+1)-OFFSET(AE126,,,,COUNTA($G$122:$CC$122)-COUNTA($G$122:AE$122)+1))*(1+discount_rate),0)</f>
        <v>0</v>
      </c>
      <c r="AF160" s="1" cm="1">
        <f t="array" aca="1" ref="AF160" ca="1">IF(AND($B160=AF$28,$B160=$B161-1),NPV(discount_rate,OFFSET(AF125,,,,COUNTA($G$122:$CC$122)-COUNTA($G$122:AF$122)+1)-OFFSET(AF126,,,,COUNTA($G$122:$CC$122)-COUNTA($G$122:AF$122)+1))*(1+discount_rate),0)</f>
        <v>0</v>
      </c>
      <c r="AG160" s="1" cm="1">
        <f t="array" aca="1" ref="AG160" ca="1">IF(AND($B160=AG$28,$B160=$B161-1),NPV(discount_rate,OFFSET(AG125,,,,COUNTA($G$122:$CC$122)-COUNTA($G$122:AG$122)+1)-OFFSET(AG126,,,,COUNTA($G$122:$CC$122)-COUNTA($G$122:AG$122)+1))*(1+discount_rate),0)</f>
        <v>0</v>
      </c>
      <c r="AH160" s="1" cm="1">
        <f t="array" aca="1" ref="AH160" ca="1">IF(AND($B160=AH$28,$B160=$B161-1),NPV(discount_rate,OFFSET(AH125,,,,COUNTA($G$122:$CC$122)-COUNTA($G$122:AH$122)+1)-OFFSET(AH126,,,,COUNTA($G$122:$CC$122)-COUNTA($G$122:AH$122)+1))*(1+discount_rate),0)</f>
        <v>0</v>
      </c>
      <c r="AI160" s="1" cm="1">
        <f t="array" aca="1" ref="AI160" ca="1">IF(AND($B160=AI$28,$B160=$B161-1),NPV(discount_rate,OFFSET(AI125,,,,COUNTA($G$122:$CC$122)-COUNTA($G$122:AI$122)+1)-OFFSET(AI126,,,,COUNTA($G$122:$CC$122)-COUNTA($G$122:AI$122)+1))*(1+discount_rate),0)</f>
        <v>0</v>
      </c>
      <c r="AJ160" s="1" cm="1">
        <f t="array" aca="1" ref="AJ160" ca="1">IF(AND($B160=AJ$28,$B160=$B161-1),NPV(discount_rate,OFFSET(AJ125,,,,COUNTA($G$122:$CC$122)-COUNTA($G$122:AJ$122)+1)-OFFSET(AJ126,,,,COUNTA($G$122:$CC$122)-COUNTA($G$122:AJ$122)+1))*(1+discount_rate),0)</f>
        <v>0</v>
      </c>
      <c r="AK160" s="1" cm="1">
        <f t="array" aca="1" ref="AK160" ca="1">IF(AND($B160=AK$28,$B160=$B161-1),NPV(discount_rate,OFFSET(AK125,,,,COUNTA($G$122:$CC$122)-COUNTA($G$122:AK$122)+1)-OFFSET(AK126,,,,COUNTA($G$122:$CC$122)-COUNTA($G$122:AK$122)+1))*(1+discount_rate),0)</f>
        <v>0</v>
      </c>
      <c r="AL160" s="1" cm="1">
        <f t="array" aca="1" ref="AL160" ca="1">IF(AND($B160=AL$28,$B160=$B161-1),NPV(discount_rate,OFFSET(AL125,,,,COUNTA($G$122:$CC$122)-COUNTA($G$122:AL$122)+1)-OFFSET(AL126,,,,COUNTA($G$122:$CC$122)-COUNTA($G$122:AL$122)+1))*(1+discount_rate),0)</f>
        <v>0</v>
      </c>
      <c r="AM160" s="1" cm="1">
        <f t="array" aca="1" ref="AM160" ca="1">IF(AND($B160=AM$28,$B160=$B161-1),NPV(discount_rate,OFFSET(AM125,,,,COUNTA($G$122:$CC$122)-COUNTA($G$122:AM$122)+1)-OFFSET(AM126,,,,COUNTA($G$122:$CC$122)-COUNTA($G$122:AM$122)+1))*(1+discount_rate),0)</f>
        <v>0</v>
      </c>
      <c r="AN160" s="1" cm="1">
        <f t="array" aca="1" ref="AN160" ca="1">IF(AND($B160=AN$28,$B160=$B161-1),NPV(discount_rate,OFFSET(AN125,,,,COUNTA($G$122:$CC$122)-COUNTA($G$122:AN$122)+1)-OFFSET(AN126,,,,COUNTA($G$122:$CC$122)-COUNTA($G$122:AN$122)+1))*(1+discount_rate),0)</f>
        <v>0</v>
      </c>
      <c r="AO160" s="1" cm="1">
        <f t="array" aca="1" ref="AO160" ca="1">IF(AND($B160=AO$28,$B160=$B161-1),NPV(discount_rate,OFFSET(AO125,,,,COUNTA($G$122:$CC$122)-COUNTA($G$122:AO$122)+1)-OFFSET(AO126,,,,COUNTA($G$122:$CC$122)-COUNTA($G$122:AO$122)+1))*(1+discount_rate),0)</f>
        <v>0</v>
      </c>
      <c r="AP160" s="1" cm="1">
        <f t="array" aca="1" ref="AP160" ca="1">IF(AND($B160=AP$28,$B160=$B161-1),NPV(discount_rate,OFFSET(AP125,,,,COUNTA($G$122:$CC$122)-COUNTA($G$122:AP$122)+1)-OFFSET(AP126,,,,COUNTA($G$122:$CC$122)-COUNTA($G$122:AP$122)+1))*(1+discount_rate),0)</f>
        <v>0</v>
      </c>
      <c r="AQ160" s="1" cm="1">
        <f t="array" aca="1" ref="AQ160" ca="1">IF(AND($B160=AQ$28,$B160=$B161-1),NPV(discount_rate,OFFSET(AQ125,,,,COUNTA($G$122:$CC$122)-COUNTA($G$122:AQ$122)+1)-OFFSET(AQ126,,,,COUNTA($G$122:$CC$122)-COUNTA($G$122:AQ$122)+1))*(1+discount_rate),0)</f>
        <v>0</v>
      </c>
      <c r="AR160" s="1" cm="1">
        <f t="array" aca="1" ref="AR160" ca="1">IF(AND($B160=AR$28,$B160=$B161-1),NPV(discount_rate,OFFSET(AR125,,,,COUNTA($G$122:$CC$122)-COUNTA($G$122:AR$122)+1)-OFFSET(AR126,,,,COUNTA($G$122:$CC$122)-COUNTA($G$122:AR$122)+1))*(1+discount_rate),0)</f>
        <v>0</v>
      </c>
      <c r="AS160" s="1" cm="1">
        <f t="array" aca="1" ref="AS160" ca="1">IF(AND($B160=AS$28,$B160=$B161-1),NPV(discount_rate,OFFSET(AS125,,,,COUNTA($G$122:$CC$122)-COUNTA($G$122:AS$122)+1)-OFFSET(AS126,,,,COUNTA($G$122:$CC$122)-COUNTA($G$122:AS$122)+1))*(1+discount_rate),0)</f>
        <v>0</v>
      </c>
      <c r="AT160" s="1" cm="1">
        <f t="array" aca="1" ref="AT160" ca="1">IF(AND($B160=AT$28,$B160=$B161-1),NPV(discount_rate,OFFSET(AT125,,,,COUNTA($G$122:$CC$122)-COUNTA($G$122:AT$122)+1)-OFFSET(AT126,,,,COUNTA($G$122:$CC$122)-COUNTA($G$122:AT$122)+1))*(1+discount_rate),0)</f>
        <v>0</v>
      </c>
      <c r="AU160" s="1" cm="1">
        <f t="array" aca="1" ref="AU160" ca="1">IF(AND($B160=AU$28,$B160=$B161-1),NPV(discount_rate,OFFSET(AU125,,,,COUNTA($G$122:$CC$122)-COUNTA($G$122:AU$122)+1)-OFFSET(AU126,,,,COUNTA($G$122:$CC$122)-COUNTA($G$122:AU$122)+1))*(1+discount_rate),0)</f>
        <v>0</v>
      </c>
      <c r="AV160" s="1" cm="1">
        <f t="array" aca="1" ref="AV160" ca="1">IF(AND($B160=AV$28,$B160=$B161-1),NPV(discount_rate,OFFSET(AV125,,,,COUNTA($G$122:$CC$122)-COUNTA($G$122:AV$122)+1)-OFFSET(AV126,,,,COUNTA($G$122:$CC$122)-COUNTA($G$122:AV$122)+1))*(1+discount_rate),0)</f>
        <v>0</v>
      </c>
      <c r="AW160" s="1" cm="1">
        <f t="array" aca="1" ref="AW160" ca="1">IF(AND($B160=AW$28,$B160=$B161-1),NPV(discount_rate,OFFSET(AW125,,,,COUNTA($G$122:$CC$122)-COUNTA($G$122:AW$122)+1)-OFFSET(AW126,,,,COUNTA($G$122:$CC$122)-COUNTA($G$122:AW$122)+1))*(1+discount_rate),0)</f>
        <v>0</v>
      </c>
      <c r="AX160" s="1" cm="1">
        <f t="array" aca="1" ref="AX160" ca="1">IF(AND($B160=AX$28,$B160=$B161-1),NPV(discount_rate,OFFSET(AX125,,,,COUNTA($G$122:$CC$122)-COUNTA($G$122:AX$122)+1)-OFFSET(AX126,,,,COUNTA($G$122:$CC$122)-COUNTA($G$122:AX$122)+1))*(1+discount_rate),0)</f>
        <v>0</v>
      </c>
      <c r="AY160" s="1" cm="1">
        <f t="array" aca="1" ref="AY160" ca="1">IF(AND($B160=AY$28,$B160=$B161-1),NPV(discount_rate,OFFSET(AY125,,,,COUNTA($G$122:$CC$122)-COUNTA($G$122:AY$122)+1)-OFFSET(AY126,,,,COUNTA($G$122:$CC$122)-COUNTA($G$122:AY$122)+1))*(1+discount_rate),0)</f>
        <v>0</v>
      </c>
      <c r="AZ160" s="1" cm="1">
        <f t="array" aca="1" ref="AZ160" ca="1">IF(AND($B160=AZ$28,$B160=$B161-1),NPV(discount_rate,OFFSET(AZ125,,,,COUNTA($G$122:$CC$122)-COUNTA($G$122:AZ$122)+1)-OFFSET(AZ126,,,,COUNTA($G$122:$CC$122)-COUNTA($G$122:AZ$122)+1))*(1+discount_rate),0)</f>
        <v>0</v>
      </c>
      <c r="BA160" s="1" cm="1">
        <f t="array" aca="1" ref="BA160" ca="1">IF(AND($B160=BA$28,$B160=$B161-1),NPV(discount_rate,OFFSET(BA125,,,,COUNTA($G$122:$CC$122)-COUNTA($G$122:BA$122)+1)-OFFSET(BA126,,,,COUNTA($G$122:$CC$122)-COUNTA($G$122:BA$122)+1))*(1+discount_rate),0)</f>
        <v>0</v>
      </c>
      <c r="BB160" s="1" cm="1">
        <f t="array" aca="1" ref="BB160" ca="1">IF(AND($B160=BB$28,$B160=$B161-1),NPV(discount_rate,OFFSET(BB125,,,,COUNTA($G$122:$CC$122)-COUNTA($G$122:BB$122)+1)-OFFSET(BB126,,,,COUNTA($G$122:$CC$122)-COUNTA($G$122:BB$122)+1))*(1+discount_rate),0)</f>
        <v>0</v>
      </c>
      <c r="BC160" s="1" cm="1">
        <f t="array" aca="1" ref="BC160" ca="1">IF(AND($B160=BC$28,$B160=$B161-1),NPV(discount_rate,OFFSET(BC125,,,,COUNTA($G$122:$CC$122)-COUNTA($G$122:BC$122)+1)-OFFSET(BC126,,,,COUNTA($G$122:$CC$122)-COUNTA($G$122:BC$122)+1))*(1+discount_rate),0)</f>
        <v>0</v>
      </c>
      <c r="BD160" s="1" cm="1">
        <f t="array" aca="1" ref="BD160" ca="1">IF(AND($B160=BD$28,$B160=$B161-1),NPV(discount_rate,OFFSET(BD125,,,,COUNTA($G$122:$CC$122)-COUNTA($G$122:BD$122)+1)-OFFSET(BD126,,,,COUNTA($G$122:$CC$122)-COUNTA($G$122:BD$122)+1))*(1+discount_rate),0)</f>
        <v>0</v>
      </c>
      <c r="BE160" s="1" cm="1">
        <f t="array" aca="1" ref="BE160" ca="1">IF(AND($B160=BE$28,$B160=$B161-1),NPV(discount_rate,OFFSET(BE125,,,,COUNTA($G$122:$CC$122)-COUNTA($G$122:BE$122)+1)-OFFSET(BE126,,,,COUNTA($G$122:$CC$122)-COUNTA($G$122:BE$122)+1))*(1+discount_rate),0)</f>
        <v>0</v>
      </c>
      <c r="BF160" s="1" cm="1">
        <f t="array" aca="1" ref="BF160" ca="1">IF(AND($B160=BF$28,$B160=$B161-1),NPV(discount_rate,OFFSET(BF125,,,,COUNTA($G$122:$CC$122)-COUNTA($G$122:BF$122)+1)-OFFSET(BF126,,,,COUNTA($G$122:$CC$122)-COUNTA($G$122:BF$122)+1))*(1+discount_rate),0)</f>
        <v>0</v>
      </c>
      <c r="BG160" s="1" cm="1">
        <f t="array" aca="1" ref="BG160" ca="1">IF(AND($B160=BG$28,$B160=$B161-1),NPV(discount_rate,OFFSET(BG125,,,,COUNTA($G$122:$CC$122)-COUNTA($G$122:BG$122)+1)-OFFSET(BG126,,,,COUNTA($G$122:$CC$122)-COUNTA($G$122:BG$122)+1))*(1+discount_rate),0)</f>
        <v>0</v>
      </c>
      <c r="BH160" s="1" cm="1">
        <f t="array" aca="1" ref="BH160" ca="1">IF(AND($B160=BH$28,$B160=$B161-1),NPV(discount_rate,OFFSET(BH125,,,,COUNTA($G$122:$CC$122)-COUNTA($G$122:BH$122)+1)-OFFSET(BH126,,,,COUNTA($G$122:$CC$122)-COUNTA($G$122:BH$122)+1))*(1+discount_rate),0)</f>
        <v>0</v>
      </c>
      <c r="BI160" s="1" cm="1">
        <f t="array" aca="1" ref="BI160" ca="1">IF(AND($B160=BI$28,$B160=$B161-1),NPV(discount_rate,OFFSET(BI125,,,,COUNTA($G$122:$CC$122)-COUNTA($G$122:BI$122)+1)-OFFSET(BI126,,,,COUNTA($G$122:$CC$122)-COUNTA($G$122:BI$122)+1))*(1+discount_rate),0)</f>
        <v>0</v>
      </c>
      <c r="BJ160" s="1" cm="1">
        <f t="array" aca="1" ref="BJ160" ca="1">IF(AND($B160=BJ$28,$B160=$B161-1),NPV(discount_rate,OFFSET(BJ125,,,,COUNTA($G$122:$CC$122)-COUNTA($G$122:BJ$122)+1)-OFFSET(BJ126,,,,COUNTA($G$122:$CC$122)-COUNTA($G$122:BJ$122)+1))*(1+discount_rate),0)</f>
        <v>0</v>
      </c>
      <c r="BK160" s="1" cm="1">
        <f t="array" aca="1" ref="BK160" ca="1">IF(AND($B160=BK$28,$B160=$B161-1),NPV(discount_rate,OFFSET(BK125,,,,COUNTA($G$122:$CC$122)-COUNTA($G$122:BK$122)+1)-OFFSET(BK126,,,,COUNTA($G$122:$CC$122)-COUNTA($G$122:BK$122)+1))*(1+discount_rate),0)</f>
        <v>0</v>
      </c>
      <c r="BL160" s="1" cm="1">
        <f t="array" aca="1" ref="BL160" ca="1">IF(AND($B160=BL$28,$B160=$B161-1),NPV(discount_rate,OFFSET(BL125,,,,COUNTA($G$122:$CC$122)-COUNTA($G$122:BL$122)+1)-OFFSET(BL126,,,,COUNTA($G$122:$CC$122)-COUNTA($G$122:BL$122)+1))*(1+discount_rate),0)</f>
        <v>0</v>
      </c>
      <c r="BM160" s="1" cm="1">
        <f t="array" aca="1" ref="BM160" ca="1">IF(AND($B160=BM$28,$B160=$B161-1),NPV(discount_rate,OFFSET(BM125,,,,COUNTA($G$122:$CC$122)-COUNTA($G$122:BM$122)+1)-OFFSET(BM126,,,,COUNTA($G$122:$CC$122)-COUNTA($G$122:BM$122)+1))*(1+discount_rate),0)</f>
        <v>0</v>
      </c>
      <c r="BN160" s="1" cm="1">
        <f t="array" aca="1" ref="BN160" ca="1">IF(AND($B160=BN$28,$B160=$B161-1),NPV(discount_rate,OFFSET(BN125,,,,COUNTA($G$122:$CC$122)-COUNTA($G$122:BN$122)+1)-OFFSET(BN126,,,,COUNTA($G$122:$CC$122)-COUNTA($G$122:BN$122)+1))*(1+discount_rate),0)</f>
        <v>0</v>
      </c>
      <c r="BO160" s="1" cm="1">
        <f t="array" aca="1" ref="BO160" ca="1">IF(AND($B160=BO$28,$B160=$B161-1),NPV(discount_rate,OFFSET(BO125,,,,COUNTA($G$122:$CC$122)-COUNTA($G$122:BO$122)+1)-OFFSET(BO126,,,,COUNTA($G$122:$CC$122)-COUNTA($G$122:BO$122)+1))*(1+discount_rate),0)</f>
        <v>0</v>
      </c>
      <c r="BP160" s="1" cm="1">
        <f t="array" aca="1" ref="BP160" ca="1">IF(AND($B160=BP$28,$B160=$B161-1),NPV(discount_rate,OFFSET(BP125,,,,COUNTA($G$122:$CC$122)-COUNTA($G$122:BP$122)+1)-OFFSET(BP126,,,,COUNTA($G$122:$CC$122)-COUNTA($G$122:BP$122)+1))*(1+discount_rate),0)</f>
        <v>0</v>
      </c>
      <c r="BQ160" s="1" cm="1">
        <f t="array" aca="1" ref="BQ160" ca="1">IF(AND($B160=BQ$28,$B160=$B161-1),NPV(discount_rate,OFFSET(BQ125,,,,COUNTA($G$122:$CC$122)-COUNTA($G$122:BQ$122)+1)-OFFSET(BQ126,,,,COUNTA($G$122:$CC$122)-COUNTA($G$122:BQ$122)+1))*(1+discount_rate),0)</f>
        <v>0</v>
      </c>
      <c r="BR160" s="1" cm="1">
        <f t="array" aca="1" ref="BR160" ca="1">IF(AND($B160=BR$28,$B160=$B161-1),NPV(discount_rate,OFFSET(BR125,,,,COUNTA($G$122:$CC$122)-COUNTA($G$122:BR$122)+1)-OFFSET(BR126,,,,COUNTA($G$122:$CC$122)-COUNTA($G$122:BR$122)+1))*(1+discount_rate),0)</f>
        <v>0</v>
      </c>
      <c r="BS160" s="1" cm="1">
        <f t="array" aca="1" ref="BS160" ca="1">IF(AND($B160=BS$28,$B160=$B161-1),NPV(discount_rate,OFFSET(BS125,,,,COUNTA($G$122:$CC$122)-COUNTA($G$122:BS$122)+1)-OFFSET(BS126,,,,COUNTA($G$122:$CC$122)-COUNTA($G$122:BS$122)+1))*(1+discount_rate),0)</f>
        <v>0</v>
      </c>
      <c r="BT160" s="1" cm="1">
        <f t="array" aca="1" ref="BT160" ca="1">IF(AND($B160=BT$28,$B160=$B161-1),NPV(discount_rate,OFFSET(BT125,,,,COUNTA($G$122:$CC$122)-COUNTA($G$122:BT$122)+1)-OFFSET(BT126,,,,COUNTA($G$122:$CC$122)-COUNTA($G$122:BT$122)+1))*(1+discount_rate),0)</f>
        <v>0</v>
      </c>
      <c r="BU160" s="1" cm="1">
        <f t="array" aca="1" ref="BU160" ca="1">IF(AND($B160=BU$28,$B160=$B161-1),NPV(discount_rate,OFFSET(BU125,,,,COUNTA($G$122:$CC$122)-COUNTA($G$122:BU$122)+1)-OFFSET(BU126,,,,COUNTA($G$122:$CC$122)-COUNTA($G$122:BU$122)+1))*(1+discount_rate),0)</f>
        <v>0</v>
      </c>
      <c r="BV160" s="1" cm="1">
        <f t="array" aca="1" ref="BV160" ca="1">IF(AND($B160=BV$28,$B160=$B161-1),NPV(discount_rate,OFFSET(BV125,,,,COUNTA($G$122:$CC$122)-COUNTA($G$122:BV$122)+1)-OFFSET(BV126,,,,COUNTA($G$122:$CC$122)-COUNTA($G$122:BV$122)+1))*(1+discount_rate),0)</f>
        <v>0</v>
      </c>
      <c r="BW160" s="1" cm="1">
        <f t="array" aca="1" ref="BW160" ca="1">IF(AND($B160=BW$28,$B160=$B161-1),NPV(discount_rate,OFFSET(BW125,,,,COUNTA($G$122:$CC$122)-COUNTA($G$122:BW$122)+1)-OFFSET(BW126,,,,COUNTA($G$122:$CC$122)-COUNTA($G$122:BW$122)+1))*(1+discount_rate),0)</f>
        <v>0</v>
      </c>
      <c r="BX160" s="1" cm="1">
        <f t="array" aca="1" ref="BX160" ca="1">IF(AND($B160=BX$28,$B160=$B161-1),NPV(discount_rate,OFFSET(BX125,,,,COUNTA($G$122:$CC$122)-COUNTA($G$122:BX$122)+1)-OFFSET(BX126,,,,COUNTA($G$122:$CC$122)-COUNTA($G$122:BX$122)+1))*(1+discount_rate),0)</f>
        <v>0</v>
      </c>
      <c r="BY160" s="1" cm="1">
        <f t="array" aca="1" ref="BY160" ca="1">IF(AND($B160=BY$28,$B160=$B161-1),NPV(discount_rate,OFFSET(BY125,,,,COUNTA($G$122:$CC$122)-COUNTA($G$122:BY$122)+1)-OFFSET(BY126,,,,COUNTA($G$122:$CC$122)-COUNTA($G$122:BY$122)+1))*(1+discount_rate),0)</f>
        <v>0</v>
      </c>
      <c r="BZ160" s="1" cm="1">
        <f t="array" aca="1" ref="BZ160" ca="1">IF(AND($B160=BZ$28,$B160=$B161-1),NPV(discount_rate,OFFSET(BZ125,,,,COUNTA($G$122:$CC$122)-COUNTA($G$122:BZ$122)+1)-OFFSET(BZ126,,,,COUNTA($G$122:$CC$122)-COUNTA($G$122:BZ$122)+1))*(1+discount_rate),0)</f>
        <v>0</v>
      </c>
      <c r="CA160" s="1" cm="1">
        <f t="array" aca="1" ref="CA160" ca="1">IF(AND($B160=CA$28,$B160=$B161-1),NPV(discount_rate,OFFSET(CA125,,,,COUNTA($G$122:$CC$122)-COUNTA($G$122:CA$122)+1)-OFFSET(CA126,,,,COUNTA($G$122:$CC$122)-COUNTA($G$122:CA$122)+1))*(1+discount_rate),0)</f>
        <v>0</v>
      </c>
      <c r="CB160" s="1" cm="1">
        <f t="array" aca="1" ref="CB160" ca="1">IF(AND($B160=CB$28,$B160=$B161-1),NPV(discount_rate,OFFSET(CB125,,,,COUNTA($G$122:$CC$122)-COUNTA($G$122:CB$122)+1)-OFFSET(CB126,,,,COUNTA($G$122:$CC$122)-COUNTA($G$122:CB$122)+1))*(1+discount_rate),0)</f>
        <v>0</v>
      </c>
      <c r="CC160" s="1" cm="1">
        <f t="array" aca="1" ref="CC160" ca="1">IF(AND($B160=CC$28,$B160=$B161-1),NPV(discount_rate,OFFSET(CC125,,,,COUNTA($G$122:$CC$122)-COUNTA($G$122:CC$122)+1)-OFFSET(CC126,,,,COUNTA($G$122:$CC$122)-COUNTA($G$122:CC$122)+1))*(1+discount_rate),0)</f>
        <v>0</v>
      </c>
    </row>
    <row r="161" spans="2:81" x14ac:dyDescent="0.2">
      <c r="B161">
        <f t="shared" si="77"/>
        <v>2030</v>
      </c>
      <c r="D161" t="s">
        <v>43</v>
      </c>
      <c r="G161" s="1" cm="1">
        <f t="array" aca="1" ref="G161" ca="1">IF(AND($B161=G$28,$B161=$B162-1),NPV(discount_rate,OFFSET(G126,,,,COUNTA($G$122:$CC$122)-COUNTA($G$122:G$122)+1)-OFFSET(G127,,,,COUNTA($G$122:$CC$122)-COUNTA($G$122:G$122)+1))*(1+discount_rate),0)</f>
        <v>0</v>
      </c>
      <c r="H161" s="1" cm="1">
        <f t="array" aca="1" ref="H161" ca="1">IF(AND($B161=H$28,$B161=$B162-1),NPV(discount_rate,OFFSET(H126,,,,COUNTA($G$122:$CC$122)-COUNTA($G$122:H$122)+1)-OFFSET(H127,,,,COUNTA($G$122:$CC$122)-COUNTA($G$122:H$122)+1))*(1+discount_rate),0)</f>
        <v>0</v>
      </c>
      <c r="I161" s="1" cm="1">
        <f t="array" aca="1" ref="I161" ca="1">IF(AND($B161=I$28,$B161=$B162-1),NPV(discount_rate,OFFSET(I126,,,,COUNTA($G$122:$CC$122)-COUNTA($G$122:I$122)+1)-OFFSET(I127,,,,COUNTA($G$122:$CC$122)-COUNTA($G$122:I$122)+1))*(1+discount_rate),0)</f>
        <v>0</v>
      </c>
      <c r="J161" s="1" cm="1">
        <f t="array" aca="1" ref="J161" ca="1">IF(AND($B161=J$28,$B161=$B162-1),NPV(discount_rate,OFFSET(J126,,,,COUNTA($G$122:$CC$122)-COUNTA($G$122:J$122)+1)-OFFSET(J127,,,,COUNTA($G$122:$CC$122)-COUNTA($G$122:J$122)+1))*(1+discount_rate),0)</f>
        <v>0</v>
      </c>
      <c r="K161" s="1" cm="1">
        <f t="array" aca="1" ref="K161" ca="1">IF(AND($B161=K$28,$B161=$B162-1),NPV(discount_rate,OFFSET(K126,,,,COUNTA($G$122:$CC$122)-COUNTA($G$122:K$122)+1)-OFFSET(K127,,,,COUNTA($G$122:$CC$122)-COUNTA($G$122:K$122)+1))*(1+discount_rate),0)</f>
        <v>835.72704289368824</v>
      </c>
      <c r="L161" s="1" cm="1">
        <f t="array" aca="1" ref="L161" ca="1">IF(AND($B161=L$28,$B161=$B162-1),NPV(discount_rate,OFFSET(L126,,,,COUNTA($G$122:$CC$122)-COUNTA($G$122:L$122)+1)-OFFSET(L127,,,,COUNTA($G$122:$CC$122)-COUNTA($G$122:L$122)+1))*(1+discount_rate),0)</f>
        <v>0</v>
      </c>
      <c r="M161" s="1" cm="1">
        <f t="array" aca="1" ref="M161" ca="1">IF(AND($B161=M$28,$B161=$B162-1),NPV(discount_rate,OFFSET(M126,,,,COUNTA($G$122:$CC$122)-COUNTA($G$122:M$122)+1)-OFFSET(M127,,,,COUNTA($G$122:$CC$122)-COUNTA($G$122:M$122)+1))*(1+discount_rate),0)</f>
        <v>0</v>
      </c>
      <c r="N161" s="1" cm="1">
        <f t="array" aca="1" ref="N161" ca="1">IF(AND($B161=N$28,$B161=$B162-1),NPV(discount_rate,OFFSET(N126,,,,COUNTA($G$122:$CC$122)-COUNTA($G$122:N$122)+1)-OFFSET(N127,,,,COUNTA($G$122:$CC$122)-COUNTA($G$122:N$122)+1))*(1+discount_rate),0)</f>
        <v>0</v>
      </c>
      <c r="O161" s="1" cm="1">
        <f t="array" aca="1" ref="O161" ca="1">IF(AND($B161=O$28,$B161=$B162-1),NPV(discount_rate,OFFSET(O126,,,,COUNTA($G$122:$CC$122)-COUNTA($G$122:O$122)+1)-OFFSET(O127,,,,COUNTA($G$122:$CC$122)-COUNTA($G$122:O$122)+1))*(1+discount_rate),0)</f>
        <v>0</v>
      </c>
      <c r="P161" s="1" cm="1">
        <f t="array" aca="1" ref="P161" ca="1">IF(AND($B161=P$28,$B161=$B162-1),NPV(discount_rate,OFFSET(P126,,,,COUNTA($G$122:$CC$122)-COUNTA($G$122:P$122)+1)-OFFSET(P127,,,,COUNTA($G$122:$CC$122)-COUNTA($G$122:P$122)+1))*(1+discount_rate),0)</f>
        <v>0</v>
      </c>
      <c r="Q161" s="1" cm="1">
        <f t="array" aca="1" ref="Q161" ca="1">IF(AND($B161=Q$28,$B161=$B162-1),NPV(discount_rate,OFFSET(Q126,,,,COUNTA($G$122:$CC$122)-COUNTA($G$122:Q$122)+1)-OFFSET(Q127,,,,COUNTA($G$122:$CC$122)-COUNTA($G$122:Q$122)+1))*(1+discount_rate),0)</f>
        <v>0</v>
      </c>
      <c r="R161" s="1" cm="1">
        <f t="array" aca="1" ref="R161" ca="1">IF(AND($B161=R$28,$B161=$B162-1),NPV(discount_rate,OFFSET(R126,,,,COUNTA($G$122:$CC$122)-COUNTA($G$122:R$122)+1)-OFFSET(R127,,,,COUNTA($G$122:$CC$122)-COUNTA($G$122:R$122)+1))*(1+discount_rate),0)</f>
        <v>0</v>
      </c>
      <c r="S161" s="1" cm="1">
        <f t="array" aca="1" ref="S161" ca="1">IF(AND($B161=S$28,$B161=$B162-1),NPV(discount_rate,OFFSET(S126,,,,COUNTA($G$122:$CC$122)-COUNTA($G$122:S$122)+1)-OFFSET(S127,,,,COUNTA($G$122:$CC$122)-COUNTA($G$122:S$122)+1))*(1+discount_rate),0)</f>
        <v>0</v>
      </c>
      <c r="T161" s="1" cm="1">
        <f t="array" aca="1" ref="T161" ca="1">IF(AND($B161=T$28,$B161=$B162-1),NPV(discount_rate,OFFSET(T126,,,,COUNTA($G$122:$CC$122)-COUNTA($G$122:T$122)+1)-OFFSET(T127,,,,COUNTA($G$122:$CC$122)-COUNTA($G$122:T$122)+1))*(1+discount_rate),0)</f>
        <v>0</v>
      </c>
      <c r="U161" s="1" cm="1">
        <f t="array" aca="1" ref="U161" ca="1">IF(AND($B161=U$28,$B161=$B162-1),NPV(discount_rate,OFFSET(U126,,,,COUNTA($G$122:$CC$122)-COUNTA($G$122:U$122)+1)-OFFSET(U127,,,,COUNTA($G$122:$CC$122)-COUNTA($G$122:U$122)+1))*(1+discount_rate),0)</f>
        <v>0</v>
      </c>
      <c r="V161" s="1" cm="1">
        <f t="array" aca="1" ref="V161" ca="1">IF(AND($B161=V$28,$B161=$B162-1),NPV(discount_rate,OFFSET(V126,,,,COUNTA($G$122:$CC$122)-COUNTA($G$122:V$122)+1)-OFFSET(V127,,,,COUNTA($G$122:$CC$122)-COUNTA($G$122:V$122)+1))*(1+discount_rate),0)</f>
        <v>0</v>
      </c>
      <c r="W161" s="1" cm="1">
        <f t="array" aca="1" ref="W161" ca="1">IF(AND($B161=W$28,$B161=$B162-1),NPV(discount_rate,OFFSET(W126,,,,COUNTA($G$122:$CC$122)-COUNTA($G$122:W$122)+1)-OFFSET(W127,,,,COUNTA($G$122:$CC$122)-COUNTA($G$122:W$122)+1))*(1+discount_rate),0)</f>
        <v>0</v>
      </c>
      <c r="X161" s="1" cm="1">
        <f t="array" aca="1" ref="X161" ca="1">IF(AND($B161=X$28,$B161=$B162-1),NPV(discount_rate,OFFSET(X126,,,,COUNTA($G$122:$CC$122)-COUNTA($G$122:X$122)+1)-OFFSET(X127,,,,COUNTA($G$122:$CC$122)-COUNTA($G$122:X$122)+1))*(1+discount_rate),0)</f>
        <v>0</v>
      </c>
      <c r="Y161" s="1" cm="1">
        <f t="array" aca="1" ref="Y161" ca="1">IF(AND($B161=Y$28,$B161=$B162-1),NPV(discount_rate,OFFSET(Y126,,,,COUNTA($G$122:$CC$122)-COUNTA($G$122:Y$122)+1)-OFFSET(Y127,,,,COUNTA($G$122:$CC$122)-COUNTA($G$122:Y$122)+1))*(1+discount_rate),0)</f>
        <v>0</v>
      </c>
      <c r="Z161" s="1" cm="1">
        <f t="array" aca="1" ref="Z161" ca="1">IF(AND($B161=Z$28,$B161=$B162-1),NPV(discount_rate,OFFSET(Z126,,,,COUNTA($G$122:$CC$122)-COUNTA($G$122:Z$122)+1)-OFFSET(Z127,,,,COUNTA($G$122:$CC$122)-COUNTA($G$122:Z$122)+1))*(1+discount_rate),0)</f>
        <v>0</v>
      </c>
      <c r="AA161" s="1" cm="1">
        <f t="array" aca="1" ref="AA161" ca="1">IF(AND($B161=AA$28,$B161=$B162-1),NPV(discount_rate,OFFSET(AA126,,,,COUNTA($G$122:$CC$122)-COUNTA($G$122:AA$122)+1)-OFFSET(AA127,,,,COUNTA($G$122:$CC$122)-COUNTA($G$122:AA$122)+1))*(1+discount_rate),0)</f>
        <v>0</v>
      </c>
      <c r="AB161" s="1" cm="1">
        <f t="array" aca="1" ref="AB161" ca="1">IF(AND($B161=AB$28,$B161=$B162-1),NPV(discount_rate,OFFSET(AB126,,,,COUNTA($G$122:$CC$122)-COUNTA($G$122:AB$122)+1)-OFFSET(AB127,,,,COUNTA($G$122:$CC$122)-COUNTA($G$122:AB$122)+1))*(1+discount_rate),0)</f>
        <v>0</v>
      </c>
      <c r="AC161" s="1" cm="1">
        <f t="array" aca="1" ref="AC161" ca="1">IF(AND($B161=AC$28,$B161=$B162-1),NPV(discount_rate,OFFSET(AC126,,,,COUNTA($G$122:$CC$122)-COUNTA($G$122:AC$122)+1)-OFFSET(AC127,,,,COUNTA($G$122:$CC$122)-COUNTA($G$122:AC$122)+1))*(1+discount_rate),0)</f>
        <v>0</v>
      </c>
      <c r="AD161" s="1" cm="1">
        <f t="array" aca="1" ref="AD161" ca="1">IF(AND($B161=AD$28,$B161=$B162-1),NPV(discount_rate,OFFSET(AD126,,,,COUNTA($G$122:$CC$122)-COUNTA($G$122:AD$122)+1)-OFFSET(AD127,,,,COUNTA($G$122:$CC$122)-COUNTA($G$122:AD$122)+1))*(1+discount_rate),0)</f>
        <v>0</v>
      </c>
      <c r="AE161" s="1" cm="1">
        <f t="array" aca="1" ref="AE161" ca="1">IF(AND($B161=AE$28,$B161=$B162-1),NPV(discount_rate,OFFSET(AE126,,,,COUNTA($G$122:$CC$122)-COUNTA($G$122:AE$122)+1)-OFFSET(AE127,,,,COUNTA($G$122:$CC$122)-COUNTA($G$122:AE$122)+1))*(1+discount_rate),0)</f>
        <v>0</v>
      </c>
      <c r="AF161" s="1" cm="1">
        <f t="array" aca="1" ref="AF161" ca="1">IF(AND($B161=AF$28,$B161=$B162-1),NPV(discount_rate,OFFSET(AF126,,,,COUNTA($G$122:$CC$122)-COUNTA($G$122:AF$122)+1)-OFFSET(AF127,,,,COUNTA($G$122:$CC$122)-COUNTA($G$122:AF$122)+1))*(1+discount_rate),0)</f>
        <v>0</v>
      </c>
      <c r="AG161" s="1" cm="1">
        <f t="array" aca="1" ref="AG161" ca="1">IF(AND($B161=AG$28,$B161=$B162-1),NPV(discount_rate,OFFSET(AG126,,,,COUNTA($G$122:$CC$122)-COUNTA($G$122:AG$122)+1)-OFFSET(AG127,,,,COUNTA($G$122:$CC$122)-COUNTA($G$122:AG$122)+1))*(1+discount_rate),0)</f>
        <v>0</v>
      </c>
      <c r="AH161" s="1" cm="1">
        <f t="array" aca="1" ref="AH161" ca="1">IF(AND($B161=AH$28,$B161=$B162-1),NPV(discount_rate,OFFSET(AH126,,,,COUNTA($G$122:$CC$122)-COUNTA($G$122:AH$122)+1)-OFFSET(AH127,,,,COUNTA($G$122:$CC$122)-COUNTA($G$122:AH$122)+1))*(1+discount_rate),0)</f>
        <v>0</v>
      </c>
      <c r="AI161" s="1" cm="1">
        <f t="array" aca="1" ref="AI161" ca="1">IF(AND($B161=AI$28,$B161=$B162-1),NPV(discount_rate,OFFSET(AI126,,,,COUNTA($G$122:$CC$122)-COUNTA($G$122:AI$122)+1)-OFFSET(AI127,,,,COUNTA($G$122:$CC$122)-COUNTA($G$122:AI$122)+1))*(1+discount_rate),0)</f>
        <v>0</v>
      </c>
      <c r="AJ161" s="1" cm="1">
        <f t="array" aca="1" ref="AJ161" ca="1">IF(AND($B161=AJ$28,$B161=$B162-1),NPV(discount_rate,OFFSET(AJ126,,,,COUNTA($G$122:$CC$122)-COUNTA($G$122:AJ$122)+1)-OFFSET(AJ127,,,,COUNTA($G$122:$CC$122)-COUNTA($G$122:AJ$122)+1))*(1+discount_rate),0)</f>
        <v>0</v>
      </c>
      <c r="AK161" s="1" cm="1">
        <f t="array" aca="1" ref="AK161" ca="1">IF(AND($B161=AK$28,$B161=$B162-1),NPV(discount_rate,OFFSET(AK126,,,,COUNTA($G$122:$CC$122)-COUNTA($G$122:AK$122)+1)-OFFSET(AK127,,,,COUNTA($G$122:$CC$122)-COUNTA($G$122:AK$122)+1))*(1+discount_rate),0)</f>
        <v>0</v>
      </c>
      <c r="AL161" s="1" cm="1">
        <f t="array" aca="1" ref="AL161" ca="1">IF(AND($B161=AL$28,$B161=$B162-1),NPV(discount_rate,OFFSET(AL126,,,,COUNTA($G$122:$CC$122)-COUNTA($G$122:AL$122)+1)-OFFSET(AL127,,,,COUNTA($G$122:$CC$122)-COUNTA($G$122:AL$122)+1))*(1+discount_rate),0)</f>
        <v>0</v>
      </c>
      <c r="AM161" s="1" cm="1">
        <f t="array" aca="1" ref="AM161" ca="1">IF(AND($B161=AM$28,$B161=$B162-1),NPV(discount_rate,OFFSET(AM126,,,,COUNTA($G$122:$CC$122)-COUNTA($G$122:AM$122)+1)-OFFSET(AM127,,,,COUNTA($G$122:$CC$122)-COUNTA($G$122:AM$122)+1))*(1+discount_rate),0)</f>
        <v>0</v>
      </c>
      <c r="AN161" s="1" cm="1">
        <f t="array" aca="1" ref="AN161" ca="1">IF(AND($B161=AN$28,$B161=$B162-1),NPV(discount_rate,OFFSET(AN126,,,,COUNTA($G$122:$CC$122)-COUNTA($G$122:AN$122)+1)-OFFSET(AN127,,,,COUNTA($G$122:$CC$122)-COUNTA($G$122:AN$122)+1))*(1+discount_rate),0)</f>
        <v>0</v>
      </c>
      <c r="AO161" s="1" cm="1">
        <f t="array" aca="1" ref="AO161" ca="1">IF(AND($B161=AO$28,$B161=$B162-1),NPV(discount_rate,OFFSET(AO126,,,,COUNTA($G$122:$CC$122)-COUNTA($G$122:AO$122)+1)-OFFSET(AO127,,,,COUNTA($G$122:$CC$122)-COUNTA($G$122:AO$122)+1))*(1+discount_rate),0)</f>
        <v>0</v>
      </c>
      <c r="AP161" s="1" cm="1">
        <f t="array" aca="1" ref="AP161" ca="1">IF(AND($B161=AP$28,$B161=$B162-1),NPV(discount_rate,OFFSET(AP126,,,,COUNTA($G$122:$CC$122)-COUNTA($G$122:AP$122)+1)-OFFSET(AP127,,,,COUNTA($G$122:$CC$122)-COUNTA($G$122:AP$122)+1))*(1+discount_rate),0)</f>
        <v>0</v>
      </c>
      <c r="AQ161" s="1" cm="1">
        <f t="array" aca="1" ref="AQ161" ca="1">IF(AND($B161=AQ$28,$B161=$B162-1),NPV(discount_rate,OFFSET(AQ126,,,,COUNTA($G$122:$CC$122)-COUNTA($G$122:AQ$122)+1)-OFFSET(AQ127,,,,COUNTA($G$122:$CC$122)-COUNTA($G$122:AQ$122)+1))*(1+discount_rate),0)</f>
        <v>0</v>
      </c>
      <c r="AR161" s="1" cm="1">
        <f t="array" aca="1" ref="AR161" ca="1">IF(AND($B161=AR$28,$B161=$B162-1),NPV(discount_rate,OFFSET(AR126,,,,COUNTA($G$122:$CC$122)-COUNTA($G$122:AR$122)+1)-OFFSET(AR127,,,,COUNTA($G$122:$CC$122)-COUNTA($G$122:AR$122)+1))*(1+discount_rate),0)</f>
        <v>0</v>
      </c>
      <c r="AS161" s="1" cm="1">
        <f t="array" aca="1" ref="AS161" ca="1">IF(AND($B161=AS$28,$B161=$B162-1),NPV(discount_rate,OFFSET(AS126,,,,COUNTA($G$122:$CC$122)-COUNTA($G$122:AS$122)+1)-OFFSET(AS127,,,,COUNTA($G$122:$CC$122)-COUNTA($G$122:AS$122)+1))*(1+discount_rate),0)</f>
        <v>0</v>
      </c>
      <c r="AT161" s="1" cm="1">
        <f t="array" aca="1" ref="AT161" ca="1">IF(AND($B161=AT$28,$B161=$B162-1),NPV(discount_rate,OFFSET(AT126,,,,COUNTA($G$122:$CC$122)-COUNTA($G$122:AT$122)+1)-OFFSET(AT127,,,,COUNTA($G$122:$CC$122)-COUNTA($G$122:AT$122)+1))*(1+discount_rate),0)</f>
        <v>0</v>
      </c>
      <c r="AU161" s="1" cm="1">
        <f t="array" aca="1" ref="AU161" ca="1">IF(AND($B161=AU$28,$B161=$B162-1),NPV(discount_rate,OFFSET(AU126,,,,COUNTA($G$122:$CC$122)-COUNTA($G$122:AU$122)+1)-OFFSET(AU127,,,,COUNTA($G$122:$CC$122)-COUNTA($G$122:AU$122)+1))*(1+discount_rate),0)</f>
        <v>0</v>
      </c>
      <c r="AV161" s="1" cm="1">
        <f t="array" aca="1" ref="AV161" ca="1">IF(AND($B161=AV$28,$B161=$B162-1),NPV(discount_rate,OFFSET(AV126,,,,COUNTA($G$122:$CC$122)-COUNTA($G$122:AV$122)+1)-OFFSET(AV127,,,,COUNTA($G$122:$CC$122)-COUNTA($G$122:AV$122)+1))*(1+discount_rate),0)</f>
        <v>0</v>
      </c>
      <c r="AW161" s="1" cm="1">
        <f t="array" aca="1" ref="AW161" ca="1">IF(AND($B161=AW$28,$B161=$B162-1),NPV(discount_rate,OFFSET(AW126,,,,COUNTA($G$122:$CC$122)-COUNTA($G$122:AW$122)+1)-OFFSET(AW127,,,,COUNTA($G$122:$CC$122)-COUNTA($G$122:AW$122)+1))*(1+discount_rate),0)</f>
        <v>0</v>
      </c>
      <c r="AX161" s="1" cm="1">
        <f t="array" aca="1" ref="AX161" ca="1">IF(AND($B161=AX$28,$B161=$B162-1),NPV(discount_rate,OFFSET(AX126,,,,COUNTA($G$122:$CC$122)-COUNTA($G$122:AX$122)+1)-OFFSET(AX127,,,,COUNTA($G$122:$CC$122)-COUNTA($G$122:AX$122)+1))*(1+discount_rate),0)</f>
        <v>0</v>
      </c>
      <c r="AY161" s="1" cm="1">
        <f t="array" aca="1" ref="AY161" ca="1">IF(AND($B161=AY$28,$B161=$B162-1),NPV(discount_rate,OFFSET(AY126,,,,COUNTA($G$122:$CC$122)-COUNTA($G$122:AY$122)+1)-OFFSET(AY127,,,,COUNTA($G$122:$CC$122)-COUNTA($G$122:AY$122)+1))*(1+discount_rate),0)</f>
        <v>0</v>
      </c>
      <c r="AZ161" s="1" cm="1">
        <f t="array" aca="1" ref="AZ161" ca="1">IF(AND($B161=AZ$28,$B161=$B162-1),NPV(discount_rate,OFFSET(AZ126,,,,COUNTA($G$122:$CC$122)-COUNTA($G$122:AZ$122)+1)-OFFSET(AZ127,,,,COUNTA($G$122:$CC$122)-COUNTA($G$122:AZ$122)+1))*(1+discount_rate),0)</f>
        <v>0</v>
      </c>
      <c r="BA161" s="1" cm="1">
        <f t="array" aca="1" ref="BA161" ca="1">IF(AND($B161=BA$28,$B161=$B162-1),NPV(discount_rate,OFFSET(BA126,,,,COUNTA($G$122:$CC$122)-COUNTA($G$122:BA$122)+1)-OFFSET(BA127,,,,COUNTA($G$122:$CC$122)-COUNTA($G$122:BA$122)+1))*(1+discount_rate),0)</f>
        <v>0</v>
      </c>
      <c r="BB161" s="1" cm="1">
        <f t="array" aca="1" ref="BB161" ca="1">IF(AND($B161=BB$28,$B161=$B162-1),NPV(discount_rate,OFFSET(BB126,,,,COUNTA($G$122:$CC$122)-COUNTA($G$122:BB$122)+1)-OFFSET(BB127,,,,COUNTA($G$122:$CC$122)-COUNTA($G$122:BB$122)+1))*(1+discount_rate),0)</f>
        <v>0</v>
      </c>
      <c r="BC161" s="1" cm="1">
        <f t="array" aca="1" ref="BC161" ca="1">IF(AND($B161=BC$28,$B161=$B162-1),NPV(discount_rate,OFFSET(BC126,,,,COUNTA($G$122:$CC$122)-COUNTA($G$122:BC$122)+1)-OFFSET(BC127,,,,COUNTA($G$122:$CC$122)-COUNTA($G$122:BC$122)+1))*(1+discount_rate),0)</f>
        <v>0</v>
      </c>
      <c r="BD161" s="1" cm="1">
        <f t="array" aca="1" ref="BD161" ca="1">IF(AND($B161=BD$28,$B161=$B162-1),NPV(discount_rate,OFFSET(BD126,,,,COUNTA($G$122:$CC$122)-COUNTA($G$122:BD$122)+1)-OFFSET(BD127,,,,COUNTA($G$122:$CC$122)-COUNTA($G$122:BD$122)+1))*(1+discount_rate),0)</f>
        <v>0</v>
      </c>
      <c r="BE161" s="1" cm="1">
        <f t="array" aca="1" ref="BE161" ca="1">IF(AND($B161=BE$28,$B161=$B162-1),NPV(discount_rate,OFFSET(BE126,,,,COUNTA($G$122:$CC$122)-COUNTA($G$122:BE$122)+1)-OFFSET(BE127,,,,COUNTA($G$122:$CC$122)-COUNTA($G$122:BE$122)+1))*(1+discount_rate),0)</f>
        <v>0</v>
      </c>
      <c r="BF161" s="1" cm="1">
        <f t="array" aca="1" ref="BF161" ca="1">IF(AND($B161=BF$28,$B161=$B162-1),NPV(discount_rate,OFFSET(BF126,,,,COUNTA($G$122:$CC$122)-COUNTA($G$122:BF$122)+1)-OFFSET(BF127,,,,COUNTA($G$122:$CC$122)-COUNTA($G$122:BF$122)+1))*(1+discount_rate),0)</f>
        <v>0</v>
      </c>
      <c r="BG161" s="1" cm="1">
        <f t="array" aca="1" ref="BG161" ca="1">IF(AND($B161=BG$28,$B161=$B162-1),NPV(discount_rate,OFFSET(BG126,,,,COUNTA($G$122:$CC$122)-COUNTA($G$122:BG$122)+1)-OFFSET(BG127,,,,COUNTA($G$122:$CC$122)-COUNTA($G$122:BG$122)+1))*(1+discount_rate),0)</f>
        <v>0</v>
      </c>
      <c r="BH161" s="1" cm="1">
        <f t="array" aca="1" ref="BH161" ca="1">IF(AND($B161=BH$28,$B161=$B162-1),NPV(discount_rate,OFFSET(BH126,,,,COUNTA($G$122:$CC$122)-COUNTA($G$122:BH$122)+1)-OFFSET(BH127,,,,COUNTA($G$122:$CC$122)-COUNTA($G$122:BH$122)+1))*(1+discount_rate),0)</f>
        <v>0</v>
      </c>
      <c r="BI161" s="1" cm="1">
        <f t="array" aca="1" ref="BI161" ca="1">IF(AND($B161=BI$28,$B161=$B162-1),NPV(discount_rate,OFFSET(BI126,,,,COUNTA($G$122:$CC$122)-COUNTA($G$122:BI$122)+1)-OFFSET(BI127,,,,COUNTA($G$122:$CC$122)-COUNTA($G$122:BI$122)+1))*(1+discount_rate),0)</f>
        <v>0</v>
      </c>
      <c r="BJ161" s="1" cm="1">
        <f t="array" aca="1" ref="BJ161" ca="1">IF(AND($B161=BJ$28,$B161=$B162-1),NPV(discount_rate,OFFSET(BJ126,,,,COUNTA($G$122:$CC$122)-COUNTA($G$122:BJ$122)+1)-OFFSET(BJ127,,,,COUNTA($G$122:$CC$122)-COUNTA($G$122:BJ$122)+1))*(1+discount_rate),0)</f>
        <v>0</v>
      </c>
      <c r="BK161" s="1" cm="1">
        <f t="array" aca="1" ref="BK161" ca="1">IF(AND($B161=BK$28,$B161=$B162-1),NPV(discount_rate,OFFSET(BK126,,,,COUNTA($G$122:$CC$122)-COUNTA($G$122:BK$122)+1)-OFFSET(BK127,,,,COUNTA($G$122:$CC$122)-COUNTA($G$122:BK$122)+1))*(1+discount_rate),0)</f>
        <v>0</v>
      </c>
      <c r="BL161" s="1" cm="1">
        <f t="array" aca="1" ref="BL161" ca="1">IF(AND($B161=BL$28,$B161=$B162-1),NPV(discount_rate,OFFSET(BL126,,,,COUNTA($G$122:$CC$122)-COUNTA($G$122:BL$122)+1)-OFFSET(BL127,,,,COUNTA($G$122:$CC$122)-COUNTA($G$122:BL$122)+1))*(1+discount_rate),0)</f>
        <v>0</v>
      </c>
      <c r="BM161" s="1" cm="1">
        <f t="array" aca="1" ref="BM161" ca="1">IF(AND($B161=BM$28,$B161=$B162-1),NPV(discount_rate,OFFSET(BM126,,,,COUNTA($G$122:$CC$122)-COUNTA($G$122:BM$122)+1)-OFFSET(BM127,,,,COUNTA($G$122:$CC$122)-COUNTA($G$122:BM$122)+1))*(1+discount_rate),0)</f>
        <v>0</v>
      </c>
      <c r="BN161" s="1" cm="1">
        <f t="array" aca="1" ref="BN161" ca="1">IF(AND($B161=BN$28,$B161=$B162-1),NPV(discount_rate,OFFSET(BN126,,,,COUNTA($G$122:$CC$122)-COUNTA($G$122:BN$122)+1)-OFFSET(BN127,,,,COUNTA($G$122:$CC$122)-COUNTA($G$122:BN$122)+1))*(1+discount_rate),0)</f>
        <v>0</v>
      </c>
      <c r="BO161" s="1" cm="1">
        <f t="array" aca="1" ref="BO161" ca="1">IF(AND($B161=BO$28,$B161=$B162-1),NPV(discount_rate,OFFSET(BO126,,,,COUNTA($G$122:$CC$122)-COUNTA($G$122:BO$122)+1)-OFFSET(BO127,,,,COUNTA($G$122:$CC$122)-COUNTA($G$122:BO$122)+1))*(1+discount_rate),0)</f>
        <v>0</v>
      </c>
      <c r="BP161" s="1" cm="1">
        <f t="array" aca="1" ref="BP161" ca="1">IF(AND($B161=BP$28,$B161=$B162-1),NPV(discount_rate,OFFSET(BP126,,,,COUNTA($G$122:$CC$122)-COUNTA($G$122:BP$122)+1)-OFFSET(BP127,,,,COUNTA($G$122:$CC$122)-COUNTA($G$122:BP$122)+1))*(1+discount_rate),0)</f>
        <v>0</v>
      </c>
      <c r="BQ161" s="1" cm="1">
        <f t="array" aca="1" ref="BQ161" ca="1">IF(AND($B161=BQ$28,$B161=$B162-1),NPV(discount_rate,OFFSET(BQ126,,,,COUNTA($G$122:$CC$122)-COUNTA($G$122:BQ$122)+1)-OFFSET(BQ127,,,,COUNTA($G$122:$CC$122)-COUNTA($G$122:BQ$122)+1))*(1+discount_rate),0)</f>
        <v>0</v>
      </c>
      <c r="BR161" s="1" cm="1">
        <f t="array" aca="1" ref="BR161" ca="1">IF(AND($B161=BR$28,$B161=$B162-1),NPV(discount_rate,OFFSET(BR126,,,,COUNTA($G$122:$CC$122)-COUNTA($G$122:BR$122)+1)-OFFSET(BR127,,,,COUNTA($G$122:$CC$122)-COUNTA($G$122:BR$122)+1))*(1+discount_rate),0)</f>
        <v>0</v>
      </c>
      <c r="BS161" s="1" cm="1">
        <f t="array" aca="1" ref="BS161" ca="1">IF(AND($B161=BS$28,$B161=$B162-1),NPV(discount_rate,OFFSET(BS126,,,,COUNTA($G$122:$CC$122)-COUNTA($G$122:BS$122)+1)-OFFSET(BS127,,,,COUNTA($G$122:$CC$122)-COUNTA($G$122:BS$122)+1))*(1+discount_rate),0)</f>
        <v>0</v>
      </c>
      <c r="BT161" s="1" cm="1">
        <f t="array" aca="1" ref="BT161" ca="1">IF(AND($B161=BT$28,$B161=$B162-1),NPV(discount_rate,OFFSET(BT126,,,,COUNTA($G$122:$CC$122)-COUNTA($G$122:BT$122)+1)-OFFSET(BT127,,,,COUNTA($G$122:$CC$122)-COUNTA($G$122:BT$122)+1))*(1+discount_rate),0)</f>
        <v>0</v>
      </c>
      <c r="BU161" s="1" cm="1">
        <f t="array" aca="1" ref="BU161" ca="1">IF(AND($B161=BU$28,$B161=$B162-1),NPV(discount_rate,OFFSET(BU126,,,,COUNTA($G$122:$CC$122)-COUNTA($G$122:BU$122)+1)-OFFSET(BU127,,,,COUNTA($G$122:$CC$122)-COUNTA($G$122:BU$122)+1))*(1+discount_rate),0)</f>
        <v>0</v>
      </c>
      <c r="BV161" s="1" cm="1">
        <f t="array" aca="1" ref="BV161" ca="1">IF(AND($B161=BV$28,$B161=$B162-1),NPV(discount_rate,OFFSET(BV126,,,,COUNTA($G$122:$CC$122)-COUNTA($G$122:BV$122)+1)-OFFSET(BV127,,,,COUNTA($G$122:$CC$122)-COUNTA($G$122:BV$122)+1))*(1+discount_rate),0)</f>
        <v>0</v>
      </c>
      <c r="BW161" s="1" cm="1">
        <f t="array" aca="1" ref="BW161" ca="1">IF(AND($B161=BW$28,$B161=$B162-1),NPV(discount_rate,OFFSET(BW126,,,,COUNTA($G$122:$CC$122)-COUNTA($G$122:BW$122)+1)-OFFSET(BW127,,,,COUNTA($G$122:$CC$122)-COUNTA($G$122:BW$122)+1))*(1+discount_rate),0)</f>
        <v>0</v>
      </c>
      <c r="BX161" s="1" cm="1">
        <f t="array" aca="1" ref="BX161" ca="1">IF(AND($B161=BX$28,$B161=$B162-1),NPV(discount_rate,OFFSET(BX126,,,,COUNTA($G$122:$CC$122)-COUNTA($G$122:BX$122)+1)-OFFSET(BX127,,,,COUNTA($G$122:$CC$122)-COUNTA($G$122:BX$122)+1))*(1+discount_rate),0)</f>
        <v>0</v>
      </c>
      <c r="BY161" s="1" cm="1">
        <f t="array" aca="1" ref="BY161" ca="1">IF(AND($B161=BY$28,$B161=$B162-1),NPV(discount_rate,OFFSET(BY126,,,,COUNTA($G$122:$CC$122)-COUNTA($G$122:BY$122)+1)-OFFSET(BY127,,,,COUNTA($G$122:$CC$122)-COUNTA($G$122:BY$122)+1))*(1+discount_rate),0)</f>
        <v>0</v>
      </c>
      <c r="BZ161" s="1" cm="1">
        <f t="array" aca="1" ref="BZ161" ca="1">IF(AND($B161=BZ$28,$B161=$B162-1),NPV(discount_rate,OFFSET(BZ126,,,,COUNTA($G$122:$CC$122)-COUNTA($G$122:BZ$122)+1)-OFFSET(BZ127,,,,COUNTA($G$122:$CC$122)-COUNTA($G$122:BZ$122)+1))*(1+discount_rate),0)</f>
        <v>0</v>
      </c>
      <c r="CA161" s="1" cm="1">
        <f t="array" aca="1" ref="CA161" ca="1">IF(AND($B161=CA$28,$B161=$B162-1),NPV(discount_rate,OFFSET(CA126,,,,COUNTA($G$122:$CC$122)-COUNTA($G$122:CA$122)+1)-OFFSET(CA127,,,,COUNTA($G$122:$CC$122)-COUNTA($G$122:CA$122)+1))*(1+discount_rate),0)</f>
        <v>0</v>
      </c>
      <c r="CB161" s="1" cm="1">
        <f t="array" aca="1" ref="CB161" ca="1">IF(AND($B161=CB$28,$B161=$B162-1),NPV(discount_rate,OFFSET(CB126,,,,COUNTA($G$122:$CC$122)-COUNTA($G$122:CB$122)+1)-OFFSET(CB127,,,,COUNTA($G$122:$CC$122)-COUNTA($G$122:CB$122)+1))*(1+discount_rate),0)</f>
        <v>0</v>
      </c>
      <c r="CC161" s="1" cm="1">
        <f t="array" aca="1" ref="CC161" ca="1">IF(AND($B161=CC$28,$B161=$B162-1),NPV(discount_rate,OFFSET(CC126,,,,COUNTA($G$122:$CC$122)-COUNTA($G$122:CC$122)+1)-OFFSET(CC127,,,,COUNTA($G$122:$CC$122)-COUNTA($G$122:CC$122)+1))*(1+discount_rate),0)</f>
        <v>0</v>
      </c>
    </row>
    <row r="162" spans="2:81" x14ac:dyDescent="0.2">
      <c r="B162">
        <f t="shared" si="77"/>
        <v>2031</v>
      </c>
      <c r="D162" t="s">
        <v>43</v>
      </c>
      <c r="G162" s="1" cm="1">
        <f t="array" aca="1" ref="G162" ca="1">IF(AND($B162=G$28,$B162=$B163-1),NPV(discount_rate,OFFSET(G127,,,,COUNTA($G$122:$CC$122)-COUNTA($G$122:G$122)+1)-OFFSET(G128,,,,COUNTA($G$122:$CC$122)-COUNTA($G$122:G$122)+1))*(1+discount_rate),0)</f>
        <v>0</v>
      </c>
      <c r="H162" s="1" cm="1">
        <f t="array" aca="1" ref="H162" ca="1">IF(AND($B162=H$28,$B162=$B163-1),NPV(discount_rate,OFFSET(H127,,,,COUNTA($G$122:$CC$122)-COUNTA($G$122:H$122)+1)-OFFSET(H128,,,,COUNTA($G$122:$CC$122)-COUNTA($G$122:H$122)+1))*(1+discount_rate),0)</f>
        <v>0</v>
      </c>
      <c r="I162" s="1" cm="1">
        <f t="array" aca="1" ref="I162" ca="1">IF(AND($B162=I$28,$B162=$B163-1),NPV(discount_rate,OFFSET(I127,,,,COUNTA($G$122:$CC$122)-COUNTA($G$122:I$122)+1)-OFFSET(I128,,,,COUNTA($G$122:$CC$122)-COUNTA($G$122:I$122)+1))*(1+discount_rate),0)</f>
        <v>0</v>
      </c>
      <c r="J162" s="1" cm="1">
        <f t="array" aca="1" ref="J162" ca="1">IF(AND($B162=J$28,$B162=$B163-1),NPV(discount_rate,OFFSET(J127,,,,COUNTA($G$122:$CC$122)-COUNTA($G$122:J$122)+1)-OFFSET(J128,,,,COUNTA($G$122:$CC$122)-COUNTA($G$122:J$122)+1))*(1+discount_rate),0)</f>
        <v>0</v>
      </c>
      <c r="K162" s="1" cm="1">
        <f t="array" aca="1" ref="K162" ca="1">IF(AND($B162=K$28,$B162=$B163-1),NPV(discount_rate,OFFSET(K127,,,,COUNTA($G$122:$CC$122)-COUNTA($G$122:K$122)+1)-OFFSET(K128,,,,COUNTA($G$122:$CC$122)-COUNTA($G$122:K$122)+1))*(1+discount_rate),0)</f>
        <v>0</v>
      </c>
      <c r="L162" s="1" cm="1">
        <f t="array" aca="1" ref="L162" ca="1">IF(AND($B162=L$28,$B162=$B163-1),NPV(discount_rate,OFFSET(L127,,,,COUNTA($G$122:$CC$122)-COUNTA($G$122:L$122)+1)-OFFSET(L128,,,,COUNTA($G$122:$CC$122)-COUNTA($G$122:L$122)+1))*(1+discount_rate),0)</f>
        <v>520.98472648594986</v>
      </c>
      <c r="M162" s="1" cm="1">
        <f t="array" aca="1" ref="M162" ca="1">IF(AND($B162=M$28,$B162=$B163-1),NPV(discount_rate,OFFSET(M127,,,,COUNTA($G$122:$CC$122)-COUNTA($G$122:M$122)+1)-OFFSET(M128,,,,COUNTA($G$122:$CC$122)-COUNTA($G$122:M$122)+1))*(1+discount_rate),0)</f>
        <v>0</v>
      </c>
      <c r="N162" s="1" cm="1">
        <f t="array" aca="1" ref="N162" ca="1">IF(AND($B162=N$28,$B162=$B163-1),NPV(discount_rate,OFFSET(N127,,,,COUNTA($G$122:$CC$122)-COUNTA($G$122:N$122)+1)-OFFSET(N128,,,,COUNTA($G$122:$CC$122)-COUNTA($G$122:N$122)+1))*(1+discount_rate),0)</f>
        <v>0</v>
      </c>
      <c r="O162" s="1" cm="1">
        <f t="array" aca="1" ref="O162" ca="1">IF(AND($B162=O$28,$B162=$B163-1),NPV(discount_rate,OFFSET(O127,,,,COUNTA($G$122:$CC$122)-COUNTA($G$122:O$122)+1)-OFFSET(O128,,,,COUNTA($G$122:$CC$122)-COUNTA($G$122:O$122)+1))*(1+discount_rate),0)</f>
        <v>0</v>
      </c>
      <c r="P162" s="1" cm="1">
        <f t="array" aca="1" ref="P162" ca="1">IF(AND($B162=P$28,$B162=$B163-1),NPV(discount_rate,OFFSET(P127,,,,COUNTA($G$122:$CC$122)-COUNTA($G$122:P$122)+1)-OFFSET(P128,,,,COUNTA($G$122:$CC$122)-COUNTA($G$122:P$122)+1))*(1+discount_rate),0)</f>
        <v>0</v>
      </c>
      <c r="Q162" s="1" cm="1">
        <f t="array" aca="1" ref="Q162" ca="1">IF(AND($B162=Q$28,$B162=$B163-1),NPV(discount_rate,OFFSET(Q127,,,,COUNTA($G$122:$CC$122)-COUNTA($G$122:Q$122)+1)-OFFSET(Q128,,,,COUNTA($G$122:$CC$122)-COUNTA($G$122:Q$122)+1))*(1+discount_rate),0)</f>
        <v>0</v>
      </c>
      <c r="R162" s="1" cm="1">
        <f t="array" aca="1" ref="R162" ca="1">IF(AND($B162=R$28,$B162=$B163-1),NPV(discount_rate,OFFSET(R127,,,,COUNTA($G$122:$CC$122)-COUNTA($G$122:R$122)+1)-OFFSET(R128,,,,COUNTA($G$122:$CC$122)-COUNTA($G$122:R$122)+1))*(1+discount_rate),0)</f>
        <v>0</v>
      </c>
      <c r="S162" s="1" cm="1">
        <f t="array" aca="1" ref="S162" ca="1">IF(AND($B162=S$28,$B162=$B163-1),NPV(discount_rate,OFFSET(S127,,,,COUNTA($G$122:$CC$122)-COUNTA($G$122:S$122)+1)-OFFSET(S128,,,,COUNTA($G$122:$CC$122)-COUNTA($G$122:S$122)+1))*(1+discount_rate),0)</f>
        <v>0</v>
      </c>
      <c r="T162" s="1" cm="1">
        <f t="array" aca="1" ref="T162" ca="1">IF(AND($B162=T$28,$B162=$B163-1),NPV(discount_rate,OFFSET(T127,,,,COUNTA($G$122:$CC$122)-COUNTA($G$122:T$122)+1)-OFFSET(T128,,,,COUNTA($G$122:$CC$122)-COUNTA($G$122:T$122)+1))*(1+discount_rate),0)</f>
        <v>0</v>
      </c>
      <c r="U162" s="1" cm="1">
        <f t="array" aca="1" ref="U162" ca="1">IF(AND($B162=U$28,$B162=$B163-1),NPV(discount_rate,OFFSET(U127,,,,COUNTA($G$122:$CC$122)-COUNTA($G$122:U$122)+1)-OFFSET(U128,,,,COUNTA($G$122:$CC$122)-COUNTA($G$122:U$122)+1))*(1+discount_rate),0)</f>
        <v>0</v>
      </c>
      <c r="V162" s="1" cm="1">
        <f t="array" aca="1" ref="V162" ca="1">IF(AND($B162=V$28,$B162=$B163-1),NPV(discount_rate,OFFSET(V127,,,,COUNTA($G$122:$CC$122)-COUNTA($G$122:V$122)+1)-OFFSET(V128,,,,COUNTA($G$122:$CC$122)-COUNTA($G$122:V$122)+1))*(1+discount_rate),0)</f>
        <v>0</v>
      </c>
      <c r="W162" s="1" cm="1">
        <f t="array" aca="1" ref="W162" ca="1">IF(AND($B162=W$28,$B162=$B163-1),NPV(discount_rate,OFFSET(W127,,,,COUNTA($G$122:$CC$122)-COUNTA($G$122:W$122)+1)-OFFSET(W128,,,,COUNTA($G$122:$CC$122)-COUNTA($G$122:W$122)+1))*(1+discount_rate),0)</f>
        <v>0</v>
      </c>
      <c r="X162" s="1" cm="1">
        <f t="array" aca="1" ref="X162" ca="1">IF(AND($B162=X$28,$B162=$B163-1),NPV(discount_rate,OFFSET(X127,,,,COUNTA($G$122:$CC$122)-COUNTA($G$122:X$122)+1)-OFFSET(X128,,,,COUNTA($G$122:$CC$122)-COUNTA($G$122:X$122)+1))*(1+discount_rate),0)</f>
        <v>0</v>
      </c>
      <c r="Y162" s="1" cm="1">
        <f t="array" aca="1" ref="Y162" ca="1">IF(AND($B162=Y$28,$B162=$B163-1),NPV(discount_rate,OFFSET(Y127,,,,COUNTA($G$122:$CC$122)-COUNTA($G$122:Y$122)+1)-OFFSET(Y128,,,,COUNTA($G$122:$CC$122)-COUNTA($G$122:Y$122)+1))*(1+discount_rate),0)</f>
        <v>0</v>
      </c>
      <c r="Z162" s="1" cm="1">
        <f t="array" aca="1" ref="Z162" ca="1">IF(AND($B162=Z$28,$B162=$B163-1),NPV(discount_rate,OFFSET(Z127,,,,COUNTA($G$122:$CC$122)-COUNTA($G$122:Z$122)+1)-OFFSET(Z128,,,,COUNTA($G$122:$CC$122)-COUNTA($G$122:Z$122)+1))*(1+discount_rate),0)</f>
        <v>0</v>
      </c>
      <c r="AA162" s="1" cm="1">
        <f t="array" aca="1" ref="AA162" ca="1">IF(AND($B162=AA$28,$B162=$B163-1),NPV(discount_rate,OFFSET(AA127,,,,COUNTA($G$122:$CC$122)-COUNTA($G$122:AA$122)+1)-OFFSET(AA128,,,,COUNTA($G$122:$CC$122)-COUNTA($G$122:AA$122)+1))*(1+discount_rate),0)</f>
        <v>0</v>
      </c>
      <c r="AB162" s="1" cm="1">
        <f t="array" aca="1" ref="AB162" ca="1">IF(AND($B162=AB$28,$B162=$B163-1),NPV(discount_rate,OFFSET(AB127,,,,COUNTA($G$122:$CC$122)-COUNTA($G$122:AB$122)+1)-OFFSET(AB128,,,,COUNTA($G$122:$CC$122)-COUNTA($G$122:AB$122)+1))*(1+discount_rate),0)</f>
        <v>0</v>
      </c>
      <c r="AC162" s="1" cm="1">
        <f t="array" aca="1" ref="AC162" ca="1">IF(AND($B162=AC$28,$B162=$B163-1),NPV(discount_rate,OFFSET(AC127,,,,COUNTA($G$122:$CC$122)-COUNTA($G$122:AC$122)+1)-OFFSET(AC128,,,,COUNTA($G$122:$CC$122)-COUNTA($G$122:AC$122)+1))*(1+discount_rate),0)</f>
        <v>0</v>
      </c>
      <c r="AD162" s="1" cm="1">
        <f t="array" aca="1" ref="AD162" ca="1">IF(AND($B162=AD$28,$B162=$B163-1),NPV(discount_rate,OFFSET(AD127,,,,COUNTA($G$122:$CC$122)-COUNTA($G$122:AD$122)+1)-OFFSET(AD128,,,,COUNTA($G$122:$CC$122)-COUNTA($G$122:AD$122)+1))*(1+discount_rate),0)</f>
        <v>0</v>
      </c>
      <c r="AE162" s="1" cm="1">
        <f t="array" aca="1" ref="AE162" ca="1">IF(AND($B162=AE$28,$B162=$B163-1),NPV(discount_rate,OFFSET(AE127,,,,COUNTA($G$122:$CC$122)-COUNTA($G$122:AE$122)+1)-OFFSET(AE128,,,,COUNTA($G$122:$CC$122)-COUNTA($G$122:AE$122)+1))*(1+discount_rate),0)</f>
        <v>0</v>
      </c>
      <c r="AF162" s="1" cm="1">
        <f t="array" aca="1" ref="AF162" ca="1">IF(AND($B162=AF$28,$B162=$B163-1),NPV(discount_rate,OFFSET(AF127,,,,COUNTA($G$122:$CC$122)-COUNTA($G$122:AF$122)+1)-OFFSET(AF128,,,,COUNTA($G$122:$CC$122)-COUNTA($G$122:AF$122)+1))*(1+discount_rate),0)</f>
        <v>0</v>
      </c>
      <c r="AG162" s="1" cm="1">
        <f t="array" aca="1" ref="AG162" ca="1">IF(AND($B162=AG$28,$B162=$B163-1),NPV(discount_rate,OFFSET(AG127,,,,COUNTA($G$122:$CC$122)-COUNTA($G$122:AG$122)+1)-OFFSET(AG128,,,,COUNTA($G$122:$CC$122)-COUNTA($G$122:AG$122)+1))*(1+discount_rate),0)</f>
        <v>0</v>
      </c>
      <c r="AH162" s="1" cm="1">
        <f t="array" aca="1" ref="AH162" ca="1">IF(AND($B162=AH$28,$B162=$B163-1),NPV(discount_rate,OFFSET(AH127,,,,COUNTA($G$122:$CC$122)-COUNTA($G$122:AH$122)+1)-OFFSET(AH128,,,,COUNTA($G$122:$CC$122)-COUNTA($G$122:AH$122)+1))*(1+discount_rate),0)</f>
        <v>0</v>
      </c>
      <c r="AI162" s="1" cm="1">
        <f t="array" aca="1" ref="AI162" ca="1">IF(AND($B162=AI$28,$B162=$B163-1),NPV(discount_rate,OFFSET(AI127,,,,COUNTA($G$122:$CC$122)-COUNTA($G$122:AI$122)+1)-OFFSET(AI128,,,,COUNTA($G$122:$CC$122)-COUNTA($G$122:AI$122)+1))*(1+discount_rate),0)</f>
        <v>0</v>
      </c>
      <c r="AJ162" s="1" cm="1">
        <f t="array" aca="1" ref="AJ162" ca="1">IF(AND($B162=AJ$28,$B162=$B163-1),NPV(discount_rate,OFFSET(AJ127,,,,COUNTA($G$122:$CC$122)-COUNTA($G$122:AJ$122)+1)-OFFSET(AJ128,,,,COUNTA($G$122:$CC$122)-COUNTA($G$122:AJ$122)+1))*(1+discount_rate),0)</f>
        <v>0</v>
      </c>
      <c r="AK162" s="1" cm="1">
        <f t="array" aca="1" ref="AK162" ca="1">IF(AND($B162=AK$28,$B162=$B163-1),NPV(discount_rate,OFFSET(AK127,,,,COUNTA($G$122:$CC$122)-COUNTA($G$122:AK$122)+1)-OFFSET(AK128,,,,COUNTA($G$122:$CC$122)-COUNTA($G$122:AK$122)+1))*(1+discount_rate),0)</f>
        <v>0</v>
      </c>
      <c r="AL162" s="1" cm="1">
        <f t="array" aca="1" ref="AL162" ca="1">IF(AND($B162=AL$28,$B162=$B163-1),NPV(discount_rate,OFFSET(AL127,,,,COUNTA($G$122:$CC$122)-COUNTA($G$122:AL$122)+1)-OFFSET(AL128,,,,COUNTA($G$122:$CC$122)-COUNTA($G$122:AL$122)+1))*(1+discount_rate),0)</f>
        <v>0</v>
      </c>
      <c r="AM162" s="1" cm="1">
        <f t="array" aca="1" ref="AM162" ca="1">IF(AND($B162=AM$28,$B162=$B163-1),NPV(discount_rate,OFFSET(AM127,,,,COUNTA($G$122:$CC$122)-COUNTA($G$122:AM$122)+1)-OFFSET(AM128,,,,COUNTA($G$122:$CC$122)-COUNTA($G$122:AM$122)+1))*(1+discount_rate),0)</f>
        <v>0</v>
      </c>
      <c r="AN162" s="1" cm="1">
        <f t="array" aca="1" ref="AN162" ca="1">IF(AND($B162=AN$28,$B162=$B163-1),NPV(discount_rate,OFFSET(AN127,,,,COUNTA($G$122:$CC$122)-COUNTA($G$122:AN$122)+1)-OFFSET(AN128,,,,COUNTA($G$122:$CC$122)-COUNTA($G$122:AN$122)+1))*(1+discount_rate),0)</f>
        <v>0</v>
      </c>
      <c r="AO162" s="1" cm="1">
        <f t="array" aca="1" ref="AO162" ca="1">IF(AND($B162=AO$28,$B162=$B163-1),NPV(discount_rate,OFFSET(AO127,,,,COUNTA($G$122:$CC$122)-COUNTA($G$122:AO$122)+1)-OFFSET(AO128,,,,COUNTA($G$122:$CC$122)-COUNTA($G$122:AO$122)+1))*(1+discount_rate),0)</f>
        <v>0</v>
      </c>
      <c r="AP162" s="1" cm="1">
        <f t="array" aca="1" ref="AP162" ca="1">IF(AND($B162=AP$28,$B162=$B163-1),NPV(discount_rate,OFFSET(AP127,,,,COUNTA($G$122:$CC$122)-COUNTA($G$122:AP$122)+1)-OFFSET(AP128,,,,COUNTA($G$122:$CC$122)-COUNTA($G$122:AP$122)+1))*(1+discount_rate),0)</f>
        <v>0</v>
      </c>
      <c r="AQ162" s="1" cm="1">
        <f t="array" aca="1" ref="AQ162" ca="1">IF(AND($B162=AQ$28,$B162=$B163-1),NPV(discount_rate,OFFSET(AQ127,,,,COUNTA($G$122:$CC$122)-COUNTA($G$122:AQ$122)+1)-OFFSET(AQ128,,,,COUNTA($G$122:$CC$122)-COUNTA($G$122:AQ$122)+1))*(1+discount_rate),0)</f>
        <v>0</v>
      </c>
      <c r="AR162" s="1" cm="1">
        <f t="array" aca="1" ref="AR162" ca="1">IF(AND($B162=AR$28,$B162=$B163-1),NPV(discount_rate,OFFSET(AR127,,,,COUNTA($G$122:$CC$122)-COUNTA($G$122:AR$122)+1)-OFFSET(AR128,,,,COUNTA($G$122:$CC$122)-COUNTA($G$122:AR$122)+1))*(1+discount_rate),0)</f>
        <v>0</v>
      </c>
      <c r="AS162" s="1" cm="1">
        <f t="array" aca="1" ref="AS162" ca="1">IF(AND($B162=AS$28,$B162=$B163-1),NPV(discount_rate,OFFSET(AS127,,,,COUNTA($G$122:$CC$122)-COUNTA($G$122:AS$122)+1)-OFFSET(AS128,,,,COUNTA($G$122:$CC$122)-COUNTA($G$122:AS$122)+1))*(1+discount_rate),0)</f>
        <v>0</v>
      </c>
      <c r="AT162" s="1" cm="1">
        <f t="array" aca="1" ref="AT162" ca="1">IF(AND($B162=AT$28,$B162=$B163-1),NPV(discount_rate,OFFSET(AT127,,,,COUNTA($G$122:$CC$122)-COUNTA($G$122:AT$122)+1)-OFFSET(AT128,,,,COUNTA($G$122:$CC$122)-COUNTA($G$122:AT$122)+1))*(1+discount_rate),0)</f>
        <v>0</v>
      </c>
      <c r="AU162" s="1" cm="1">
        <f t="array" aca="1" ref="AU162" ca="1">IF(AND($B162=AU$28,$B162=$B163-1),NPV(discount_rate,OFFSET(AU127,,,,COUNTA($G$122:$CC$122)-COUNTA($G$122:AU$122)+1)-OFFSET(AU128,,,,COUNTA($G$122:$CC$122)-COUNTA($G$122:AU$122)+1))*(1+discount_rate),0)</f>
        <v>0</v>
      </c>
      <c r="AV162" s="1" cm="1">
        <f t="array" aca="1" ref="AV162" ca="1">IF(AND($B162=AV$28,$B162=$B163-1),NPV(discount_rate,OFFSET(AV127,,,,COUNTA($G$122:$CC$122)-COUNTA($G$122:AV$122)+1)-OFFSET(AV128,,,,COUNTA($G$122:$CC$122)-COUNTA($G$122:AV$122)+1))*(1+discount_rate),0)</f>
        <v>0</v>
      </c>
      <c r="AW162" s="1" cm="1">
        <f t="array" aca="1" ref="AW162" ca="1">IF(AND($B162=AW$28,$B162=$B163-1),NPV(discount_rate,OFFSET(AW127,,,,COUNTA($G$122:$CC$122)-COUNTA($G$122:AW$122)+1)-OFFSET(AW128,,,,COUNTA($G$122:$CC$122)-COUNTA($G$122:AW$122)+1))*(1+discount_rate),0)</f>
        <v>0</v>
      </c>
      <c r="AX162" s="1" cm="1">
        <f t="array" aca="1" ref="AX162" ca="1">IF(AND($B162=AX$28,$B162=$B163-1),NPV(discount_rate,OFFSET(AX127,,,,COUNTA($G$122:$CC$122)-COUNTA($G$122:AX$122)+1)-OFFSET(AX128,,,,COUNTA($G$122:$CC$122)-COUNTA($G$122:AX$122)+1))*(1+discount_rate),0)</f>
        <v>0</v>
      </c>
      <c r="AY162" s="1" cm="1">
        <f t="array" aca="1" ref="AY162" ca="1">IF(AND($B162=AY$28,$B162=$B163-1),NPV(discount_rate,OFFSET(AY127,,,,COUNTA($G$122:$CC$122)-COUNTA($G$122:AY$122)+1)-OFFSET(AY128,,,,COUNTA($G$122:$CC$122)-COUNTA($G$122:AY$122)+1))*(1+discount_rate),0)</f>
        <v>0</v>
      </c>
      <c r="AZ162" s="1" cm="1">
        <f t="array" aca="1" ref="AZ162" ca="1">IF(AND($B162=AZ$28,$B162=$B163-1),NPV(discount_rate,OFFSET(AZ127,,,,COUNTA($G$122:$CC$122)-COUNTA($G$122:AZ$122)+1)-OFFSET(AZ128,,,,COUNTA($G$122:$CC$122)-COUNTA($G$122:AZ$122)+1))*(1+discount_rate),0)</f>
        <v>0</v>
      </c>
      <c r="BA162" s="1" cm="1">
        <f t="array" aca="1" ref="BA162" ca="1">IF(AND($B162=BA$28,$B162=$B163-1),NPV(discount_rate,OFFSET(BA127,,,,COUNTA($G$122:$CC$122)-COUNTA($G$122:BA$122)+1)-OFFSET(BA128,,,,COUNTA($G$122:$CC$122)-COUNTA($G$122:BA$122)+1))*(1+discount_rate),0)</f>
        <v>0</v>
      </c>
      <c r="BB162" s="1" cm="1">
        <f t="array" aca="1" ref="BB162" ca="1">IF(AND($B162=BB$28,$B162=$B163-1),NPV(discount_rate,OFFSET(BB127,,,,COUNTA($G$122:$CC$122)-COUNTA($G$122:BB$122)+1)-OFFSET(BB128,,,,COUNTA($G$122:$CC$122)-COUNTA($G$122:BB$122)+1))*(1+discount_rate),0)</f>
        <v>0</v>
      </c>
      <c r="BC162" s="1" cm="1">
        <f t="array" aca="1" ref="BC162" ca="1">IF(AND($B162=BC$28,$B162=$B163-1),NPV(discount_rate,OFFSET(BC127,,,,COUNTA($G$122:$CC$122)-COUNTA($G$122:BC$122)+1)-OFFSET(BC128,,,,COUNTA($G$122:$CC$122)-COUNTA($G$122:BC$122)+1))*(1+discount_rate),0)</f>
        <v>0</v>
      </c>
      <c r="BD162" s="1" cm="1">
        <f t="array" aca="1" ref="BD162" ca="1">IF(AND($B162=BD$28,$B162=$B163-1),NPV(discount_rate,OFFSET(BD127,,,,COUNTA($G$122:$CC$122)-COUNTA($G$122:BD$122)+1)-OFFSET(BD128,,,,COUNTA($G$122:$CC$122)-COUNTA($G$122:BD$122)+1))*(1+discount_rate),0)</f>
        <v>0</v>
      </c>
      <c r="BE162" s="1" cm="1">
        <f t="array" aca="1" ref="BE162" ca="1">IF(AND($B162=BE$28,$B162=$B163-1),NPV(discount_rate,OFFSET(BE127,,,,COUNTA($G$122:$CC$122)-COUNTA($G$122:BE$122)+1)-OFFSET(BE128,,,,COUNTA($G$122:$CC$122)-COUNTA($G$122:BE$122)+1))*(1+discount_rate),0)</f>
        <v>0</v>
      </c>
      <c r="BF162" s="1" cm="1">
        <f t="array" aca="1" ref="BF162" ca="1">IF(AND($B162=BF$28,$B162=$B163-1),NPV(discount_rate,OFFSET(BF127,,,,COUNTA($G$122:$CC$122)-COUNTA($G$122:BF$122)+1)-OFFSET(BF128,,,,COUNTA($G$122:$CC$122)-COUNTA($G$122:BF$122)+1))*(1+discount_rate),0)</f>
        <v>0</v>
      </c>
      <c r="BG162" s="1" cm="1">
        <f t="array" aca="1" ref="BG162" ca="1">IF(AND($B162=BG$28,$B162=$B163-1),NPV(discount_rate,OFFSET(BG127,,,,COUNTA($G$122:$CC$122)-COUNTA($G$122:BG$122)+1)-OFFSET(BG128,,,,COUNTA($G$122:$CC$122)-COUNTA($G$122:BG$122)+1))*(1+discount_rate),0)</f>
        <v>0</v>
      </c>
      <c r="BH162" s="1" cm="1">
        <f t="array" aca="1" ref="BH162" ca="1">IF(AND($B162=BH$28,$B162=$B163-1),NPV(discount_rate,OFFSET(BH127,,,,COUNTA($G$122:$CC$122)-COUNTA($G$122:BH$122)+1)-OFFSET(BH128,,,,COUNTA($G$122:$CC$122)-COUNTA($G$122:BH$122)+1))*(1+discount_rate),0)</f>
        <v>0</v>
      </c>
      <c r="BI162" s="1" cm="1">
        <f t="array" aca="1" ref="BI162" ca="1">IF(AND($B162=BI$28,$B162=$B163-1),NPV(discount_rate,OFFSET(BI127,,,,COUNTA($G$122:$CC$122)-COUNTA($G$122:BI$122)+1)-OFFSET(BI128,,,,COUNTA($G$122:$CC$122)-COUNTA($G$122:BI$122)+1))*(1+discount_rate),0)</f>
        <v>0</v>
      </c>
      <c r="BJ162" s="1" cm="1">
        <f t="array" aca="1" ref="BJ162" ca="1">IF(AND($B162=BJ$28,$B162=$B163-1),NPV(discount_rate,OFFSET(BJ127,,,,COUNTA($G$122:$CC$122)-COUNTA($G$122:BJ$122)+1)-OFFSET(BJ128,,,,COUNTA($G$122:$CC$122)-COUNTA($G$122:BJ$122)+1))*(1+discount_rate),0)</f>
        <v>0</v>
      </c>
      <c r="BK162" s="1" cm="1">
        <f t="array" aca="1" ref="BK162" ca="1">IF(AND($B162=BK$28,$B162=$B163-1),NPV(discount_rate,OFFSET(BK127,,,,COUNTA($G$122:$CC$122)-COUNTA($G$122:BK$122)+1)-OFFSET(BK128,,,,COUNTA($G$122:$CC$122)-COUNTA($G$122:BK$122)+1))*(1+discount_rate),0)</f>
        <v>0</v>
      </c>
      <c r="BL162" s="1" cm="1">
        <f t="array" aca="1" ref="BL162" ca="1">IF(AND($B162=BL$28,$B162=$B163-1),NPV(discount_rate,OFFSET(BL127,,,,COUNTA($G$122:$CC$122)-COUNTA($G$122:BL$122)+1)-OFFSET(BL128,,,,COUNTA($G$122:$CC$122)-COUNTA($G$122:BL$122)+1))*(1+discount_rate),0)</f>
        <v>0</v>
      </c>
      <c r="BM162" s="1" cm="1">
        <f t="array" aca="1" ref="BM162" ca="1">IF(AND($B162=BM$28,$B162=$B163-1),NPV(discount_rate,OFFSET(BM127,,,,COUNTA($G$122:$CC$122)-COUNTA($G$122:BM$122)+1)-OFFSET(BM128,,,,COUNTA($G$122:$CC$122)-COUNTA($G$122:BM$122)+1))*(1+discount_rate),0)</f>
        <v>0</v>
      </c>
      <c r="BN162" s="1" cm="1">
        <f t="array" aca="1" ref="BN162" ca="1">IF(AND($B162=BN$28,$B162=$B163-1),NPV(discount_rate,OFFSET(BN127,,,,COUNTA($G$122:$CC$122)-COUNTA($G$122:BN$122)+1)-OFFSET(BN128,,,,COUNTA($G$122:$CC$122)-COUNTA($G$122:BN$122)+1))*(1+discount_rate),0)</f>
        <v>0</v>
      </c>
      <c r="BO162" s="1" cm="1">
        <f t="array" aca="1" ref="BO162" ca="1">IF(AND($B162=BO$28,$B162=$B163-1),NPV(discount_rate,OFFSET(BO127,,,,COUNTA($G$122:$CC$122)-COUNTA($G$122:BO$122)+1)-OFFSET(BO128,,,,COUNTA($G$122:$CC$122)-COUNTA($G$122:BO$122)+1))*(1+discount_rate),0)</f>
        <v>0</v>
      </c>
      <c r="BP162" s="1" cm="1">
        <f t="array" aca="1" ref="BP162" ca="1">IF(AND($B162=BP$28,$B162=$B163-1),NPV(discount_rate,OFFSET(BP127,,,,COUNTA($G$122:$CC$122)-COUNTA($G$122:BP$122)+1)-OFFSET(BP128,,,,COUNTA($G$122:$CC$122)-COUNTA($G$122:BP$122)+1))*(1+discount_rate),0)</f>
        <v>0</v>
      </c>
      <c r="BQ162" s="1" cm="1">
        <f t="array" aca="1" ref="BQ162" ca="1">IF(AND($B162=BQ$28,$B162=$B163-1),NPV(discount_rate,OFFSET(BQ127,,,,COUNTA($G$122:$CC$122)-COUNTA($G$122:BQ$122)+1)-OFFSET(BQ128,,,,COUNTA($G$122:$CC$122)-COUNTA($G$122:BQ$122)+1))*(1+discount_rate),0)</f>
        <v>0</v>
      </c>
      <c r="BR162" s="1" cm="1">
        <f t="array" aca="1" ref="BR162" ca="1">IF(AND($B162=BR$28,$B162=$B163-1),NPV(discount_rate,OFFSET(BR127,,,,COUNTA($G$122:$CC$122)-COUNTA($G$122:BR$122)+1)-OFFSET(BR128,,,,COUNTA($G$122:$CC$122)-COUNTA($G$122:BR$122)+1))*(1+discount_rate),0)</f>
        <v>0</v>
      </c>
      <c r="BS162" s="1" cm="1">
        <f t="array" aca="1" ref="BS162" ca="1">IF(AND($B162=BS$28,$B162=$B163-1),NPV(discount_rate,OFFSET(BS127,,,,COUNTA($G$122:$CC$122)-COUNTA($G$122:BS$122)+1)-OFFSET(BS128,,,,COUNTA($G$122:$CC$122)-COUNTA($G$122:BS$122)+1))*(1+discount_rate),0)</f>
        <v>0</v>
      </c>
      <c r="BT162" s="1" cm="1">
        <f t="array" aca="1" ref="BT162" ca="1">IF(AND($B162=BT$28,$B162=$B163-1),NPV(discount_rate,OFFSET(BT127,,,,COUNTA($G$122:$CC$122)-COUNTA($G$122:BT$122)+1)-OFFSET(BT128,,,,COUNTA($G$122:$CC$122)-COUNTA($G$122:BT$122)+1))*(1+discount_rate),0)</f>
        <v>0</v>
      </c>
      <c r="BU162" s="1" cm="1">
        <f t="array" aca="1" ref="BU162" ca="1">IF(AND($B162=BU$28,$B162=$B163-1),NPV(discount_rate,OFFSET(BU127,,,,COUNTA($G$122:$CC$122)-COUNTA($G$122:BU$122)+1)-OFFSET(BU128,,,,COUNTA($G$122:$CC$122)-COUNTA($G$122:BU$122)+1))*(1+discount_rate),0)</f>
        <v>0</v>
      </c>
      <c r="BV162" s="1" cm="1">
        <f t="array" aca="1" ref="BV162" ca="1">IF(AND($B162=BV$28,$B162=$B163-1),NPV(discount_rate,OFFSET(BV127,,,,COUNTA($G$122:$CC$122)-COUNTA($G$122:BV$122)+1)-OFFSET(BV128,,,,COUNTA($G$122:$CC$122)-COUNTA($G$122:BV$122)+1))*(1+discount_rate),0)</f>
        <v>0</v>
      </c>
      <c r="BW162" s="1" cm="1">
        <f t="array" aca="1" ref="BW162" ca="1">IF(AND($B162=BW$28,$B162=$B163-1),NPV(discount_rate,OFFSET(BW127,,,,COUNTA($G$122:$CC$122)-COUNTA($G$122:BW$122)+1)-OFFSET(BW128,,,,COUNTA($G$122:$CC$122)-COUNTA($G$122:BW$122)+1))*(1+discount_rate),0)</f>
        <v>0</v>
      </c>
      <c r="BX162" s="1" cm="1">
        <f t="array" aca="1" ref="BX162" ca="1">IF(AND($B162=BX$28,$B162=$B163-1),NPV(discount_rate,OFFSET(BX127,,,,COUNTA($G$122:$CC$122)-COUNTA($G$122:BX$122)+1)-OFFSET(BX128,,,,COUNTA($G$122:$CC$122)-COUNTA($G$122:BX$122)+1))*(1+discount_rate),0)</f>
        <v>0</v>
      </c>
      <c r="BY162" s="1" cm="1">
        <f t="array" aca="1" ref="BY162" ca="1">IF(AND($B162=BY$28,$B162=$B163-1),NPV(discount_rate,OFFSET(BY127,,,,COUNTA($G$122:$CC$122)-COUNTA($G$122:BY$122)+1)-OFFSET(BY128,,,,COUNTA($G$122:$CC$122)-COUNTA($G$122:BY$122)+1))*(1+discount_rate),0)</f>
        <v>0</v>
      </c>
      <c r="BZ162" s="1" cm="1">
        <f t="array" aca="1" ref="BZ162" ca="1">IF(AND($B162=BZ$28,$B162=$B163-1),NPV(discount_rate,OFFSET(BZ127,,,,COUNTA($G$122:$CC$122)-COUNTA($G$122:BZ$122)+1)-OFFSET(BZ128,,,,COUNTA($G$122:$CC$122)-COUNTA($G$122:BZ$122)+1))*(1+discount_rate),0)</f>
        <v>0</v>
      </c>
      <c r="CA162" s="1" cm="1">
        <f t="array" aca="1" ref="CA162" ca="1">IF(AND($B162=CA$28,$B162=$B163-1),NPV(discount_rate,OFFSET(CA127,,,,COUNTA($G$122:$CC$122)-COUNTA($G$122:CA$122)+1)-OFFSET(CA128,,,,COUNTA($G$122:$CC$122)-COUNTA($G$122:CA$122)+1))*(1+discount_rate),0)</f>
        <v>0</v>
      </c>
      <c r="CB162" s="1" cm="1">
        <f t="array" aca="1" ref="CB162" ca="1">IF(AND($B162=CB$28,$B162=$B163-1),NPV(discount_rate,OFFSET(CB127,,,,COUNTA($G$122:$CC$122)-COUNTA($G$122:CB$122)+1)-OFFSET(CB128,,,,COUNTA($G$122:$CC$122)-COUNTA($G$122:CB$122)+1))*(1+discount_rate),0)</f>
        <v>0</v>
      </c>
      <c r="CC162" s="1" cm="1">
        <f t="array" aca="1" ref="CC162" ca="1">IF(AND($B162=CC$28,$B162=$B163-1),NPV(discount_rate,OFFSET(CC127,,,,COUNTA($G$122:$CC$122)-COUNTA($G$122:CC$122)+1)-OFFSET(CC128,,,,COUNTA($G$122:$CC$122)-COUNTA($G$122:CC$122)+1))*(1+discount_rate),0)</f>
        <v>0</v>
      </c>
    </row>
    <row r="163" spans="2:81" x14ac:dyDescent="0.2">
      <c r="B163">
        <f t="shared" si="77"/>
        <v>2032</v>
      </c>
      <c r="D163" t="s">
        <v>43</v>
      </c>
      <c r="G163" s="1" cm="1">
        <f t="array" aca="1" ref="G163" ca="1">IF(AND($B163=G$28,$B163=$B164-1),NPV(discount_rate,OFFSET(G128,,,,COUNTA($G$122:$CC$122)-COUNTA($G$122:G$122)+1)-OFFSET(G129,,,,COUNTA($G$122:$CC$122)-COUNTA($G$122:G$122)+1))*(1+discount_rate),0)</f>
        <v>0</v>
      </c>
      <c r="H163" s="1" cm="1">
        <f t="array" aca="1" ref="H163" ca="1">IF(AND($B163=H$28,$B163=$B164-1),NPV(discount_rate,OFFSET(H128,,,,COUNTA($G$122:$CC$122)-COUNTA($G$122:H$122)+1)-OFFSET(H129,,,,COUNTA($G$122:$CC$122)-COUNTA($G$122:H$122)+1))*(1+discount_rate),0)</f>
        <v>0</v>
      </c>
      <c r="I163" s="1" cm="1">
        <f t="array" aca="1" ref="I163" ca="1">IF(AND($B163=I$28,$B163=$B164-1),NPV(discount_rate,OFFSET(I128,,,,COUNTA($G$122:$CC$122)-COUNTA($G$122:I$122)+1)-OFFSET(I129,,,,COUNTA($G$122:$CC$122)-COUNTA($G$122:I$122)+1))*(1+discount_rate),0)</f>
        <v>0</v>
      </c>
      <c r="J163" s="1" cm="1">
        <f t="array" aca="1" ref="J163" ca="1">IF(AND($B163=J$28,$B163=$B164-1),NPV(discount_rate,OFFSET(J128,,,,COUNTA($G$122:$CC$122)-COUNTA($G$122:J$122)+1)-OFFSET(J129,,,,COUNTA($G$122:$CC$122)-COUNTA($G$122:J$122)+1))*(1+discount_rate),0)</f>
        <v>0</v>
      </c>
      <c r="K163" s="1" cm="1">
        <f t="array" aca="1" ref="K163" ca="1">IF(AND($B163=K$28,$B163=$B164-1),NPV(discount_rate,OFFSET(K128,,,,COUNTA($G$122:$CC$122)-COUNTA($G$122:K$122)+1)-OFFSET(K129,,,,COUNTA($G$122:$CC$122)-COUNTA($G$122:K$122)+1))*(1+discount_rate),0)</f>
        <v>0</v>
      </c>
      <c r="L163" s="1" cm="1">
        <f t="array" aca="1" ref="L163" ca="1">IF(AND($B163=L$28,$B163=$B164-1),NPV(discount_rate,OFFSET(L128,,,,COUNTA($G$122:$CC$122)-COUNTA($G$122:L$122)+1)-OFFSET(L129,,,,COUNTA($G$122:$CC$122)-COUNTA($G$122:L$122)+1))*(1+discount_rate),0)</f>
        <v>0</v>
      </c>
      <c r="M163" s="1" cm="1">
        <f t="array" aca="1" ref="M163" ca="1">IF(AND($B163=M$28,$B163=$B164-1),NPV(discount_rate,OFFSET(M128,,,,COUNTA($G$122:$CC$122)-COUNTA($G$122:M$122)+1)-OFFSET(M129,,,,COUNTA($G$122:$CC$122)-COUNTA($G$122:M$122)+1))*(1+discount_rate),0)</f>
        <v>521.74830310760478</v>
      </c>
      <c r="N163" s="1" cm="1">
        <f t="array" aca="1" ref="N163" ca="1">IF(AND($B163=N$28,$B163=$B164-1),NPV(discount_rate,OFFSET(N128,,,,COUNTA($G$122:$CC$122)-COUNTA($G$122:N$122)+1)-OFFSET(N129,,,,COUNTA($G$122:$CC$122)-COUNTA($G$122:N$122)+1))*(1+discount_rate),0)</f>
        <v>0</v>
      </c>
      <c r="O163" s="1" cm="1">
        <f t="array" aca="1" ref="O163" ca="1">IF(AND($B163=O$28,$B163=$B164-1),NPV(discount_rate,OFFSET(O128,,,,COUNTA($G$122:$CC$122)-COUNTA($G$122:O$122)+1)-OFFSET(O129,,,,COUNTA($G$122:$CC$122)-COUNTA($G$122:O$122)+1))*(1+discount_rate),0)</f>
        <v>0</v>
      </c>
      <c r="P163" s="1" cm="1">
        <f t="array" aca="1" ref="P163" ca="1">IF(AND($B163=P$28,$B163=$B164-1),NPV(discount_rate,OFFSET(P128,,,,COUNTA($G$122:$CC$122)-COUNTA($G$122:P$122)+1)-OFFSET(P129,,,,COUNTA($G$122:$CC$122)-COUNTA($G$122:P$122)+1))*(1+discount_rate),0)</f>
        <v>0</v>
      </c>
      <c r="Q163" s="1" cm="1">
        <f t="array" aca="1" ref="Q163" ca="1">IF(AND($B163=Q$28,$B163=$B164-1),NPV(discount_rate,OFFSET(Q128,,,,COUNTA($G$122:$CC$122)-COUNTA($G$122:Q$122)+1)-OFFSET(Q129,,,,COUNTA($G$122:$CC$122)-COUNTA($G$122:Q$122)+1))*(1+discount_rate),0)</f>
        <v>0</v>
      </c>
      <c r="R163" s="1" cm="1">
        <f t="array" aca="1" ref="R163" ca="1">IF(AND($B163=R$28,$B163=$B164-1),NPV(discount_rate,OFFSET(R128,,,,COUNTA($G$122:$CC$122)-COUNTA($G$122:R$122)+1)-OFFSET(R129,,,,COUNTA($G$122:$CC$122)-COUNTA($G$122:R$122)+1))*(1+discount_rate),0)</f>
        <v>0</v>
      </c>
      <c r="S163" s="1" cm="1">
        <f t="array" aca="1" ref="S163" ca="1">IF(AND($B163=S$28,$B163=$B164-1),NPV(discount_rate,OFFSET(S128,,,,COUNTA($G$122:$CC$122)-COUNTA($G$122:S$122)+1)-OFFSET(S129,,,,COUNTA($G$122:$CC$122)-COUNTA($G$122:S$122)+1))*(1+discount_rate),0)</f>
        <v>0</v>
      </c>
      <c r="T163" s="1" cm="1">
        <f t="array" aca="1" ref="T163" ca="1">IF(AND($B163=T$28,$B163=$B164-1),NPV(discount_rate,OFFSET(T128,,,,COUNTA($G$122:$CC$122)-COUNTA($G$122:T$122)+1)-OFFSET(T129,,,,COUNTA($G$122:$CC$122)-COUNTA($G$122:T$122)+1))*(1+discount_rate),0)</f>
        <v>0</v>
      </c>
      <c r="U163" s="1" cm="1">
        <f t="array" aca="1" ref="U163" ca="1">IF(AND($B163=U$28,$B163=$B164-1),NPV(discount_rate,OFFSET(U128,,,,COUNTA($G$122:$CC$122)-COUNTA($G$122:U$122)+1)-OFFSET(U129,,,,COUNTA($G$122:$CC$122)-COUNTA($G$122:U$122)+1))*(1+discount_rate),0)</f>
        <v>0</v>
      </c>
      <c r="V163" s="1" cm="1">
        <f t="array" aca="1" ref="V163" ca="1">IF(AND($B163=V$28,$B163=$B164-1),NPV(discount_rate,OFFSET(V128,,,,COUNTA($G$122:$CC$122)-COUNTA($G$122:V$122)+1)-OFFSET(V129,,,,COUNTA($G$122:$CC$122)-COUNTA($G$122:V$122)+1))*(1+discount_rate),0)</f>
        <v>0</v>
      </c>
      <c r="W163" s="1" cm="1">
        <f t="array" aca="1" ref="W163" ca="1">IF(AND($B163=W$28,$B163=$B164-1),NPV(discount_rate,OFFSET(W128,,,,COUNTA($G$122:$CC$122)-COUNTA($G$122:W$122)+1)-OFFSET(W129,,,,COUNTA($G$122:$CC$122)-COUNTA($G$122:W$122)+1))*(1+discount_rate),0)</f>
        <v>0</v>
      </c>
      <c r="X163" s="1" cm="1">
        <f t="array" aca="1" ref="X163" ca="1">IF(AND($B163=X$28,$B163=$B164-1),NPV(discount_rate,OFFSET(X128,,,,COUNTA($G$122:$CC$122)-COUNTA($G$122:X$122)+1)-OFFSET(X129,,,,COUNTA($G$122:$CC$122)-COUNTA($G$122:X$122)+1))*(1+discount_rate),0)</f>
        <v>0</v>
      </c>
      <c r="Y163" s="1" cm="1">
        <f t="array" aca="1" ref="Y163" ca="1">IF(AND($B163=Y$28,$B163=$B164-1),NPV(discount_rate,OFFSET(Y128,,,,COUNTA($G$122:$CC$122)-COUNTA($G$122:Y$122)+1)-OFFSET(Y129,,,,COUNTA($G$122:$CC$122)-COUNTA($G$122:Y$122)+1))*(1+discount_rate),0)</f>
        <v>0</v>
      </c>
      <c r="Z163" s="1" cm="1">
        <f t="array" aca="1" ref="Z163" ca="1">IF(AND($B163=Z$28,$B163=$B164-1),NPV(discount_rate,OFFSET(Z128,,,,COUNTA($G$122:$CC$122)-COUNTA($G$122:Z$122)+1)-OFFSET(Z129,,,,COUNTA($G$122:$CC$122)-COUNTA($G$122:Z$122)+1))*(1+discount_rate),0)</f>
        <v>0</v>
      </c>
      <c r="AA163" s="1" cm="1">
        <f t="array" aca="1" ref="AA163" ca="1">IF(AND($B163=AA$28,$B163=$B164-1),NPV(discount_rate,OFFSET(AA128,,,,COUNTA($G$122:$CC$122)-COUNTA($G$122:AA$122)+1)-OFFSET(AA129,,,,COUNTA($G$122:$CC$122)-COUNTA($G$122:AA$122)+1))*(1+discount_rate),0)</f>
        <v>0</v>
      </c>
      <c r="AB163" s="1" cm="1">
        <f t="array" aca="1" ref="AB163" ca="1">IF(AND($B163=AB$28,$B163=$B164-1),NPV(discount_rate,OFFSET(AB128,,,,COUNTA($G$122:$CC$122)-COUNTA($G$122:AB$122)+1)-OFFSET(AB129,,,,COUNTA($G$122:$CC$122)-COUNTA($G$122:AB$122)+1))*(1+discount_rate),0)</f>
        <v>0</v>
      </c>
      <c r="AC163" s="1" cm="1">
        <f t="array" aca="1" ref="AC163" ca="1">IF(AND($B163=AC$28,$B163=$B164-1),NPV(discount_rate,OFFSET(AC128,,,,COUNTA($G$122:$CC$122)-COUNTA($G$122:AC$122)+1)-OFFSET(AC129,,,,COUNTA($G$122:$CC$122)-COUNTA($G$122:AC$122)+1))*(1+discount_rate),0)</f>
        <v>0</v>
      </c>
      <c r="AD163" s="1" cm="1">
        <f t="array" aca="1" ref="AD163" ca="1">IF(AND($B163=AD$28,$B163=$B164-1),NPV(discount_rate,OFFSET(AD128,,,,COUNTA($G$122:$CC$122)-COUNTA($G$122:AD$122)+1)-OFFSET(AD129,,,,COUNTA($G$122:$CC$122)-COUNTA($G$122:AD$122)+1))*(1+discount_rate),0)</f>
        <v>0</v>
      </c>
      <c r="AE163" s="1" cm="1">
        <f t="array" aca="1" ref="AE163" ca="1">IF(AND($B163=AE$28,$B163=$B164-1),NPV(discount_rate,OFFSET(AE128,,,,COUNTA($G$122:$CC$122)-COUNTA($G$122:AE$122)+1)-OFFSET(AE129,,,,COUNTA($G$122:$CC$122)-COUNTA($G$122:AE$122)+1))*(1+discount_rate),0)</f>
        <v>0</v>
      </c>
      <c r="AF163" s="1" cm="1">
        <f t="array" aca="1" ref="AF163" ca="1">IF(AND($B163=AF$28,$B163=$B164-1),NPV(discount_rate,OFFSET(AF128,,,,COUNTA($G$122:$CC$122)-COUNTA($G$122:AF$122)+1)-OFFSET(AF129,,,,COUNTA($G$122:$CC$122)-COUNTA($G$122:AF$122)+1))*(1+discount_rate),0)</f>
        <v>0</v>
      </c>
      <c r="AG163" s="1" cm="1">
        <f t="array" aca="1" ref="AG163" ca="1">IF(AND($B163=AG$28,$B163=$B164-1),NPV(discount_rate,OFFSET(AG128,,,,COUNTA($G$122:$CC$122)-COUNTA($G$122:AG$122)+1)-OFFSET(AG129,,,,COUNTA($G$122:$CC$122)-COUNTA($G$122:AG$122)+1))*(1+discount_rate),0)</f>
        <v>0</v>
      </c>
      <c r="AH163" s="1" cm="1">
        <f t="array" aca="1" ref="AH163" ca="1">IF(AND($B163=AH$28,$B163=$B164-1),NPV(discount_rate,OFFSET(AH128,,,,COUNTA($G$122:$CC$122)-COUNTA($G$122:AH$122)+1)-OFFSET(AH129,,,,COUNTA($G$122:$CC$122)-COUNTA($G$122:AH$122)+1))*(1+discount_rate),0)</f>
        <v>0</v>
      </c>
      <c r="AI163" s="1" cm="1">
        <f t="array" aca="1" ref="AI163" ca="1">IF(AND($B163=AI$28,$B163=$B164-1),NPV(discount_rate,OFFSET(AI128,,,,COUNTA($G$122:$CC$122)-COUNTA($G$122:AI$122)+1)-OFFSET(AI129,,,,COUNTA($G$122:$CC$122)-COUNTA($G$122:AI$122)+1))*(1+discount_rate),0)</f>
        <v>0</v>
      </c>
      <c r="AJ163" s="1" cm="1">
        <f t="array" aca="1" ref="AJ163" ca="1">IF(AND($B163=AJ$28,$B163=$B164-1),NPV(discount_rate,OFFSET(AJ128,,,,COUNTA($G$122:$CC$122)-COUNTA($G$122:AJ$122)+1)-OFFSET(AJ129,,,,COUNTA($G$122:$CC$122)-COUNTA($G$122:AJ$122)+1))*(1+discount_rate),0)</f>
        <v>0</v>
      </c>
      <c r="AK163" s="1" cm="1">
        <f t="array" aca="1" ref="AK163" ca="1">IF(AND($B163=AK$28,$B163=$B164-1),NPV(discount_rate,OFFSET(AK128,,,,COUNTA($G$122:$CC$122)-COUNTA($G$122:AK$122)+1)-OFFSET(AK129,,,,COUNTA($G$122:$CC$122)-COUNTA($G$122:AK$122)+1))*(1+discount_rate),0)</f>
        <v>0</v>
      </c>
      <c r="AL163" s="1" cm="1">
        <f t="array" aca="1" ref="AL163" ca="1">IF(AND($B163=AL$28,$B163=$B164-1),NPV(discount_rate,OFFSET(AL128,,,,COUNTA($G$122:$CC$122)-COUNTA($G$122:AL$122)+1)-OFFSET(AL129,,,,COUNTA($G$122:$CC$122)-COUNTA($G$122:AL$122)+1))*(1+discount_rate),0)</f>
        <v>0</v>
      </c>
      <c r="AM163" s="1" cm="1">
        <f t="array" aca="1" ref="AM163" ca="1">IF(AND($B163=AM$28,$B163=$B164-1),NPV(discount_rate,OFFSET(AM128,,,,COUNTA($G$122:$CC$122)-COUNTA($G$122:AM$122)+1)-OFFSET(AM129,,,,COUNTA($G$122:$CC$122)-COUNTA($G$122:AM$122)+1))*(1+discount_rate),0)</f>
        <v>0</v>
      </c>
      <c r="AN163" s="1" cm="1">
        <f t="array" aca="1" ref="AN163" ca="1">IF(AND($B163=AN$28,$B163=$B164-1),NPV(discount_rate,OFFSET(AN128,,,,COUNTA($G$122:$CC$122)-COUNTA($G$122:AN$122)+1)-OFFSET(AN129,,,,COUNTA($G$122:$CC$122)-COUNTA($G$122:AN$122)+1))*(1+discount_rate),0)</f>
        <v>0</v>
      </c>
      <c r="AO163" s="1" cm="1">
        <f t="array" aca="1" ref="AO163" ca="1">IF(AND($B163=AO$28,$B163=$B164-1),NPV(discount_rate,OFFSET(AO128,,,,COUNTA($G$122:$CC$122)-COUNTA($G$122:AO$122)+1)-OFFSET(AO129,,,,COUNTA($G$122:$CC$122)-COUNTA($G$122:AO$122)+1))*(1+discount_rate),0)</f>
        <v>0</v>
      </c>
      <c r="AP163" s="1" cm="1">
        <f t="array" aca="1" ref="AP163" ca="1">IF(AND($B163=AP$28,$B163=$B164-1),NPV(discount_rate,OFFSET(AP128,,,,COUNTA($G$122:$CC$122)-COUNTA($G$122:AP$122)+1)-OFFSET(AP129,,,,COUNTA($G$122:$CC$122)-COUNTA($G$122:AP$122)+1))*(1+discount_rate),0)</f>
        <v>0</v>
      </c>
      <c r="AQ163" s="1" cm="1">
        <f t="array" aca="1" ref="AQ163" ca="1">IF(AND($B163=AQ$28,$B163=$B164-1),NPV(discount_rate,OFFSET(AQ128,,,,COUNTA($G$122:$CC$122)-COUNTA($G$122:AQ$122)+1)-OFFSET(AQ129,,,,COUNTA($G$122:$CC$122)-COUNTA($G$122:AQ$122)+1))*(1+discount_rate),0)</f>
        <v>0</v>
      </c>
      <c r="AR163" s="1" cm="1">
        <f t="array" aca="1" ref="AR163" ca="1">IF(AND($B163=AR$28,$B163=$B164-1),NPV(discount_rate,OFFSET(AR128,,,,COUNTA($G$122:$CC$122)-COUNTA($G$122:AR$122)+1)-OFFSET(AR129,,,,COUNTA($G$122:$CC$122)-COUNTA($G$122:AR$122)+1))*(1+discount_rate),0)</f>
        <v>0</v>
      </c>
      <c r="AS163" s="1" cm="1">
        <f t="array" aca="1" ref="AS163" ca="1">IF(AND($B163=AS$28,$B163=$B164-1),NPV(discount_rate,OFFSET(AS128,,,,COUNTA($G$122:$CC$122)-COUNTA($G$122:AS$122)+1)-OFFSET(AS129,,,,COUNTA($G$122:$CC$122)-COUNTA($G$122:AS$122)+1))*(1+discount_rate),0)</f>
        <v>0</v>
      </c>
      <c r="AT163" s="1" cm="1">
        <f t="array" aca="1" ref="AT163" ca="1">IF(AND($B163=AT$28,$B163=$B164-1),NPV(discount_rate,OFFSET(AT128,,,,COUNTA($G$122:$CC$122)-COUNTA($G$122:AT$122)+1)-OFFSET(AT129,,,,COUNTA($G$122:$CC$122)-COUNTA($G$122:AT$122)+1))*(1+discount_rate),0)</f>
        <v>0</v>
      </c>
      <c r="AU163" s="1" cm="1">
        <f t="array" aca="1" ref="AU163" ca="1">IF(AND($B163=AU$28,$B163=$B164-1),NPV(discount_rate,OFFSET(AU128,,,,COUNTA($G$122:$CC$122)-COUNTA($G$122:AU$122)+1)-OFFSET(AU129,,,,COUNTA($G$122:$CC$122)-COUNTA($G$122:AU$122)+1))*(1+discount_rate),0)</f>
        <v>0</v>
      </c>
      <c r="AV163" s="1" cm="1">
        <f t="array" aca="1" ref="AV163" ca="1">IF(AND($B163=AV$28,$B163=$B164-1),NPV(discount_rate,OFFSET(AV128,,,,COUNTA($G$122:$CC$122)-COUNTA($G$122:AV$122)+1)-OFFSET(AV129,,,,COUNTA($G$122:$CC$122)-COUNTA($G$122:AV$122)+1))*(1+discount_rate),0)</f>
        <v>0</v>
      </c>
      <c r="AW163" s="1" cm="1">
        <f t="array" aca="1" ref="AW163" ca="1">IF(AND($B163=AW$28,$B163=$B164-1),NPV(discount_rate,OFFSET(AW128,,,,COUNTA($G$122:$CC$122)-COUNTA($G$122:AW$122)+1)-OFFSET(AW129,,,,COUNTA($G$122:$CC$122)-COUNTA($G$122:AW$122)+1))*(1+discount_rate),0)</f>
        <v>0</v>
      </c>
      <c r="AX163" s="1" cm="1">
        <f t="array" aca="1" ref="AX163" ca="1">IF(AND($B163=AX$28,$B163=$B164-1),NPV(discount_rate,OFFSET(AX128,,,,COUNTA($G$122:$CC$122)-COUNTA($G$122:AX$122)+1)-OFFSET(AX129,,,,COUNTA($G$122:$CC$122)-COUNTA($G$122:AX$122)+1))*(1+discount_rate),0)</f>
        <v>0</v>
      </c>
      <c r="AY163" s="1" cm="1">
        <f t="array" aca="1" ref="AY163" ca="1">IF(AND($B163=AY$28,$B163=$B164-1),NPV(discount_rate,OFFSET(AY128,,,,COUNTA($G$122:$CC$122)-COUNTA($G$122:AY$122)+1)-OFFSET(AY129,,,,COUNTA($G$122:$CC$122)-COUNTA($G$122:AY$122)+1))*(1+discount_rate),0)</f>
        <v>0</v>
      </c>
      <c r="AZ163" s="1" cm="1">
        <f t="array" aca="1" ref="AZ163" ca="1">IF(AND($B163=AZ$28,$B163=$B164-1),NPV(discount_rate,OFFSET(AZ128,,,,COUNTA($G$122:$CC$122)-COUNTA($G$122:AZ$122)+1)-OFFSET(AZ129,,,,COUNTA($G$122:$CC$122)-COUNTA($G$122:AZ$122)+1))*(1+discount_rate),0)</f>
        <v>0</v>
      </c>
      <c r="BA163" s="1" cm="1">
        <f t="array" aca="1" ref="BA163" ca="1">IF(AND($B163=BA$28,$B163=$B164-1),NPV(discount_rate,OFFSET(BA128,,,,COUNTA($G$122:$CC$122)-COUNTA($G$122:BA$122)+1)-OFFSET(BA129,,,,COUNTA($G$122:$CC$122)-COUNTA($G$122:BA$122)+1))*(1+discount_rate),0)</f>
        <v>0</v>
      </c>
      <c r="BB163" s="1" cm="1">
        <f t="array" aca="1" ref="BB163" ca="1">IF(AND($B163=BB$28,$B163=$B164-1),NPV(discount_rate,OFFSET(BB128,,,,COUNTA($G$122:$CC$122)-COUNTA($G$122:BB$122)+1)-OFFSET(BB129,,,,COUNTA($G$122:$CC$122)-COUNTA($G$122:BB$122)+1))*(1+discount_rate),0)</f>
        <v>0</v>
      </c>
      <c r="BC163" s="1" cm="1">
        <f t="array" aca="1" ref="BC163" ca="1">IF(AND($B163=BC$28,$B163=$B164-1),NPV(discount_rate,OFFSET(BC128,,,,COUNTA($G$122:$CC$122)-COUNTA($G$122:BC$122)+1)-OFFSET(BC129,,,,COUNTA($G$122:$CC$122)-COUNTA($G$122:BC$122)+1))*(1+discount_rate),0)</f>
        <v>0</v>
      </c>
      <c r="BD163" s="1" cm="1">
        <f t="array" aca="1" ref="BD163" ca="1">IF(AND($B163=BD$28,$B163=$B164-1),NPV(discount_rate,OFFSET(BD128,,,,COUNTA($G$122:$CC$122)-COUNTA($G$122:BD$122)+1)-OFFSET(BD129,,,,COUNTA($G$122:$CC$122)-COUNTA($G$122:BD$122)+1))*(1+discount_rate),0)</f>
        <v>0</v>
      </c>
      <c r="BE163" s="1" cm="1">
        <f t="array" aca="1" ref="BE163" ca="1">IF(AND($B163=BE$28,$B163=$B164-1),NPV(discount_rate,OFFSET(BE128,,,,COUNTA($G$122:$CC$122)-COUNTA($G$122:BE$122)+1)-OFFSET(BE129,,,,COUNTA($G$122:$CC$122)-COUNTA($G$122:BE$122)+1))*(1+discount_rate),0)</f>
        <v>0</v>
      </c>
      <c r="BF163" s="1" cm="1">
        <f t="array" aca="1" ref="BF163" ca="1">IF(AND($B163=BF$28,$B163=$B164-1),NPV(discount_rate,OFFSET(BF128,,,,COUNTA($G$122:$CC$122)-COUNTA($G$122:BF$122)+1)-OFFSET(BF129,,,,COUNTA($G$122:$CC$122)-COUNTA($G$122:BF$122)+1))*(1+discount_rate),0)</f>
        <v>0</v>
      </c>
      <c r="BG163" s="1" cm="1">
        <f t="array" aca="1" ref="BG163" ca="1">IF(AND($B163=BG$28,$B163=$B164-1),NPV(discount_rate,OFFSET(BG128,,,,COUNTA($G$122:$CC$122)-COUNTA($G$122:BG$122)+1)-OFFSET(BG129,,,,COUNTA($G$122:$CC$122)-COUNTA($G$122:BG$122)+1))*(1+discount_rate),0)</f>
        <v>0</v>
      </c>
      <c r="BH163" s="1" cm="1">
        <f t="array" aca="1" ref="BH163" ca="1">IF(AND($B163=BH$28,$B163=$B164-1),NPV(discount_rate,OFFSET(BH128,,,,COUNTA($G$122:$CC$122)-COUNTA($G$122:BH$122)+1)-OFFSET(BH129,,,,COUNTA($G$122:$CC$122)-COUNTA($G$122:BH$122)+1))*(1+discount_rate),0)</f>
        <v>0</v>
      </c>
      <c r="BI163" s="1" cm="1">
        <f t="array" aca="1" ref="BI163" ca="1">IF(AND($B163=BI$28,$B163=$B164-1),NPV(discount_rate,OFFSET(BI128,,,,COUNTA($G$122:$CC$122)-COUNTA($G$122:BI$122)+1)-OFFSET(BI129,,,,COUNTA($G$122:$CC$122)-COUNTA($G$122:BI$122)+1))*(1+discount_rate),0)</f>
        <v>0</v>
      </c>
      <c r="BJ163" s="1" cm="1">
        <f t="array" aca="1" ref="BJ163" ca="1">IF(AND($B163=BJ$28,$B163=$B164-1),NPV(discount_rate,OFFSET(BJ128,,,,COUNTA($G$122:$CC$122)-COUNTA($G$122:BJ$122)+1)-OFFSET(BJ129,,,,COUNTA($G$122:$CC$122)-COUNTA($G$122:BJ$122)+1))*(1+discount_rate),0)</f>
        <v>0</v>
      </c>
      <c r="BK163" s="1" cm="1">
        <f t="array" aca="1" ref="BK163" ca="1">IF(AND($B163=BK$28,$B163=$B164-1),NPV(discount_rate,OFFSET(BK128,,,,COUNTA($G$122:$CC$122)-COUNTA($G$122:BK$122)+1)-OFFSET(BK129,,,,COUNTA($G$122:$CC$122)-COUNTA($G$122:BK$122)+1))*(1+discount_rate),0)</f>
        <v>0</v>
      </c>
      <c r="BL163" s="1" cm="1">
        <f t="array" aca="1" ref="BL163" ca="1">IF(AND($B163=BL$28,$B163=$B164-1),NPV(discount_rate,OFFSET(BL128,,,,COUNTA($G$122:$CC$122)-COUNTA($G$122:BL$122)+1)-OFFSET(BL129,,,,COUNTA($G$122:$CC$122)-COUNTA($G$122:BL$122)+1))*(1+discount_rate),0)</f>
        <v>0</v>
      </c>
      <c r="BM163" s="1" cm="1">
        <f t="array" aca="1" ref="BM163" ca="1">IF(AND($B163=BM$28,$B163=$B164-1),NPV(discount_rate,OFFSET(BM128,,,,COUNTA($G$122:$CC$122)-COUNTA($G$122:BM$122)+1)-OFFSET(BM129,,,,COUNTA($G$122:$CC$122)-COUNTA($G$122:BM$122)+1))*(1+discount_rate),0)</f>
        <v>0</v>
      </c>
      <c r="BN163" s="1" cm="1">
        <f t="array" aca="1" ref="BN163" ca="1">IF(AND($B163=BN$28,$B163=$B164-1),NPV(discount_rate,OFFSET(BN128,,,,COUNTA($G$122:$CC$122)-COUNTA($G$122:BN$122)+1)-OFFSET(BN129,,,,COUNTA($G$122:$CC$122)-COUNTA($G$122:BN$122)+1))*(1+discount_rate),0)</f>
        <v>0</v>
      </c>
      <c r="BO163" s="1" cm="1">
        <f t="array" aca="1" ref="BO163" ca="1">IF(AND($B163=BO$28,$B163=$B164-1),NPV(discount_rate,OFFSET(BO128,,,,COUNTA($G$122:$CC$122)-COUNTA($G$122:BO$122)+1)-OFFSET(BO129,,,,COUNTA($G$122:$CC$122)-COUNTA($G$122:BO$122)+1))*(1+discount_rate),0)</f>
        <v>0</v>
      </c>
      <c r="BP163" s="1" cm="1">
        <f t="array" aca="1" ref="BP163" ca="1">IF(AND($B163=BP$28,$B163=$B164-1),NPV(discount_rate,OFFSET(BP128,,,,COUNTA($G$122:$CC$122)-COUNTA($G$122:BP$122)+1)-OFFSET(BP129,,,,COUNTA($G$122:$CC$122)-COUNTA($G$122:BP$122)+1))*(1+discount_rate),0)</f>
        <v>0</v>
      </c>
      <c r="BQ163" s="1" cm="1">
        <f t="array" aca="1" ref="BQ163" ca="1">IF(AND($B163=BQ$28,$B163=$B164-1),NPV(discount_rate,OFFSET(BQ128,,,,COUNTA($G$122:$CC$122)-COUNTA($G$122:BQ$122)+1)-OFFSET(BQ129,,,,COUNTA($G$122:$CC$122)-COUNTA($G$122:BQ$122)+1))*(1+discount_rate),0)</f>
        <v>0</v>
      </c>
      <c r="BR163" s="1" cm="1">
        <f t="array" aca="1" ref="BR163" ca="1">IF(AND($B163=BR$28,$B163=$B164-1),NPV(discount_rate,OFFSET(BR128,,,,COUNTA($G$122:$CC$122)-COUNTA($G$122:BR$122)+1)-OFFSET(BR129,,,,COUNTA($G$122:$CC$122)-COUNTA($G$122:BR$122)+1))*(1+discount_rate),0)</f>
        <v>0</v>
      </c>
      <c r="BS163" s="1" cm="1">
        <f t="array" aca="1" ref="BS163" ca="1">IF(AND($B163=BS$28,$B163=$B164-1),NPV(discount_rate,OFFSET(BS128,,,,COUNTA($G$122:$CC$122)-COUNTA($G$122:BS$122)+1)-OFFSET(BS129,,,,COUNTA($G$122:$CC$122)-COUNTA($G$122:BS$122)+1))*(1+discount_rate),0)</f>
        <v>0</v>
      </c>
      <c r="BT163" s="1" cm="1">
        <f t="array" aca="1" ref="BT163" ca="1">IF(AND($B163=BT$28,$B163=$B164-1),NPV(discount_rate,OFFSET(BT128,,,,COUNTA($G$122:$CC$122)-COUNTA($G$122:BT$122)+1)-OFFSET(BT129,,,,COUNTA($G$122:$CC$122)-COUNTA($G$122:BT$122)+1))*(1+discount_rate),0)</f>
        <v>0</v>
      </c>
      <c r="BU163" s="1" cm="1">
        <f t="array" aca="1" ref="BU163" ca="1">IF(AND($B163=BU$28,$B163=$B164-1),NPV(discount_rate,OFFSET(BU128,,,,COUNTA($G$122:$CC$122)-COUNTA($G$122:BU$122)+1)-OFFSET(BU129,,,,COUNTA($G$122:$CC$122)-COUNTA($G$122:BU$122)+1))*(1+discount_rate),0)</f>
        <v>0</v>
      </c>
      <c r="BV163" s="1" cm="1">
        <f t="array" aca="1" ref="BV163" ca="1">IF(AND($B163=BV$28,$B163=$B164-1),NPV(discount_rate,OFFSET(BV128,,,,COUNTA($G$122:$CC$122)-COUNTA($G$122:BV$122)+1)-OFFSET(BV129,,,,COUNTA($G$122:$CC$122)-COUNTA($G$122:BV$122)+1))*(1+discount_rate),0)</f>
        <v>0</v>
      </c>
      <c r="BW163" s="1" cm="1">
        <f t="array" aca="1" ref="BW163" ca="1">IF(AND($B163=BW$28,$B163=$B164-1),NPV(discount_rate,OFFSET(BW128,,,,COUNTA($G$122:$CC$122)-COUNTA($G$122:BW$122)+1)-OFFSET(BW129,,,,COUNTA($G$122:$CC$122)-COUNTA($G$122:BW$122)+1))*(1+discount_rate),0)</f>
        <v>0</v>
      </c>
      <c r="BX163" s="1" cm="1">
        <f t="array" aca="1" ref="BX163" ca="1">IF(AND($B163=BX$28,$B163=$B164-1),NPV(discount_rate,OFFSET(BX128,,,,COUNTA($G$122:$CC$122)-COUNTA($G$122:BX$122)+1)-OFFSET(BX129,,,,COUNTA($G$122:$CC$122)-COUNTA($G$122:BX$122)+1))*(1+discount_rate),0)</f>
        <v>0</v>
      </c>
      <c r="BY163" s="1" cm="1">
        <f t="array" aca="1" ref="BY163" ca="1">IF(AND($B163=BY$28,$B163=$B164-1),NPV(discount_rate,OFFSET(BY128,,,,COUNTA($G$122:$CC$122)-COUNTA($G$122:BY$122)+1)-OFFSET(BY129,,,,COUNTA($G$122:$CC$122)-COUNTA($G$122:BY$122)+1))*(1+discount_rate),0)</f>
        <v>0</v>
      </c>
      <c r="BZ163" s="1" cm="1">
        <f t="array" aca="1" ref="BZ163" ca="1">IF(AND($B163=BZ$28,$B163=$B164-1),NPV(discount_rate,OFFSET(BZ128,,,,COUNTA($G$122:$CC$122)-COUNTA($G$122:BZ$122)+1)-OFFSET(BZ129,,,,COUNTA($G$122:$CC$122)-COUNTA($G$122:BZ$122)+1))*(1+discount_rate),0)</f>
        <v>0</v>
      </c>
      <c r="CA163" s="1" cm="1">
        <f t="array" aca="1" ref="CA163" ca="1">IF(AND($B163=CA$28,$B163=$B164-1),NPV(discount_rate,OFFSET(CA128,,,,COUNTA($G$122:$CC$122)-COUNTA($G$122:CA$122)+1)-OFFSET(CA129,,,,COUNTA($G$122:$CC$122)-COUNTA($G$122:CA$122)+1))*(1+discount_rate),0)</f>
        <v>0</v>
      </c>
      <c r="CB163" s="1" cm="1">
        <f t="array" aca="1" ref="CB163" ca="1">IF(AND($B163=CB$28,$B163=$B164-1),NPV(discount_rate,OFFSET(CB128,,,,COUNTA($G$122:$CC$122)-COUNTA($G$122:CB$122)+1)-OFFSET(CB129,,,,COUNTA($G$122:$CC$122)-COUNTA($G$122:CB$122)+1))*(1+discount_rate),0)</f>
        <v>0</v>
      </c>
      <c r="CC163" s="1" cm="1">
        <f t="array" aca="1" ref="CC163" ca="1">IF(AND($B163=CC$28,$B163=$B164-1),NPV(discount_rate,OFFSET(CC128,,,,COUNTA($G$122:$CC$122)-COUNTA($G$122:CC$122)+1)-OFFSET(CC129,,,,COUNTA($G$122:$CC$122)-COUNTA($G$122:CC$122)+1))*(1+discount_rate),0)</f>
        <v>0</v>
      </c>
    </row>
    <row r="164" spans="2:81" x14ac:dyDescent="0.2">
      <c r="B164">
        <f t="shared" si="77"/>
        <v>2033</v>
      </c>
      <c r="D164" t="s">
        <v>43</v>
      </c>
      <c r="G164" s="1" cm="1">
        <f t="array" aca="1" ref="G164" ca="1">IF(AND($B164=G$28,$B164=$B165-1),NPV(discount_rate,OFFSET(G129,,,,COUNTA($G$122:$CC$122)-COUNTA($G$122:G$122)+1)-OFFSET(G130,,,,COUNTA($G$122:$CC$122)-COUNTA($G$122:G$122)+1))*(1+discount_rate),0)</f>
        <v>0</v>
      </c>
      <c r="H164" s="1" cm="1">
        <f t="array" aca="1" ref="H164" ca="1">IF(AND($B164=H$28,$B164=$B165-1),NPV(discount_rate,OFFSET(H129,,,,COUNTA($G$122:$CC$122)-COUNTA($G$122:H$122)+1)-OFFSET(H130,,,,COUNTA($G$122:$CC$122)-COUNTA($G$122:H$122)+1))*(1+discount_rate),0)</f>
        <v>0</v>
      </c>
      <c r="I164" s="1" cm="1">
        <f t="array" aca="1" ref="I164" ca="1">IF(AND($B164=I$28,$B164=$B165-1),NPV(discount_rate,OFFSET(I129,,,,COUNTA($G$122:$CC$122)-COUNTA($G$122:I$122)+1)-OFFSET(I130,,,,COUNTA($G$122:$CC$122)-COUNTA($G$122:I$122)+1))*(1+discount_rate),0)</f>
        <v>0</v>
      </c>
      <c r="J164" s="1" cm="1">
        <f t="array" aca="1" ref="J164" ca="1">IF(AND($B164=J$28,$B164=$B165-1),NPV(discount_rate,OFFSET(J129,,,,COUNTA($G$122:$CC$122)-COUNTA($G$122:J$122)+1)-OFFSET(J130,,,,COUNTA($G$122:$CC$122)-COUNTA($G$122:J$122)+1))*(1+discount_rate),0)</f>
        <v>0</v>
      </c>
      <c r="K164" s="1" cm="1">
        <f t="array" aca="1" ref="K164" ca="1">IF(AND($B164=K$28,$B164=$B165-1),NPV(discount_rate,OFFSET(K129,,,,COUNTA($G$122:$CC$122)-COUNTA($G$122:K$122)+1)-OFFSET(K130,,,,COUNTA($G$122:$CC$122)-COUNTA($G$122:K$122)+1))*(1+discount_rate),0)</f>
        <v>0</v>
      </c>
      <c r="L164" s="1" cm="1">
        <f t="array" aca="1" ref="L164" ca="1">IF(AND($B164=L$28,$B164=$B165-1),NPV(discount_rate,OFFSET(L129,,,,COUNTA($G$122:$CC$122)-COUNTA($G$122:L$122)+1)-OFFSET(L130,,,,COUNTA($G$122:$CC$122)-COUNTA($G$122:L$122)+1))*(1+discount_rate),0)</f>
        <v>0</v>
      </c>
      <c r="M164" s="1" cm="1">
        <f t="array" aca="1" ref="M164" ca="1">IF(AND($B164=M$28,$B164=$B165-1),NPV(discount_rate,OFFSET(M129,,,,COUNTA($G$122:$CC$122)-COUNTA($G$122:M$122)+1)-OFFSET(M130,,,,COUNTA($G$122:$CC$122)-COUNTA($G$122:M$122)+1))*(1+discount_rate),0)</f>
        <v>0</v>
      </c>
      <c r="N164" s="1" cm="1">
        <f t="array" aca="1" ref="N164" ca="1">IF(AND($B164=N$28,$B164=$B165-1),NPV(discount_rate,OFFSET(N129,,,,COUNTA($G$122:$CC$122)-COUNTA($G$122:N$122)+1)-OFFSET(N130,,,,COUNTA($G$122:$CC$122)-COUNTA($G$122:N$122)+1))*(1+discount_rate),0)</f>
        <v>522.54795470162526</v>
      </c>
      <c r="O164" s="1" cm="1">
        <f t="array" aca="1" ref="O164" ca="1">IF(AND($B164=O$28,$B164=$B165-1),NPV(discount_rate,OFFSET(O129,,,,COUNTA($G$122:$CC$122)-COUNTA($G$122:O$122)+1)-OFFSET(O130,,,,COUNTA($G$122:$CC$122)-COUNTA($G$122:O$122)+1))*(1+discount_rate),0)</f>
        <v>0</v>
      </c>
      <c r="P164" s="1" cm="1">
        <f t="array" aca="1" ref="P164" ca="1">IF(AND($B164=P$28,$B164=$B165-1),NPV(discount_rate,OFFSET(P129,,,,COUNTA($G$122:$CC$122)-COUNTA($G$122:P$122)+1)-OFFSET(P130,,,,COUNTA($G$122:$CC$122)-COUNTA($G$122:P$122)+1))*(1+discount_rate),0)</f>
        <v>0</v>
      </c>
      <c r="Q164" s="1" cm="1">
        <f t="array" aca="1" ref="Q164" ca="1">IF(AND($B164=Q$28,$B164=$B165-1),NPV(discount_rate,OFFSET(Q129,,,,COUNTA($G$122:$CC$122)-COUNTA($G$122:Q$122)+1)-OFFSET(Q130,,,,COUNTA($G$122:$CC$122)-COUNTA($G$122:Q$122)+1))*(1+discount_rate),0)</f>
        <v>0</v>
      </c>
      <c r="R164" s="1" cm="1">
        <f t="array" aca="1" ref="R164" ca="1">IF(AND($B164=R$28,$B164=$B165-1),NPV(discount_rate,OFFSET(R129,,,,COUNTA($G$122:$CC$122)-COUNTA($G$122:R$122)+1)-OFFSET(R130,,,,COUNTA($G$122:$CC$122)-COUNTA($G$122:R$122)+1))*(1+discount_rate),0)</f>
        <v>0</v>
      </c>
      <c r="S164" s="1" cm="1">
        <f t="array" aca="1" ref="S164" ca="1">IF(AND($B164=S$28,$B164=$B165-1),NPV(discount_rate,OFFSET(S129,,,,COUNTA($G$122:$CC$122)-COUNTA($G$122:S$122)+1)-OFFSET(S130,,,,COUNTA($G$122:$CC$122)-COUNTA($G$122:S$122)+1))*(1+discount_rate),0)</f>
        <v>0</v>
      </c>
      <c r="T164" s="1" cm="1">
        <f t="array" aca="1" ref="T164" ca="1">IF(AND($B164=T$28,$B164=$B165-1),NPV(discount_rate,OFFSET(T129,,,,COUNTA($G$122:$CC$122)-COUNTA($G$122:T$122)+1)-OFFSET(T130,,,,COUNTA($G$122:$CC$122)-COUNTA($G$122:T$122)+1))*(1+discount_rate),0)</f>
        <v>0</v>
      </c>
      <c r="U164" s="1" cm="1">
        <f t="array" aca="1" ref="U164" ca="1">IF(AND($B164=U$28,$B164=$B165-1),NPV(discount_rate,OFFSET(U129,,,,COUNTA($G$122:$CC$122)-COUNTA($G$122:U$122)+1)-OFFSET(U130,,,,COUNTA($G$122:$CC$122)-COUNTA($G$122:U$122)+1))*(1+discount_rate),0)</f>
        <v>0</v>
      </c>
      <c r="V164" s="1" cm="1">
        <f t="array" aca="1" ref="V164" ca="1">IF(AND($B164=V$28,$B164=$B165-1),NPV(discount_rate,OFFSET(V129,,,,COUNTA($G$122:$CC$122)-COUNTA($G$122:V$122)+1)-OFFSET(V130,,,,COUNTA($G$122:$CC$122)-COUNTA($G$122:V$122)+1))*(1+discount_rate),0)</f>
        <v>0</v>
      </c>
      <c r="W164" s="1" cm="1">
        <f t="array" aca="1" ref="W164" ca="1">IF(AND($B164=W$28,$B164=$B165-1),NPV(discount_rate,OFFSET(W129,,,,COUNTA($G$122:$CC$122)-COUNTA($G$122:W$122)+1)-OFFSET(W130,,,,COUNTA($G$122:$CC$122)-COUNTA($G$122:W$122)+1))*(1+discount_rate),0)</f>
        <v>0</v>
      </c>
      <c r="X164" s="1" cm="1">
        <f t="array" aca="1" ref="X164" ca="1">IF(AND($B164=X$28,$B164=$B165-1),NPV(discount_rate,OFFSET(X129,,,,COUNTA($G$122:$CC$122)-COUNTA($G$122:X$122)+1)-OFFSET(X130,,,,COUNTA($G$122:$CC$122)-COUNTA($G$122:X$122)+1))*(1+discount_rate),0)</f>
        <v>0</v>
      </c>
      <c r="Y164" s="1" cm="1">
        <f t="array" aca="1" ref="Y164" ca="1">IF(AND($B164=Y$28,$B164=$B165-1),NPV(discount_rate,OFFSET(Y129,,,,COUNTA($G$122:$CC$122)-COUNTA($G$122:Y$122)+1)-OFFSET(Y130,,,,COUNTA($G$122:$CC$122)-COUNTA($G$122:Y$122)+1))*(1+discount_rate),0)</f>
        <v>0</v>
      </c>
      <c r="Z164" s="1" cm="1">
        <f t="array" aca="1" ref="Z164" ca="1">IF(AND($B164=Z$28,$B164=$B165-1),NPV(discount_rate,OFFSET(Z129,,,,COUNTA($G$122:$CC$122)-COUNTA($G$122:Z$122)+1)-OFFSET(Z130,,,,COUNTA($G$122:$CC$122)-COUNTA($G$122:Z$122)+1))*(1+discount_rate),0)</f>
        <v>0</v>
      </c>
      <c r="AA164" s="1" cm="1">
        <f t="array" aca="1" ref="AA164" ca="1">IF(AND($B164=AA$28,$B164=$B165-1),NPV(discount_rate,OFFSET(AA129,,,,COUNTA($G$122:$CC$122)-COUNTA($G$122:AA$122)+1)-OFFSET(AA130,,,,COUNTA($G$122:$CC$122)-COUNTA($G$122:AA$122)+1))*(1+discount_rate),0)</f>
        <v>0</v>
      </c>
      <c r="AB164" s="1" cm="1">
        <f t="array" aca="1" ref="AB164" ca="1">IF(AND($B164=AB$28,$B164=$B165-1),NPV(discount_rate,OFFSET(AB129,,,,COUNTA($G$122:$CC$122)-COUNTA($G$122:AB$122)+1)-OFFSET(AB130,,,,COUNTA($G$122:$CC$122)-COUNTA($G$122:AB$122)+1))*(1+discount_rate),0)</f>
        <v>0</v>
      </c>
      <c r="AC164" s="1" cm="1">
        <f t="array" aca="1" ref="AC164" ca="1">IF(AND($B164=AC$28,$B164=$B165-1),NPV(discount_rate,OFFSET(AC129,,,,COUNTA($G$122:$CC$122)-COUNTA($G$122:AC$122)+1)-OFFSET(AC130,,,,COUNTA($G$122:$CC$122)-COUNTA($G$122:AC$122)+1))*(1+discount_rate),0)</f>
        <v>0</v>
      </c>
      <c r="AD164" s="1" cm="1">
        <f t="array" aca="1" ref="AD164" ca="1">IF(AND($B164=AD$28,$B164=$B165-1),NPV(discount_rate,OFFSET(AD129,,,,COUNTA($G$122:$CC$122)-COUNTA($G$122:AD$122)+1)-OFFSET(AD130,,,,COUNTA($G$122:$CC$122)-COUNTA($G$122:AD$122)+1))*(1+discount_rate),0)</f>
        <v>0</v>
      </c>
      <c r="AE164" s="1" cm="1">
        <f t="array" aca="1" ref="AE164" ca="1">IF(AND($B164=AE$28,$B164=$B165-1),NPV(discount_rate,OFFSET(AE129,,,,COUNTA($G$122:$CC$122)-COUNTA($G$122:AE$122)+1)-OFFSET(AE130,,,,COUNTA($G$122:$CC$122)-COUNTA($G$122:AE$122)+1))*(1+discount_rate),0)</f>
        <v>0</v>
      </c>
      <c r="AF164" s="1" cm="1">
        <f t="array" aca="1" ref="AF164" ca="1">IF(AND($B164=AF$28,$B164=$B165-1),NPV(discount_rate,OFFSET(AF129,,,,COUNTA($G$122:$CC$122)-COUNTA($G$122:AF$122)+1)-OFFSET(AF130,,,,COUNTA($G$122:$CC$122)-COUNTA($G$122:AF$122)+1))*(1+discount_rate),0)</f>
        <v>0</v>
      </c>
      <c r="AG164" s="1" cm="1">
        <f t="array" aca="1" ref="AG164" ca="1">IF(AND($B164=AG$28,$B164=$B165-1),NPV(discount_rate,OFFSET(AG129,,,,COUNTA($G$122:$CC$122)-COUNTA($G$122:AG$122)+1)-OFFSET(AG130,,,,COUNTA($G$122:$CC$122)-COUNTA($G$122:AG$122)+1))*(1+discount_rate),0)</f>
        <v>0</v>
      </c>
      <c r="AH164" s="1" cm="1">
        <f t="array" aca="1" ref="AH164" ca="1">IF(AND($B164=AH$28,$B164=$B165-1),NPV(discount_rate,OFFSET(AH129,,,,COUNTA($G$122:$CC$122)-COUNTA($G$122:AH$122)+1)-OFFSET(AH130,,,,COUNTA($G$122:$CC$122)-COUNTA($G$122:AH$122)+1))*(1+discount_rate),0)</f>
        <v>0</v>
      </c>
      <c r="AI164" s="1" cm="1">
        <f t="array" aca="1" ref="AI164" ca="1">IF(AND($B164=AI$28,$B164=$B165-1),NPV(discount_rate,OFFSET(AI129,,,,COUNTA($G$122:$CC$122)-COUNTA($G$122:AI$122)+1)-OFFSET(AI130,,,,COUNTA($G$122:$CC$122)-COUNTA($G$122:AI$122)+1))*(1+discount_rate),0)</f>
        <v>0</v>
      </c>
      <c r="AJ164" s="1" cm="1">
        <f t="array" aca="1" ref="AJ164" ca="1">IF(AND($B164=AJ$28,$B164=$B165-1),NPV(discount_rate,OFFSET(AJ129,,,,COUNTA($G$122:$CC$122)-COUNTA($G$122:AJ$122)+1)-OFFSET(AJ130,,,,COUNTA($G$122:$CC$122)-COUNTA($G$122:AJ$122)+1))*(1+discount_rate),0)</f>
        <v>0</v>
      </c>
      <c r="AK164" s="1" cm="1">
        <f t="array" aca="1" ref="AK164" ca="1">IF(AND($B164=AK$28,$B164=$B165-1),NPV(discount_rate,OFFSET(AK129,,,,COUNTA($G$122:$CC$122)-COUNTA($G$122:AK$122)+1)-OFFSET(AK130,,,,COUNTA($G$122:$CC$122)-COUNTA($G$122:AK$122)+1))*(1+discount_rate),0)</f>
        <v>0</v>
      </c>
      <c r="AL164" s="1" cm="1">
        <f t="array" aca="1" ref="AL164" ca="1">IF(AND($B164=AL$28,$B164=$B165-1),NPV(discount_rate,OFFSET(AL129,,,,COUNTA($G$122:$CC$122)-COUNTA($G$122:AL$122)+1)-OFFSET(AL130,,,,COUNTA($G$122:$CC$122)-COUNTA($G$122:AL$122)+1))*(1+discount_rate),0)</f>
        <v>0</v>
      </c>
      <c r="AM164" s="1" cm="1">
        <f t="array" aca="1" ref="AM164" ca="1">IF(AND($B164=AM$28,$B164=$B165-1),NPV(discount_rate,OFFSET(AM129,,,,COUNTA($G$122:$CC$122)-COUNTA($G$122:AM$122)+1)-OFFSET(AM130,,,,COUNTA($G$122:$CC$122)-COUNTA($G$122:AM$122)+1))*(1+discount_rate),0)</f>
        <v>0</v>
      </c>
      <c r="AN164" s="1" cm="1">
        <f t="array" aca="1" ref="AN164" ca="1">IF(AND($B164=AN$28,$B164=$B165-1),NPV(discount_rate,OFFSET(AN129,,,,COUNTA($G$122:$CC$122)-COUNTA($G$122:AN$122)+1)-OFFSET(AN130,,,,COUNTA($G$122:$CC$122)-COUNTA($G$122:AN$122)+1))*(1+discount_rate),0)</f>
        <v>0</v>
      </c>
      <c r="AO164" s="1" cm="1">
        <f t="array" aca="1" ref="AO164" ca="1">IF(AND($B164=AO$28,$B164=$B165-1),NPV(discount_rate,OFFSET(AO129,,,,COUNTA($G$122:$CC$122)-COUNTA($G$122:AO$122)+1)-OFFSET(AO130,,,,COUNTA($G$122:$CC$122)-COUNTA($G$122:AO$122)+1))*(1+discount_rate),0)</f>
        <v>0</v>
      </c>
      <c r="AP164" s="1" cm="1">
        <f t="array" aca="1" ref="AP164" ca="1">IF(AND($B164=AP$28,$B164=$B165-1),NPV(discount_rate,OFFSET(AP129,,,,COUNTA($G$122:$CC$122)-COUNTA($G$122:AP$122)+1)-OFFSET(AP130,,,,COUNTA($G$122:$CC$122)-COUNTA($G$122:AP$122)+1))*(1+discount_rate),0)</f>
        <v>0</v>
      </c>
      <c r="AQ164" s="1" cm="1">
        <f t="array" aca="1" ref="AQ164" ca="1">IF(AND($B164=AQ$28,$B164=$B165-1),NPV(discount_rate,OFFSET(AQ129,,,,COUNTA($G$122:$CC$122)-COUNTA($G$122:AQ$122)+1)-OFFSET(AQ130,,,,COUNTA($G$122:$CC$122)-COUNTA($G$122:AQ$122)+1))*(1+discount_rate),0)</f>
        <v>0</v>
      </c>
      <c r="AR164" s="1" cm="1">
        <f t="array" aca="1" ref="AR164" ca="1">IF(AND($B164=AR$28,$B164=$B165-1),NPV(discount_rate,OFFSET(AR129,,,,COUNTA($G$122:$CC$122)-COUNTA($G$122:AR$122)+1)-OFFSET(AR130,,,,COUNTA($G$122:$CC$122)-COUNTA($G$122:AR$122)+1))*(1+discount_rate),0)</f>
        <v>0</v>
      </c>
      <c r="AS164" s="1" cm="1">
        <f t="array" aca="1" ref="AS164" ca="1">IF(AND($B164=AS$28,$B164=$B165-1),NPV(discount_rate,OFFSET(AS129,,,,COUNTA($G$122:$CC$122)-COUNTA($G$122:AS$122)+1)-OFFSET(AS130,,,,COUNTA($G$122:$CC$122)-COUNTA($G$122:AS$122)+1))*(1+discount_rate),0)</f>
        <v>0</v>
      </c>
      <c r="AT164" s="1" cm="1">
        <f t="array" aca="1" ref="AT164" ca="1">IF(AND($B164=AT$28,$B164=$B165-1),NPV(discount_rate,OFFSET(AT129,,,,COUNTA($G$122:$CC$122)-COUNTA($G$122:AT$122)+1)-OFFSET(AT130,,,,COUNTA($G$122:$CC$122)-COUNTA($G$122:AT$122)+1))*(1+discount_rate),0)</f>
        <v>0</v>
      </c>
      <c r="AU164" s="1" cm="1">
        <f t="array" aca="1" ref="AU164" ca="1">IF(AND($B164=AU$28,$B164=$B165-1),NPV(discount_rate,OFFSET(AU129,,,,COUNTA($G$122:$CC$122)-COUNTA($G$122:AU$122)+1)-OFFSET(AU130,,,,COUNTA($G$122:$CC$122)-COUNTA($G$122:AU$122)+1))*(1+discount_rate),0)</f>
        <v>0</v>
      </c>
      <c r="AV164" s="1" cm="1">
        <f t="array" aca="1" ref="AV164" ca="1">IF(AND($B164=AV$28,$B164=$B165-1),NPV(discount_rate,OFFSET(AV129,,,,COUNTA($G$122:$CC$122)-COUNTA($G$122:AV$122)+1)-OFFSET(AV130,,,,COUNTA($G$122:$CC$122)-COUNTA($G$122:AV$122)+1))*(1+discount_rate),0)</f>
        <v>0</v>
      </c>
      <c r="AW164" s="1" cm="1">
        <f t="array" aca="1" ref="AW164" ca="1">IF(AND($B164=AW$28,$B164=$B165-1),NPV(discount_rate,OFFSET(AW129,,,,COUNTA($G$122:$CC$122)-COUNTA($G$122:AW$122)+1)-OFFSET(AW130,,,,COUNTA($G$122:$CC$122)-COUNTA($G$122:AW$122)+1))*(1+discount_rate),0)</f>
        <v>0</v>
      </c>
      <c r="AX164" s="1" cm="1">
        <f t="array" aca="1" ref="AX164" ca="1">IF(AND($B164=AX$28,$B164=$B165-1),NPV(discount_rate,OFFSET(AX129,,,,COUNTA($G$122:$CC$122)-COUNTA($G$122:AX$122)+1)-OFFSET(AX130,,,,COUNTA($G$122:$CC$122)-COUNTA($G$122:AX$122)+1))*(1+discount_rate),0)</f>
        <v>0</v>
      </c>
      <c r="AY164" s="1" cm="1">
        <f t="array" aca="1" ref="AY164" ca="1">IF(AND($B164=AY$28,$B164=$B165-1),NPV(discount_rate,OFFSET(AY129,,,,COUNTA($G$122:$CC$122)-COUNTA($G$122:AY$122)+1)-OFFSET(AY130,,,,COUNTA($G$122:$CC$122)-COUNTA($G$122:AY$122)+1))*(1+discount_rate),0)</f>
        <v>0</v>
      </c>
      <c r="AZ164" s="1" cm="1">
        <f t="array" aca="1" ref="AZ164" ca="1">IF(AND($B164=AZ$28,$B164=$B165-1),NPV(discount_rate,OFFSET(AZ129,,,,COUNTA($G$122:$CC$122)-COUNTA($G$122:AZ$122)+1)-OFFSET(AZ130,,,,COUNTA($G$122:$CC$122)-COUNTA($G$122:AZ$122)+1))*(1+discount_rate),0)</f>
        <v>0</v>
      </c>
      <c r="BA164" s="1" cm="1">
        <f t="array" aca="1" ref="BA164" ca="1">IF(AND($B164=BA$28,$B164=$B165-1),NPV(discount_rate,OFFSET(BA129,,,,COUNTA($G$122:$CC$122)-COUNTA($G$122:BA$122)+1)-OFFSET(BA130,,,,COUNTA($G$122:$CC$122)-COUNTA($G$122:BA$122)+1))*(1+discount_rate),0)</f>
        <v>0</v>
      </c>
      <c r="BB164" s="1" cm="1">
        <f t="array" aca="1" ref="BB164" ca="1">IF(AND($B164=BB$28,$B164=$B165-1),NPV(discount_rate,OFFSET(BB129,,,,COUNTA($G$122:$CC$122)-COUNTA($G$122:BB$122)+1)-OFFSET(BB130,,,,COUNTA($G$122:$CC$122)-COUNTA($G$122:BB$122)+1))*(1+discount_rate),0)</f>
        <v>0</v>
      </c>
      <c r="BC164" s="1" cm="1">
        <f t="array" aca="1" ref="BC164" ca="1">IF(AND($B164=BC$28,$B164=$B165-1),NPV(discount_rate,OFFSET(BC129,,,,COUNTA($G$122:$CC$122)-COUNTA($G$122:BC$122)+1)-OFFSET(BC130,,,,COUNTA($G$122:$CC$122)-COUNTA($G$122:BC$122)+1))*(1+discount_rate),0)</f>
        <v>0</v>
      </c>
      <c r="BD164" s="1" cm="1">
        <f t="array" aca="1" ref="BD164" ca="1">IF(AND($B164=BD$28,$B164=$B165-1),NPV(discount_rate,OFFSET(BD129,,,,COUNTA($G$122:$CC$122)-COUNTA($G$122:BD$122)+1)-OFFSET(BD130,,,,COUNTA($G$122:$CC$122)-COUNTA($G$122:BD$122)+1))*(1+discount_rate),0)</f>
        <v>0</v>
      </c>
      <c r="BE164" s="1" cm="1">
        <f t="array" aca="1" ref="BE164" ca="1">IF(AND($B164=BE$28,$B164=$B165-1),NPV(discount_rate,OFFSET(BE129,,,,COUNTA($G$122:$CC$122)-COUNTA($G$122:BE$122)+1)-OFFSET(BE130,,,,COUNTA($G$122:$CC$122)-COUNTA($G$122:BE$122)+1))*(1+discount_rate),0)</f>
        <v>0</v>
      </c>
      <c r="BF164" s="1" cm="1">
        <f t="array" aca="1" ref="BF164" ca="1">IF(AND($B164=BF$28,$B164=$B165-1),NPV(discount_rate,OFFSET(BF129,,,,COUNTA($G$122:$CC$122)-COUNTA($G$122:BF$122)+1)-OFFSET(BF130,,,,COUNTA($G$122:$CC$122)-COUNTA($G$122:BF$122)+1))*(1+discount_rate),0)</f>
        <v>0</v>
      </c>
      <c r="BG164" s="1" cm="1">
        <f t="array" aca="1" ref="BG164" ca="1">IF(AND($B164=BG$28,$B164=$B165-1),NPV(discount_rate,OFFSET(BG129,,,,COUNTA($G$122:$CC$122)-COUNTA($G$122:BG$122)+1)-OFFSET(BG130,,,,COUNTA($G$122:$CC$122)-COUNTA($G$122:BG$122)+1))*(1+discount_rate),0)</f>
        <v>0</v>
      </c>
      <c r="BH164" s="1" cm="1">
        <f t="array" aca="1" ref="BH164" ca="1">IF(AND($B164=BH$28,$B164=$B165-1),NPV(discount_rate,OFFSET(BH129,,,,COUNTA($G$122:$CC$122)-COUNTA($G$122:BH$122)+1)-OFFSET(BH130,,,,COUNTA($G$122:$CC$122)-COUNTA($G$122:BH$122)+1))*(1+discount_rate),0)</f>
        <v>0</v>
      </c>
      <c r="BI164" s="1" cm="1">
        <f t="array" aca="1" ref="BI164" ca="1">IF(AND($B164=BI$28,$B164=$B165-1),NPV(discount_rate,OFFSET(BI129,,,,COUNTA($G$122:$CC$122)-COUNTA($G$122:BI$122)+1)-OFFSET(BI130,,,,COUNTA($G$122:$CC$122)-COUNTA($G$122:BI$122)+1))*(1+discount_rate),0)</f>
        <v>0</v>
      </c>
      <c r="BJ164" s="1" cm="1">
        <f t="array" aca="1" ref="BJ164" ca="1">IF(AND($B164=BJ$28,$B164=$B165-1),NPV(discount_rate,OFFSET(BJ129,,,,COUNTA($G$122:$CC$122)-COUNTA($G$122:BJ$122)+1)-OFFSET(BJ130,,,,COUNTA($G$122:$CC$122)-COUNTA($G$122:BJ$122)+1))*(1+discount_rate),0)</f>
        <v>0</v>
      </c>
      <c r="BK164" s="1" cm="1">
        <f t="array" aca="1" ref="BK164" ca="1">IF(AND($B164=BK$28,$B164=$B165-1),NPV(discount_rate,OFFSET(BK129,,,,COUNTA($G$122:$CC$122)-COUNTA($G$122:BK$122)+1)-OFFSET(BK130,,,,COUNTA($G$122:$CC$122)-COUNTA($G$122:BK$122)+1))*(1+discount_rate),0)</f>
        <v>0</v>
      </c>
      <c r="BL164" s="1" cm="1">
        <f t="array" aca="1" ref="BL164" ca="1">IF(AND($B164=BL$28,$B164=$B165-1),NPV(discount_rate,OFFSET(BL129,,,,COUNTA($G$122:$CC$122)-COUNTA($G$122:BL$122)+1)-OFFSET(BL130,,,,COUNTA($G$122:$CC$122)-COUNTA($G$122:BL$122)+1))*(1+discount_rate),0)</f>
        <v>0</v>
      </c>
      <c r="BM164" s="1" cm="1">
        <f t="array" aca="1" ref="BM164" ca="1">IF(AND($B164=BM$28,$B164=$B165-1),NPV(discount_rate,OFFSET(BM129,,,,COUNTA($G$122:$CC$122)-COUNTA($G$122:BM$122)+1)-OFFSET(BM130,,,,COUNTA($G$122:$CC$122)-COUNTA($G$122:BM$122)+1))*(1+discount_rate),0)</f>
        <v>0</v>
      </c>
      <c r="BN164" s="1" cm="1">
        <f t="array" aca="1" ref="BN164" ca="1">IF(AND($B164=BN$28,$B164=$B165-1),NPV(discount_rate,OFFSET(BN129,,,,COUNTA($G$122:$CC$122)-COUNTA($G$122:BN$122)+1)-OFFSET(BN130,,,,COUNTA($G$122:$CC$122)-COUNTA($G$122:BN$122)+1))*(1+discount_rate),0)</f>
        <v>0</v>
      </c>
      <c r="BO164" s="1" cm="1">
        <f t="array" aca="1" ref="BO164" ca="1">IF(AND($B164=BO$28,$B164=$B165-1),NPV(discount_rate,OFFSET(BO129,,,,COUNTA($G$122:$CC$122)-COUNTA($G$122:BO$122)+1)-OFFSET(BO130,,,,COUNTA($G$122:$CC$122)-COUNTA($G$122:BO$122)+1))*(1+discount_rate),0)</f>
        <v>0</v>
      </c>
      <c r="BP164" s="1" cm="1">
        <f t="array" aca="1" ref="BP164" ca="1">IF(AND($B164=BP$28,$B164=$B165-1),NPV(discount_rate,OFFSET(BP129,,,,COUNTA($G$122:$CC$122)-COUNTA($G$122:BP$122)+1)-OFFSET(BP130,,,,COUNTA($G$122:$CC$122)-COUNTA($G$122:BP$122)+1))*(1+discount_rate),0)</f>
        <v>0</v>
      </c>
      <c r="BQ164" s="1" cm="1">
        <f t="array" aca="1" ref="BQ164" ca="1">IF(AND($B164=BQ$28,$B164=$B165-1),NPV(discount_rate,OFFSET(BQ129,,,,COUNTA($G$122:$CC$122)-COUNTA($G$122:BQ$122)+1)-OFFSET(BQ130,,,,COUNTA($G$122:$CC$122)-COUNTA($G$122:BQ$122)+1))*(1+discount_rate),0)</f>
        <v>0</v>
      </c>
      <c r="BR164" s="1" cm="1">
        <f t="array" aca="1" ref="BR164" ca="1">IF(AND($B164=BR$28,$B164=$B165-1),NPV(discount_rate,OFFSET(BR129,,,,COUNTA($G$122:$CC$122)-COUNTA($G$122:BR$122)+1)-OFFSET(BR130,,,,COUNTA($G$122:$CC$122)-COUNTA($G$122:BR$122)+1))*(1+discount_rate),0)</f>
        <v>0</v>
      </c>
      <c r="BS164" s="1" cm="1">
        <f t="array" aca="1" ref="BS164" ca="1">IF(AND($B164=BS$28,$B164=$B165-1),NPV(discount_rate,OFFSET(BS129,,,,COUNTA($G$122:$CC$122)-COUNTA($G$122:BS$122)+1)-OFFSET(BS130,,,,COUNTA($G$122:$CC$122)-COUNTA($G$122:BS$122)+1))*(1+discount_rate),0)</f>
        <v>0</v>
      </c>
      <c r="BT164" s="1" cm="1">
        <f t="array" aca="1" ref="BT164" ca="1">IF(AND($B164=BT$28,$B164=$B165-1),NPV(discount_rate,OFFSET(BT129,,,,COUNTA($G$122:$CC$122)-COUNTA($G$122:BT$122)+1)-OFFSET(BT130,,,,COUNTA($G$122:$CC$122)-COUNTA($G$122:BT$122)+1))*(1+discount_rate),0)</f>
        <v>0</v>
      </c>
      <c r="BU164" s="1" cm="1">
        <f t="array" aca="1" ref="BU164" ca="1">IF(AND($B164=BU$28,$B164=$B165-1),NPV(discount_rate,OFFSET(BU129,,,,COUNTA($G$122:$CC$122)-COUNTA($G$122:BU$122)+1)-OFFSET(BU130,,,,COUNTA($G$122:$CC$122)-COUNTA($G$122:BU$122)+1))*(1+discount_rate),0)</f>
        <v>0</v>
      </c>
      <c r="BV164" s="1" cm="1">
        <f t="array" aca="1" ref="BV164" ca="1">IF(AND($B164=BV$28,$B164=$B165-1),NPV(discount_rate,OFFSET(BV129,,,,COUNTA($G$122:$CC$122)-COUNTA($G$122:BV$122)+1)-OFFSET(BV130,,,,COUNTA($G$122:$CC$122)-COUNTA($G$122:BV$122)+1))*(1+discount_rate),0)</f>
        <v>0</v>
      </c>
      <c r="BW164" s="1" cm="1">
        <f t="array" aca="1" ref="BW164" ca="1">IF(AND($B164=BW$28,$B164=$B165-1),NPV(discount_rate,OFFSET(BW129,,,,COUNTA($G$122:$CC$122)-COUNTA($G$122:BW$122)+1)-OFFSET(BW130,,,,COUNTA($G$122:$CC$122)-COUNTA($G$122:BW$122)+1))*(1+discount_rate),0)</f>
        <v>0</v>
      </c>
      <c r="BX164" s="1" cm="1">
        <f t="array" aca="1" ref="BX164" ca="1">IF(AND($B164=BX$28,$B164=$B165-1),NPV(discount_rate,OFFSET(BX129,,,,COUNTA($G$122:$CC$122)-COUNTA($G$122:BX$122)+1)-OFFSET(BX130,,,,COUNTA($G$122:$CC$122)-COUNTA($G$122:BX$122)+1))*(1+discount_rate),0)</f>
        <v>0</v>
      </c>
      <c r="BY164" s="1" cm="1">
        <f t="array" aca="1" ref="BY164" ca="1">IF(AND($B164=BY$28,$B164=$B165-1),NPV(discount_rate,OFFSET(BY129,,,,COUNTA($G$122:$CC$122)-COUNTA($G$122:BY$122)+1)-OFFSET(BY130,,,,COUNTA($G$122:$CC$122)-COUNTA($G$122:BY$122)+1))*(1+discount_rate),0)</f>
        <v>0</v>
      </c>
      <c r="BZ164" s="1" cm="1">
        <f t="array" aca="1" ref="BZ164" ca="1">IF(AND($B164=BZ$28,$B164=$B165-1),NPV(discount_rate,OFFSET(BZ129,,,,COUNTA($G$122:$CC$122)-COUNTA($G$122:BZ$122)+1)-OFFSET(BZ130,,,,COUNTA($G$122:$CC$122)-COUNTA($G$122:BZ$122)+1))*(1+discount_rate),0)</f>
        <v>0</v>
      </c>
      <c r="CA164" s="1" cm="1">
        <f t="array" aca="1" ref="CA164" ca="1">IF(AND($B164=CA$28,$B164=$B165-1),NPV(discount_rate,OFFSET(CA129,,,,COUNTA($G$122:$CC$122)-COUNTA($G$122:CA$122)+1)-OFFSET(CA130,,,,COUNTA($G$122:$CC$122)-COUNTA($G$122:CA$122)+1))*(1+discount_rate),0)</f>
        <v>0</v>
      </c>
      <c r="CB164" s="1" cm="1">
        <f t="array" aca="1" ref="CB164" ca="1">IF(AND($B164=CB$28,$B164=$B165-1),NPV(discount_rate,OFFSET(CB129,,,,COUNTA($G$122:$CC$122)-COUNTA($G$122:CB$122)+1)-OFFSET(CB130,,,,COUNTA($G$122:$CC$122)-COUNTA($G$122:CB$122)+1))*(1+discount_rate),0)</f>
        <v>0</v>
      </c>
      <c r="CC164" s="1" cm="1">
        <f t="array" aca="1" ref="CC164" ca="1">IF(AND($B164=CC$28,$B164=$B165-1),NPV(discount_rate,OFFSET(CC129,,,,COUNTA($G$122:$CC$122)-COUNTA($G$122:CC$122)+1)-OFFSET(CC130,,,,COUNTA($G$122:$CC$122)-COUNTA($G$122:CC$122)+1))*(1+discount_rate),0)</f>
        <v>0</v>
      </c>
    </row>
    <row r="165" spans="2:81" x14ac:dyDescent="0.2">
      <c r="B165">
        <f t="shared" si="77"/>
        <v>2034</v>
      </c>
      <c r="D165" t="s">
        <v>43</v>
      </c>
      <c r="G165" s="1" cm="1">
        <f t="array" aca="1" ref="G165" ca="1">IF(AND($B165=G$28,$B165=$B166-1),NPV(discount_rate,OFFSET(G130,,,,COUNTA($G$122:$CC$122)-COUNTA($G$122:G$122)+1)-OFFSET(G131,,,,COUNTA($G$122:$CC$122)-COUNTA($G$122:G$122)+1))*(1+discount_rate),0)</f>
        <v>0</v>
      </c>
      <c r="H165" s="1" cm="1">
        <f t="array" aca="1" ref="H165" ca="1">IF(AND($B165=H$28,$B165=$B166-1),NPV(discount_rate,OFFSET(H130,,,,COUNTA($G$122:$CC$122)-COUNTA($G$122:H$122)+1)-OFFSET(H131,,,,COUNTA($G$122:$CC$122)-COUNTA($G$122:H$122)+1))*(1+discount_rate),0)</f>
        <v>0</v>
      </c>
      <c r="I165" s="1" cm="1">
        <f t="array" aca="1" ref="I165" ca="1">IF(AND($B165=I$28,$B165=$B166-1),NPV(discount_rate,OFFSET(I130,,,,COUNTA($G$122:$CC$122)-COUNTA($G$122:I$122)+1)-OFFSET(I131,,,,COUNTA($G$122:$CC$122)-COUNTA($G$122:I$122)+1))*(1+discount_rate),0)</f>
        <v>0</v>
      </c>
      <c r="J165" s="1" cm="1">
        <f t="array" aca="1" ref="J165" ca="1">IF(AND($B165=J$28,$B165=$B166-1),NPV(discount_rate,OFFSET(J130,,,,COUNTA($G$122:$CC$122)-COUNTA($G$122:J$122)+1)-OFFSET(J131,,,,COUNTA($G$122:$CC$122)-COUNTA($G$122:J$122)+1))*(1+discount_rate),0)</f>
        <v>0</v>
      </c>
      <c r="K165" s="1" cm="1">
        <f t="array" aca="1" ref="K165" ca="1">IF(AND($B165=K$28,$B165=$B166-1),NPV(discount_rate,OFFSET(K130,,,,COUNTA($G$122:$CC$122)-COUNTA($G$122:K$122)+1)-OFFSET(K131,,,,COUNTA($G$122:$CC$122)-COUNTA($G$122:K$122)+1))*(1+discount_rate),0)</f>
        <v>0</v>
      </c>
      <c r="L165" s="1" cm="1">
        <f t="array" aca="1" ref="L165" ca="1">IF(AND($B165=L$28,$B165=$B166-1),NPV(discount_rate,OFFSET(L130,,,,COUNTA($G$122:$CC$122)-COUNTA($G$122:L$122)+1)-OFFSET(L131,,,,COUNTA($G$122:$CC$122)-COUNTA($G$122:L$122)+1))*(1+discount_rate),0)</f>
        <v>0</v>
      </c>
      <c r="M165" s="1" cm="1">
        <f t="array" aca="1" ref="M165" ca="1">IF(AND($B165=M$28,$B165=$B166-1),NPV(discount_rate,OFFSET(M130,,,,COUNTA($G$122:$CC$122)-COUNTA($G$122:M$122)+1)-OFFSET(M131,,,,COUNTA($G$122:$CC$122)-COUNTA($G$122:M$122)+1))*(1+discount_rate),0)</f>
        <v>0</v>
      </c>
      <c r="N165" s="1" cm="1">
        <f t="array" aca="1" ref="N165" ca="1">IF(AND($B165=N$28,$B165=$B166-1),NPV(discount_rate,OFFSET(N130,,,,COUNTA($G$122:$CC$122)-COUNTA($G$122:N$122)+1)-OFFSET(N131,,,,COUNTA($G$122:$CC$122)-COUNTA($G$122:N$122)+1))*(1+discount_rate),0)</f>
        <v>0</v>
      </c>
      <c r="O165" s="1" cm="1">
        <f t="array" aca="1" ref="O165" ca="1">IF(AND($B165=O$28,$B165=$B166-1),NPV(discount_rate,OFFSET(O130,,,,COUNTA($G$122:$CC$122)-COUNTA($G$122:O$122)+1)-OFFSET(O131,,,,COUNTA($G$122:$CC$122)-COUNTA($G$122:O$122)+1))*(1+discount_rate),0)</f>
        <v>523.38209282216576</v>
      </c>
      <c r="P165" s="1" cm="1">
        <f t="array" aca="1" ref="P165" ca="1">IF(AND($B165=P$28,$B165=$B166-1),NPV(discount_rate,OFFSET(P130,,,,COUNTA($G$122:$CC$122)-COUNTA($G$122:P$122)+1)-OFFSET(P131,,,,COUNTA($G$122:$CC$122)-COUNTA($G$122:P$122)+1))*(1+discount_rate),0)</f>
        <v>0</v>
      </c>
      <c r="Q165" s="1" cm="1">
        <f t="array" aca="1" ref="Q165" ca="1">IF(AND($B165=Q$28,$B165=$B166-1),NPV(discount_rate,OFFSET(Q130,,,,COUNTA($G$122:$CC$122)-COUNTA($G$122:Q$122)+1)-OFFSET(Q131,,,,COUNTA($G$122:$CC$122)-COUNTA($G$122:Q$122)+1))*(1+discount_rate),0)</f>
        <v>0</v>
      </c>
      <c r="R165" s="1" cm="1">
        <f t="array" aca="1" ref="R165" ca="1">IF(AND($B165=R$28,$B165=$B166-1),NPV(discount_rate,OFFSET(R130,,,,COUNTA($G$122:$CC$122)-COUNTA($G$122:R$122)+1)-OFFSET(R131,,,,COUNTA($G$122:$CC$122)-COUNTA($G$122:R$122)+1))*(1+discount_rate),0)</f>
        <v>0</v>
      </c>
      <c r="S165" s="1" cm="1">
        <f t="array" aca="1" ref="S165" ca="1">IF(AND($B165=S$28,$B165=$B166-1),NPV(discount_rate,OFFSET(S130,,,,COUNTA($G$122:$CC$122)-COUNTA($G$122:S$122)+1)-OFFSET(S131,,,,COUNTA($G$122:$CC$122)-COUNTA($G$122:S$122)+1))*(1+discount_rate),0)</f>
        <v>0</v>
      </c>
      <c r="T165" s="1" cm="1">
        <f t="array" aca="1" ref="T165" ca="1">IF(AND($B165=T$28,$B165=$B166-1),NPV(discount_rate,OFFSET(T130,,,,COUNTA($G$122:$CC$122)-COUNTA($G$122:T$122)+1)-OFFSET(T131,,,,COUNTA($G$122:$CC$122)-COUNTA($G$122:T$122)+1))*(1+discount_rate),0)</f>
        <v>0</v>
      </c>
      <c r="U165" s="1" cm="1">
        <f t="array" aca="1" ref="U165" ca="1">IF(AND($B165=U$28,$B165=$B166-1),NPV(discount_rate,OFFSET(U130,,,,COUNTA($G$122:$CC$122)-COUNTA($G$122:U$122)+1)-OFFSET(U131,,,,COUNTA($G$122:$CC$122)-COUNTA($G$122:U$122)+1))*(1+discount_rate),0)</f>
        <v>0</v>
      </c>
      <c r="V165" s="1" cm="1">
        <f t="array" aca="1" ref="V165" ca="1">IF(AND($B165=V$28,$B165=$B166-1),NPV(discount_rate,OFFSET(V130,,,,COUNTA($G$122:$CC$122)-COUNTA($G$122:V$122)+1)-OFFSET(V131,,,,COUNTA($G$122:$CC$122)-COUNTA($G$122:V$122)+1))*(1+discount_rate),0)</f>
        <v>0</v>
      </c>
      <c r="W165" s="1" cm="1">
        <f t="array" aca="1" ref="W165" ca="1">IF(AND($B165=W$28,$B165=$B166-1),NPV(discount_rate,OFFSET(W130,,,,COUNTA($G$122:$CC$122)-COUNTA($G$122:W$122)+1)-OFFSET(W131,,,,COUNTA($G$122:$CC$122)-COUNTA($G$122:W$122)+1))*(1+discount_rate),0)</f>
        <v>0</v>
      </c>
      <c r="X165" s="1" cm="1">
        <f t="array" aca="1" ref="X165" ca="1">IF(AND($B165=X$28,$B165=$B166-1),NPV(discount_rate,OFFSET(X130,,,,COUNTA($G$122:$CC$122)-COUNTA($G$122:X$122)+1)-OFFSET(X131,,,,COUNTA($G$122:$CC$122)-COUNTA($G$122:X$122)+1))*(1+discount_rate),0)</f>
        <v>0</v>
      </c>
      <c r="Y165" s="1" cm="1">
        <f t="array" aca="1" ref="Y165" ca="1">IF(AND($B165=Y$28,$B165=$B166-1),NPV(discount_rate,OFFSET(Y130,,,,COUNTA($G$122:$CC$122)-COUNTA($G$122:Y$122)+1)-OFFSET(Y131,,,,COUNTA($G$122:$CC$122)-COUNTA($G$122:Y$122)+1))*(1+discount_rate),0)</f>
        <v>0</v>
      </c>
      <c r="Z165" s="1" cm="1">
        <f t="array" aca="1" ref="Z165" ca="1">IF(AND($B165=Z$28,$B165=$B166-1),NPV(discount_rate,OFFSET(Z130,,,,COUNTA($G$122:$CC$122)-COUNTA($G$122:Z$122)+1)-OFFSET(Z131,,,,COUNTA($G$122:$CC$122)-COUNTA($G$122:Z$122)+1))*(1+discount_rate),0)</f>
        <v>0</v>
      </c>
      <c r="AA165" s="1" cm="1">
        <f t="array" aca="1" ref="AA165" ca="1">IF(AND($B165=AA$28,$B165=$B166-1),NPV(discount_rate,OFFSET(AA130,,,,COUNTA($G$122:$CC$122)-COUNTA($G$122:AA$122)+1)-OFFSET(AA131,,,,COUNTA($G$122:$CC$122)-COUNTA($G$122:AA$122)+1))*(1+discount_rate),0)</f>
        <v>0</v>
      </c>
      <c r="AB165" s="1" cm="1">
        <f t="array" aca="1" ref="AB165" ca="1">IF(AND($B165=AB$28,$B165=$B166-1),NPV(discount_rate,OFFSET(AB130,,,,COUNTA($G$122:$CC$122)-COUNTA($G$122:AB$122)+1)-OFFSET(AB131,,,,COUNTA($G$122:$CC$122)-COUNTA($G$122:AB$122)+1))*(1+discount_rate),0)</f>
        <v>0</v>
      </c>
      <c r="AC165" s="1" cm="1">
        <f t="array" aca="1" ref="AC165" ca="1">IF(AND($B165=AC$28,$B165=$B166-1),NPV(discount_rate,OFFSET(AC130,,,,COUNTA($G$122:$CC$122)-COUNTA($G$122:AC$122)+1)-OFFSET(AC131,,,,COUNTA($G$122:$CC$122)-COUNTA($G$122:AC$122)+1))*(1+discount_rate),0)</f>
        <v>0</v>
      </c>
      <c r="AD165" s="1" cm="1">
        <f t="array" aca="1" ref="AD165" ca="1">IF(AND($B165=AD$28,$B165=$B166-1),NPV(discount_rate,OFFSET(AD130,,,,COUNTA($G$122:$CC$122)-COUNTA($G$122:AD$122)+1)-OFFSET(AD131,,,,COUNTA($G$122:$CC$122)-COUNTA($G$122:AD$122)+1))*(1+discount_rate),0)</f>
        <v>0</v>
      </c>
      <c r="AE165" s="1" cm="1">
        <f t="array" aca="1" ref="AE165" ca="1">IF(AND($B165=AE$28,$B165=$B166-1),NPV(discount_rate,OFFSET(AE130,,,,COUNTA($G$122:$CC$122)-COUNTA($G$122:AE$122)+1)-OFFSET(AE131,,,,COUNTA($G$122:$CC$122)-COUNTA($G$122:AE$122)+1))*(1+discount_rate),0)</f>
        <v>0</v>
      </c>
      <c r="AF165" s="1" cm="1">
        <f t="array" aca="1" ref="AF165" ca="1">IF(AND($B165=AF$28,$B165=$B166-1),NPV(discount_rate,OFFSET(AF130,,,,COUNTA($G$122:$CC$122)-COUNTA($G$122:AF$122)+1)-OFFSET(AF131,,,,COUNTA($G$122:$CC$122)-COUNTA($G$122:AF$122)+1))*(1+discount_rate),0)</f>
        <v>0</v>
      </c>
      <c r="AG165" s="1" cm="1">
        <f t="array" aca="1" ref="AG165" ca="1">IF(AND($B165=AG$28,$B165=$B166-1),NPV(discount_rate,OFFSET(AG130,,,,COUNTA($G$122:$CC$122)-COUNTA($G$122:AG$122)+1)-OFFSET(AG131,,,,COUNTA($G$122:$CC$122)-COUNTA($G$122:AG$122)+1))*(1+discount_rate),0)</f>
        <v>0</v>
      </c>
      <c r="AH165" s="1" cm="1">
        <f t="array" aca="1" ref="AH165" ca="1">IF(AND($B165=AH$28,$B165=$B166-1),NPV(discount_rate,OFFSET(AH130,,,,COUNTA($G$122:$CC$122)-COUNTA($G$122:AH$122)+1)-OFFSET(AH131,,,,COUNTA($G$122:$CC$122)-COUNTA($G$122:AH$122)+1))*(1+discount_rate),0)</f>
        <v>0</v>
      </c>
      <c r="AI165" s="1" cm="1">
        <f t="array" aca="1" ref="AI165" ca="1">IF(AND($B165=AI$28,$B165=$B166-1),NPV(discount_rate,OFFSET(AI130,,,,COUNTA($G$122:$CC$122)-COUNTA($G$122:AI$122)+1)-OFFSET(AI131,,,,COUNTA($G$122:$CC$122)-COUNTA($G$122:AI$122)+1))*(1+discount_rate),0)</f>
        <v>0</v>
      </c>
      <c r="AJ165" s="1" cm="1">
        <f t="array" aca="1" ref="AJ165" ca="1">IF(AND($B165=AJ$28,$B165=$B166-1),NPV(discount_rate,OFFSET(AJ130,,,,COUNTA($G$122:$CC$122)-COUNTA($G$122:AJ$122)+1)-OFFSET(AJ131,,,,COUNTA($G$122:$CC$122)-COUNTA($G$122:AJ$122)+1))*(1+discount_rate),0)</f>
        <v>0</v>
      </c>
      <c r="AK165" s="1" cm="1">
        <f t="array" aca="1" ref="AK165" ca="1">IF(AND($B165=AK$28,$B165=$B166-1),NPV(discount_rate,OFFSET(AK130,,,,COUNTA($G$122:$CC$122)-COUNTA($G$122:AK$122)+1)-OFFSET(AK131,,,,COUNTA($G$122:$CC$122)-COUNTA($G$122:AK$122)+1))*(1+discount_rate),0)</f>
        <v>0</v>
      </c>
      <c r="AL165" s="1" cm="1">
        <f t="array" aca="1" ref="AL165" ca="1">IF(AND($B165=AL$28,$B165=$B166-1),NPV(discount_rate,OFFSET(AL130,,,,COUNTA($G$122:$CC$122)-COUNTA($G$122:AL$122)+1)-OFFSET(AL131,,,,COUNTA($G$122:$CC$122)-COUNTA($G$122:AL$122)+1))*(1+discount_rate),0)</f>
        <v>0</v>
      </c>
      <c r="AM165" s="1" cm="1">
        <f t="array" aca="1" ref="AM165" ca="1">IF(AND($B165=AM$28,$B165=$B166-1),NPV(discount_rate,OFFSET(AM130,,,,COUNTA($G$122:$CC$122)-COUNTA($G$122:AM$122)+1)-OFFSET(AM131,,,,COUNTA($G$122:$CC$122)-COUNTA($G$122:AM$122)+1))*(1+discount_rate),0)</f>
        <v>0</v>
      </c>
      <c r="AN165" s="1" cm="1">
        <f t="array" aca="1" ref="AN165" ca="1">IF(AND($B165=AN$28,$B165=$B166-1),NPV(discount_rate,OFFSET(AN130,,,,COUNTA($G$122:$CC$122)-COUNTA($G$122:AN$122)+1)-OFFSET(AN131,,,,COUNTA($G$122:$CC$122)-COUNTA($G$122:AN$122)+1))*(1+discount_rate),0)</f>
        <v>0</v>
      </c>
      <c r="AO165" s="1" cm="1">
        <f t="array" aca="1" ref="AO165" ca="1">IF(AND($B165=AO$28,$B165=$B166-1),NPV(discount_rate,OFFSET(AO130,,,,COUNTA($G$122:$CC$122)-COUNTA($G$122:AO$122)+1)-OFFSET(AO131,,,,COUNTA($G$122:$CC$122)-COUNTA($G$122:AO$122)+1))*(1+discount_rate),0)</f>
        <v>0</v>
      </c>
      <c r="AP165" s="1" cm="1">
        <f t="array" aca="1" ref="AP165" ca="1">IF(AND($B165=AP$28,$B165=$B166-1),NPV(discount_rate,OFFSET(AP130,,,,COUNTA($G$122:$CC$122)-COUNTA($G$122:AP$122)+1)-OFFSET(AP131,,,,COUNTA($G$122:$CC$122)-COUNTA($G$122:AP$122)+1))*(1+discount_rate),0)</f>
        <v>0</v>
      </c>
      <c r="AQ165" s="1" cm="1">
        <f t="array" aca="1" ref="AQ165" ca="1">IF(AND($B165=AQ$28,$B165=$B166-1),NPV(discount_rate,OFFSET(AQ130,,,,COUNTA($G$122:$CC$122)-COUNTA($G$122:AQ$122)+1)-OFFSET(AQ131,,,,COUNTA($G$122:$CC$122)-COUNTA($G$122:AQ$122)+1))*(1+discount_rate),0)</f>
        <v>0</v>
      </c>
      <c r="AR165" s="1" cm="1">
        <f t="array" aca="1" ref="AR165" ca="1">IF(AND($B165=AR$28,$B165=$B166-1),NPV(discount_rate,OFFSET(AR130,,,,COUNTA($G$122:$CC$122)-COUNTA($G$122:AR$122)+1)-OFFSET(AR131,,,,COUNTA($G$122:$CC$122)-COUNTA($G$122:AR$122)+1))*(1+discount_rate),0)</f>
        <v>0</v>
      </c>
      <c r="AS165" s="1" cm="1">
        <f t="array" aca="1" ref="AS165" ca="1">IF(AND($B165=AS$28,$B165=$B166-1),NPV(discount_rate,OFFSET(AS130,,,,COUNTA($G$122:$CC$122)-COUNTA($G$122:AS$122)+1)-OFFSET(AS131,,,,COUNTA($G$122:$CC$122)-COUNTA($G$122:AS$122)+1))*(1+discount_rate),0)</f>
        <v>0</v>
      </c>
      <c r="AT165" s="1" cm="1">
        <f t="array" aca="1" ref="AT165" ca="1">IF(AND($B165=AT$28,$B165=$B166-1),NPV(discount_rate,OFFSET(AT130,,,,COUNTA($G$122:$CC$122)-COUNTA($G$122:AT$122)+1)-OFFSET(AT131,,,,COUNTA($G$122:$CC$122)-COUNTA($G$122:AT$122)+1))*(1+discount_rate),0)</f>
        <v>0</v>
      </c>
      <c r="AU165" s="1" cm="1">
        <f t="array" aca="1" ref="AU165" ca="1">IF(AND($B165=AU$28,$B165=$B166-1),NPV(discount_rate,OFFSET(AU130,,,,COUNTA($G$122:$CC$122)-COUNTA($G$122:AU$122)+1)-OFFSET(AU131,,,,COUNTA($G$122:$CC$122)-COUNTA($G$122:AU$122)+1))*(1+discount_rate),0)</f>
        <v>0</v>
      </c>
      <c r="AV165" s="1" cm="1">
        <f t="array" aca="1" ref="AV165" ca="1">IF(AND($B165=AV$28,$B165=$B166-1),NPV(discount_rate,OFFSET(AV130,,,,COUNTA($G$122:$CC$122)-COUNTA($G$122:AV$122)+1)-OFFSET(AV131,,,,COUNTA($G$122:$CC$122)-COUNTA($G$122:AV$122)+1))*(1+discount_rate),0)</f>
        <v>0</v>
      </c>
      <c r="AW165" s="1" cm="1">
        <f t="array" aca="1" ref="AW165" ca="1">IF(AND($B165=AW$28,$B165=$B166-1),NPV(discount_rate,OFFSET(AW130,,,,COUNTA($G$122:$CC$122)-COUNTA($G$122:AW$122)+1)-OFFSET(AW131,,,,COUNTA($G$122:$CC$122)-COUNTA($G$122:AW$122)+1))*(1+discount_rate),0)</f>
        <v>0</v>
      </c>
      <c r="AX165" s="1" cm="1">
        <f t="array" aca="1" ref="AX165" ca="1">IF(AND($B165=AX$28,$B165=$B166-1),NPV(discount_rate,OFFSET(AX130,,,,COUNTA($G$122:$CC$122)-COUNTA($G$122:AX$122)+1)-OFFSET(AX131,,,,COUNTA($G$122:$CC$122)-COUNTA($G$122:AX$122)+1))*(1+discount_rate),0)</f>
        <v>0</v>
      </c>
      <c r="AY165" s="1" cm="1">
        <f t="array" aca="1" ref="AY165" ca="1">IF(AND($B165=AY$28,$B165=$B166-1),NPV(discount_rate,OFFSET(AY130,,,,COUNTA($G$122:$CC$122)-COUNTA($G$122:AY$122)+1)-OFFSET(AY131,,,,COUNTA($G$122:$CC$122)-COUNTA($G$122:AY$122)+1))*(1+discount_rate),0)</f>
        <v>0</v>
      </c>
      <c r="AZ165" s="1" cm="1">
        <f t="array" aca="1" ref="AZ165" ca="1">IF(AND($B165=AZ$28,$B165=$B166-1),NPV(discount_rate,OFFSET(AZ130,,,,COUNTA($G$122:$CC$122)-COUNTA($G$122:AZ$122)+1)-OFFSET(AZ131,,,,COUNTA($G$122:$CC$122)-COUNTA($G$122:AZ$122)+1))*(1+discount_rate),0)</f>
        <v>0</v>
      </c>
      <c r="BA165" s="1" cm="1">
        <f t="array" aca="1" ref="BA165" ca="1">IF(AND($B165=BA$28,$B165=$B166-1),NPV(discount_rate,OFFSET(BA130,,,,COUNTA($G$122:$CC$122)-COUNTA($G$122:BA$122)+1)-OFFSET(BA131,,,,COUNTA($G$122:$CC$122)-COUNTA($G$122:BA$122)+1))*(1+discount_rate),0)</f>
        <v>0</v>
      </c>
      <c r="BB165" s="1" cm="1">
        <f t="array" aca="1" ref="BB165" ca="1">IF(AND($B165=BB$28,$B165=$B166-1),NPV(discount_rate,OFFSET(BB130,,,,COUNTA($G$122:$CC$122)-COUNTA($G$122:BB$122)+1)-OFFSET(BB131,,,,COUNTA($G$122:$CC$122)-COUNTA($G$122:BB$122)+1))*(1+discount_rate),0)</f>
        <v>0</v>
      </c>
      <c r="BC165" s="1" cm="1">
        <f t="array" aca="1" ref="BC165" ca="1">IF(AND($B165=BC$28,$B165=$B166-1),NPV(discount_rate,OFFSET(BC130,,,,COUNTA($G$122:$CC$122)-COUNTA($G$122:BC$122)+1)-OFFSET(BC131,,,,COUNTA($G$122:$CC$122)-COUNTA($G$122:BC$122)+1))*(1+discount_rate),0)</f>
        <v>0</v>
      </c>
      <c r="BD165" s="1" cm="1">
        <f t="array" aca="1" ref="BD165" ca="1">IF(AND($B165=BD$28,$B165=$B166-1),NPV(discount_rate,OFFSET(BD130,,,,COUNTA($G$122:$CC$122)-COUNTA($G$122:BD$122)+1)-OFFSET(BD131,,,,COUNTA($G$122:$CC$122)-COUNTA($G$122:BD$122)+1))*(1+discount_rate),0)</f>
        <v>0</v>
      </c>
      <c r="BE165" s="1" cm="1">
        <f t="array" aca="1" ref="BE165" ca="1">IF(AND($B165=BE$28,$B165=$B166-1),NPV(discount_rate,OFFSET(BE130,,,,COUNTA($G$122:$CC$122)-COUNTA($G$122:BE$122)+1)-OFFSET(BE131,,,,COUNTA($G$122:$CC$122)-COUNTA($G$122:BE$122)+1))*(1+discount_rate),0)</f>
        <v>0</v>
      </c>
      <c r="BF165" s="1" cm="1">
        <f t="array" aca="1" ref="BF165" ca="1">IF(AND($B165=BF$28,$B165=$B166-1),NPV(discount_rate,OFFSET(BF130,,,,COUNTA($G$122:$CC$122)-COUNTA($G$122:BF$122)+1)-OFFSET(BF131,,,,COUNTA($G$122:$CC$122)-COUNTA($G$122:BF$122)+1))*(1+discount_rate),0)</f>
        <v>0</v>
      </c>
      <c r="BG165" s="1" cm="1">
        <f t="array" aca="1" ref="BG165" ca="1">IF(AND($B165=BG$28,$B165=$B166-1),NPV(discount_rate,OFFSET(BG130,,,,COUNTA($G$122:$CC$122)-COUNTA($G$122:BG$122)+1)-OFFSET(BG131,,,,COUNTA($G$122:$CC$122)-COUNTA($G$122:BG$122)+1))*(1+discount_rate),0)</f>
        <v>0</v>
      </c>
      <c r="BH165" s="1" cm="1">
        <f t="array" aca="1" ref="BH165" ca="1">IF(AND($B165=BH$28,$B165=$B166-1),NPV(discount_rate,OFFSET(BH130,,,,COUNTA($G$122:$CC$122)-COUNTA($G$122:BH$122)+1)-OFFSET(BH131,,,,COUNTA($G$122:$CC$122)-COUNTA($G$122:BH$122)+1))*(1+discount_rate),0)</f>
        <v>0</v>
      </c>
      <c r="BI165" s="1" cm="1">
        <f t="array" aca="1" ref="BI165" ca="1">IF(AND($B165=BI$28,$B165=$B166-1),NPV(discount_rate,OFFSET(BI130,,,,COUNTA($G$122:$CC$122)-COUNTA($G$122:BI$122)+1)-OFFSET(BI131,,,,COUNTA($G$122:$CC$122)-COUNTA($G$122:BI$122)+1))*(1+discount_rate),0)</f>
        <v>0</v>
      </c>
      <c r="BJ165" s="1" cm="1">
        <f t="array" aca="1" ref="BJ165" ca="1">IF(AND($B165=BJ$28,$B165=$B166-1),NPV(discount_rate,OFFSET(BJ130,,,,COUNTA($G$122:$CC$122)-COUNTA($G$122:BJ$122)+1)-OFFSET(BJ131,,,,COUNTA($G$122:$CC$122)-COUNTA($G$122:BJ$122)+1))*(1+discount_rate),0)</f>
        <v>0</v>
      </c>
      <c r="BK165" s="1" cm="1">
        <f t="array" aca="1" ref="BK165" ca="1">IF(AND($B165=BK$28,$B165=$B166-1),NPV(discount_rate,OFFSET(BK130,,,,COUNTA($G$122:$CC$122)-COUNTA($G$122:BK$122)+1)-OFFSET(BK131,,,,COUNTA($G$122:$CC$122)-COUNTA($G$122:BK$122)+1))*(1+discount_rate),0)</f>
        <v>0</v>
      </c>
      <c r="BL165" s="1" cm="1">
        <f t="array" aca="1" ref="BL165" ca="1">IF(AND($B165=BL$28,$B165=$B166-1),NPV(discount_rate,OFFSET(BL130,,,,COUNTA($G$122:$CC$122)-COUNTA($G$122:BL$122)+1)-OFFSET(BL131,,,,COUNTA($G$122:$CC$122)-COUNTA($G$122:BL$122)+1))*(1+discount_rate),0)</f>
        <v>0</v>
      </c>
      <c r="BM165" s="1" cm="1">
        <f t="array" aca="1" ref="BM165" ca="1">IF(AND($B165=BM$28,$B165=$B166-1),NPV(discount_rate,OFFSET(BM130,,,,COUNTA($G$122:$CC$122)-COUNTA($G$122:BM$122)+1)-OFFSET(BM131,,,,COUNTA($G$122:$CC$122)-COUNTA($G$122:BM$122)+1))*(1+discount_rate),0)</f>
        <v>0</v>
      </c>
      <c r="BN165" s="1" cm="1">
        <f t="array" aca="1" ref="BN165" ca="1">IF(AND($B165=BN$28,$B165=$B166-1),NPV(discount_rate,OFFSET(BN130,,,,COUNTA($G$122:$CC$122)-COUNTA($G$122:BN$122)+1)-OFFSET(BN131,,,,COUNTA($G$122:$CC$122)-COUNTA($G$122:BN$122)+1))*(1+discount_rate),0)</f>
        <v>0</v>
      </c>
      <c r="BO165" s="1" cm="1">
        <f t="array" aca="1" ref="BO165" ca="1">IF(AND($B165=BO$28,$B165=$B166-1),NPV(discount_rate,OFFSET(BO130,,,,COUNTA($G$122:$CC$122)-COUNTA($G$122:BO$122)+1)-OFFSET(BO131,,,,COUNTA($G$122:$CC$122)-COUNTA($G$122:BO$122)+1))*(1+discount_rate),0)</f>
        <v>0</v>
      </c>
      <c r="BP165" s="1" cm="1">
        <f t="array" aca="1" ref="BP165" ca="1">IF(AND($B165=BP$28,$B165=$B166-1),NPV(discount_rate,OFFSET(BP130,,,,COUNTA($G$122:$CC$122)-COUNTA($G$122:BP$122)+1)-OFFSET(BP131,,,,COUNTA($G$122:$CC$122)-COUNTA($G$122:BP$122)+1))*(1+discount_rate),0)</f>
        <v>0</v>
      </c>
      <c r="BQ165" s="1" cm="1">
        <f t="array" aca="1" ref="BQ165" ca="1">IF(AND($B165=BQ$28,$B165=$B166-1),NPV(discount_rate,OFFSET(BQ130,,,,COUNTA($G$122:$CC$122)-COUNTA($G$122:BQ$122)+1)-OFFSET(BQ131,,,,COUNTA($G$122:$CC$122)-COUNTA($G$122:BQ$122)+1))*(1+discount_rate),0)</f>
        <v>0</v>
      </c>
      <c r="BR165" s="1" cm="1">
        <f t="array" aca="1" ref="BR165" ca="1">IF(AND($B165=BR$28,$B165=$B166-1),NPV(discount_rate,OFFSET(BR130,,,,COUNTA($G$122:$CC$122)-COUNTA($G$122:BR$122)+1)-OFFSET(BR131,,,,COUNTA($G$122:$CC$122)-COUNTA($G$122:BR$122)+1))*(1+discount_rate),0)</f>
        <v>0</v>
      </c>
      <c r="BS165" s="1" cm="1">
        <f t="array" aca="1" ref="BS165" ca="1">IF(AND($B165=BS$28,$B165=$B166-1),NPV(discount_rate,OFFSET(BS130,,,,COUNTA($G$122:$CC$122)-COUNTA($G$122:BS$122)+1)-OFFSET(BS131,,,,COUNTA($G$122:$CC$122)-COUNTA($G$122:BS$122)+1))*(1+discount_rate),0)</f>
        <v>0</v>
      </c>
      <c r="BT165" s="1" cm="1">
        <f t="array" aca="1" ref="BT165" ca="1">IF(AND($B165=BT$28,$B165=$B166-1),NPV(discount_rate,OFFSET(BT130,,,,COUNTA($G$122:$CC$122)-COUNTA($G$122:BT$122)+1)-OFFSET(BT131,,,,COUNTA($G$122:$CC$122)-COUNTA($G$122:BT$122)+1))*(1+discount_rate),0)</f>
        <v>0</v>
      </c>
      <c r="BU165" s="1" cm="1">
        <f t="array" aca="1" ref="BU165" ca="1">IF(AND($B165=BU$28,$B165=$B166-1),NPV(discount_rate,OFFSET(BU130,,,,COUNTA($G$122:$CC$122)-COUNTA($G$122:BU$122)+1)-OFFSET(BU131,,,,COUNTA($G$122:$CC$122)-COUNTA($G$122:BU$122)+1))*(1+discount_rate),0)</f>
        <v>0</v>
      </c>
      <c r="BV165" s="1" cm="1">
        <f t="array" aca="1" ref="BV165" ca="1">IF(AND($B165=BV$28,$B165=$B166-1),NPV(discount_rate,OFFSET(BV130,,,,COUNTA($G$122:$CC$122)-COUNTA($G$122:BV$122)+1)-OFFSET(BV131,,,,COUNTA($G$122:$CC$122)-COUNTA($G$122:BV$122)+1))*(1+discount_rate),0)</f>
        <v>0</v>
      </c>
      <c r="BW165" s="1" cm="1">
        <f t="array" aca="1" ref="BW165" ca="1">IF(AND($B165=BW$28,$B165=$B166-1),NPV(discount_rate,OFFSET(BW130,,,,COUNTA($G$122:$CC$122)-COUNTA($G$122:BW$122)+1)-OFFSET(BW131,,,,COUNTA($G$122:$CC$122)-COUNTA($G$122:BW$122)+1))*(1+discount_rate),0)</f>
        <v>0</v>
      </c>
      <c r="BX165" s="1" cm="1">
        <f t="array" aca="1" ref="BX165" ca="1">IF(AND($B165=BX$28,$B165=$B166-1),NPV(discount_rate,OFFSET(BX130,,,,COUNTA($G$122:$CC$122)-COUNTA($G$122:BX$122)+1)-OFFSET(BX131,,,,COUNTA($G$122:$CC$122)-COUNTA($G$122:BX$122)+1))*(1+discount_rate),0)</f>
        <v>0</v>
      </c>
      <c r="BY165" s="1" cm="1">
        <f t="array" aca="1" ref="BY165" ca="1">IF(AND($B165=BY$28,$B165=$B166-1),NPV(discount_rate,OFFSET(BY130,,,,COUNTA($G$122:$CC$122)-COUNTA($G$122:BY$122)+1)-OFFSET(BY131,,,,COUNTA($G$122:$CC$122)-COUNTA($G$122:BY$122)+1))*(1+discount_rate),0)</f>
        <v>0</v>
      </c>
      <c r="BZ165" s="1" cm="1">
        <f t="array" aca="1" ref="BZ165" ca="1">IF(AND($B165=BZ$28,$B165=$B166-1),NPV(discount_rate,OFFSET(BZ130,,,,COUNTA($G$122:$CC$122)-COUNTA($G$122:BZ$122)+1)-OFFSET(BZ131,,,,COUNTA($G$122:$CC$122)-COUNTA($G$122:BZ$122)+1))*(1+discount_rate),0)</f>
        <v>0</v>
      </c>
      <c r="CA165" s="1" cm="1">
        <f t="array" aca="1" ref="CA165" ca="1">IF(AND($B165=CA$28,$B165=$B166-1),NPV(discount_rate,OFFSET(CA130,,,,COUNTA($G$122:$CC$122)-COUNTA($G$122:CA$122)+1)-OFFSET(CA131,,,,COUNTA($G$122:$CC$122)-COUNTA($G$122:CA$122)+1))*(1+discount_rate),0)</f>
        <v>0</v>
      </c>
      <c r="CB165" s="1" cm="1">
        <f t="array" aca="1" ref="CB165" ca="1">IF(AND($B165=CB$28,$B165=$B166-1),NPV(discount_rate,OFFSET(CB130,,,,COUNTA($G$122:$CC$122)-COUNTA($G$122:CB$122)+1)-OFFSET(CB131,,,,COUNTA($G$122:$CC$122)-COUNTA($G$122:CB$122)+1))*(1+discount_rate),0)</f>
        <v>0</v>
      </c>
      <c r="CC165" s="1" cm="1">
        <f t="array" aca="1" ref="CC165" ca="1">IF(AND($B165=CC$28,$B165=$B166-1),NPV(discount_rate,OFFSET(CC130,,,,COUNTA($G$122:$CC$122)-COUNTA($G$122:CC$122)+1)-OFFSET(CC131,,,,COUNTA($G$122:$CC$122)-COUNTA($G$122:CC$122)+1))*(1+discount_rate),0)</f>
        <v>0</v>
      </c>
    </row>
    <row r="166" spans="2:81" x14ac:dyDescent="0.2">
      <c r="B166">
        <f t="shared" si="77"/>
        <v>2035</v>
      </c>
      <c r="D166" t="s">
        <v>43</v>
      </c>
      <c r="G166" s="1" cm="1">
        <f t="array" aca="1" ref="G166" ca="1">IF(AND($B166=G$28,$B166=$B167-1),NPV(discount_rate,OFFSET(G131,,,,COUNTA($G$122:$CC$122)-COUNTA($G$122:G$122)+1)-OFFSET(G132,,,,COUNTA($G$122:$CC$122)-COUNTA($G$122:G$122)+1))*(1+discount_rate),0)</f>
        <v>0</v>
      </c>
      <c r="H166" s="1" cm="1">
        <f t="array" aca="1" ref="H166" ca="1">IF(AND($B166=H$28,$B166=$B167-1),NPV(discount_rate,OFFSET(H131,,,,COUNTA($G$122:$CC$122)-COUNTA($G$122:H$122)+1)-OFFSET(H132,,,,COUNTA($G$122:$CC$122)-COUNTA($G$122:H$122)+1))*(1+discount_rate),0)</f>
        <v>0</v>
      </c>
      <c r="I166" s="1" cm="1">
        <f t="array" aca="1" ref="I166" ca="1">IF(AND($B166=I$28,$B166=$B167-1),NPV(discount_rate,OFFSET(I131,,,,COUNTA($G$122:$CC$122)-COUNTA($G$122:I$122)+1)-OFFSET(I132,,,,COUNTA($G$122:$CC$122)-COUNTA($G$122:I$122)+1))*(1+discount_rate),0)</f>
        <v>0</v>
      </c>
      <c r="J166" s="1" cm="1">
        <f t="array" aca="1" ref="J166" ca="1">IF(AND($B166=J$28,$B166=$B167-1),NPV(discount_rate,OFFSET(J131,,,,COUNTA($G$122:$CC$122)-COUNTA($G$122:J$122)+1)-OFFSET(J132,,,,COUNTA($G$122:$CC$122)-COUNTA($G$122:J$122)+1))*(1+discount_rate),0)</f>
        <v>0</v>
      </c>
      <c r="K166" s="1" cm="1">
        <f t="array" aca="1" ref="K166" ca="1">IF(AND($B166=K$28,$B166=$B167-1),NPV(discount_rate,OFFSET(K131,,,,COUNTA($G$122:$CC$122)-COUNTA($G$122:K$122)+1)-OFFSET(K132,,,,COUNTA($G$122:$CC$122)-COUNTA($G$122:K$122)+1))*(1+discount_rate),0)</f>
        <v>0</v>
      </c>
      <c r="L166" s="1" cm="1">
        <f t="array" aca="1" ref="L166" ca="1">IF(AND($B166=L$28,$B166=$B167-1),NPV(discount_rate,OFFSET(L131,,,,COUNTA($G$122:$CC$122)-COUNTA($G$122:L$122)+1)-OFFSET(L132,,,,COUNTA($G$122:$CC$122)-COUNTA($G$122:L$122)+1))*(1+discount_rate),0)</f>
        <v>0</v>
      </c>
      <c r="M166" s="1" cm="1">
        <f t="array" aca="1" ref="M166" ca="1">IF(AND($B166=M$28,$B166=$B167-1),NPV(discount_rate,OFFSET(M131,,,,COUNTA($G$122:$CC$122)-COUNTA($G$122:M$122)+1)-OFFSET(M132,,,,COUNTA($G$122:$CC$122)-COUNTA($G$122:M$122)+1))*(1+discount_rate),0)</f>
        <v>0</v>
      </c>
      <c r="N166" s="1" cm="1">
        <f t="array" aca="1" ref="N166" ca="1">IF(AND($B166=N$28,$B166=$B167-1),NPV(discount_rate,OFFSET(N131,,,,COUNTA($G$122:$CC$122)-COUNTA($G$122:N$122)+1)-OFFSET(N132,,,,COUNTA($G$122:$CC$122)-COUNTA($G$122:N$122)+1))*(1+discount_rate),0)</f>
        <v>0</v>
      </c>
      <c r="O166" s="1" cm="1">
        <f t="array" aca="1" ref="O166" ca="1">IF(AND($B166=O$28,$B166=$B167-1),NPV(discount_rate,OFFSET(O131,,,,COUNTA($G$122:$CC$122)-COUNTA($G$122:O$122)+1)-OFFSET(O132,,,,COUNTA($G$122:$CC$122)-COUNTA($G$122:O$122)+1))*(1+discount_rate),0)</f>
        <v>0</v>
      </c>
      <c r="P166" s="1" cm="1">
        <f t="array" aca="1" ref="P166" ca="1">IF(AND($B166=P$28,$B166=$B167-1),NPV(discount_rate,OFFSET(P131,,,,COUNTA($G$122:$CC$122)-COUNTA($G$122:P$122)+1)-OFFSET(P132,,,,COUNTA($G$122:$CC$122)-COUNTA($G$122:P$122)+1))*(1+discount_rate),0)</f>
        <v>507.21285755225284</v>
      </c>
      <c r="Q166" s="1" cm="1">
        <f t="array" aca="1" ref="Q166" ca="1">IF(AND($B166=Q$28,$B166=$B167-1),NPV(discount_rate,OFFSET(Q131,,,,COUNTA($G$122:$CC$122)-COUNTA($G$122:Q$122)+1)-OFFSET(Q132,,,,COUNTA($G$122:$CC$122)-COUNTA($G$122:Q$122)+1))*(1+discount_rate),0)</f>
        <v>0</v>
      </c>
      <c r="R166" s="1" cm="1">
        <f t="array" aca="1" ref="R166" ca="1">IF(AND($B166=R$28,$B166=$B167-1),NPV(discount_rate,OFFSET(R131,,,,COUNTA($G$122:$CC$122)-COUNTA($G$122:R$122)+1)-OFFSET(R132,,,,COUNTA($G$122:$CC$122)-COUNTA($G$122:R$122)+1))*(1+discount_rate),0)</f>
        <v>0</v>
      </c>
      <c r="S166" s="1" cm="1">
        <f t="array" aca="1" ref="S166" ca="1">IF(AND($B166=S$28,$B166=$B167-1),NPV(discount_rate,OFFSET(S131,,,,COUNTA($G$122:$CC$122)-COUNTA($G$122:S$122)+1)-OFFSET(S132,,,,COUNTA($G$122:$CC$122)-COUNTA($G$122:S$122)+1))*(1+discount_rate),0)</f>
        <v>0</v>
      </c>
      <c r="T166" s="1" cm="1">
        <f t="array" aca="1" ref="T166" ca="1">IF(AND($B166=T$28,$B166=$B167-1),NPV(discount_rate,OFFSET(T131,,,,COUNTA($G$122:$CC$122)-COUNTA($G$122:T$122)+1)-OFFSET(T132,,,,COUNTA($G$122:$CC$122)-COUNTA($G$122:T$122)+1))*(1+discount_rate),0)</f>
        <v>0</v>
      </c>
      <c r="U166" s="1" cm="1">
        <f t="array" aca="1" ref="U166" ca="1">IF(AND($B166=U$28,$B166=$B167-1),NPV(discount_rate,OFFSET(U131,,,,COUNTA($G$122:$CC$122)-COUNTA($G$122:U$122)+1)-OFFSET(U132,,,,COUNTA($G$122:$CC$122)-COUNTA($G$122:U$122)+1))*(1+discount_rate),0)</f>
        <v>0</v>
      </c>
      <c r="V166" s="1" cm="1">
        <f t="array" aca="1" ref="V166" ca="1">IF(AND($B166=V$28,$B166=$B167-1),NPV(discount_rate,OFFSET(V131,,,,COUNTA($G$122:$CC$122)-COUNTA($G$122:V$122)+1)-OFFSET(V132,,,,COUNTA($G$122:$CC$122)-COUNTA($G$122:V$122)+1))*(1+discount_rate),0)</f>
        <v>0</v>
      </c>
      <c r="W166" s="1" cm="1">
        <f t="array" aca="1" ref="W166" ca="1">IF(AND($B166=W$28,$B166=$B167-1),NPV(discount_rate,OFFSET(W131,,,,COUNTA($G$122:$CC$122)-COUNTA($G$122:W$122)+1)-OFFSET(W132,,,,COUNTA($G$122:$CC$122)-COUNTA($G$122:W$122)+1))*(1+discount_rate),0)</f>
        <v>0</v>
      </c>
      <c r="X166" s="1" cm="1">
        <f t="array" aca="1" ref="X166" ca="1">IF(AND($B166=X$28,$B166=$B167-1),NPV(discount_rate,OFFSET(X131,,,,COUNTA($G$122:$CC$122)-COUNTA($G$122:X$122)+1)-OFFSET(X132,,,,COUNTA($G$122:$CC$122)-COUNTA($G$122:X$122)+1))*(1+discount_rate),0)</f>
        <v>0</v>
      </c>
      <c r="Y166" s="1" cm="1">
        <f t="array" aca="1" ref="Y166" ca="1">IF(AND($B166=Y$28,$B166=$B167-1),NPV(discount_rate,OFFSET(Y131,,,,COUNTA($G$122:$CC$122)-COUNTA($G$122:Y$122)+1)-OFFSET(Y132,,,,COUNTA($G$122:$CC$122)-COUNTA($G$122:Y$122)+1))*(1+discount_rate),0)</f>
        <v>0</v>
      </c>
      <c r="Z166" s="1" cm="1">
        <f t="array" aca="1" ref="Z166" ca="1">IF(AND($B166=Z$28,$B166=$B167-1),NPV(discount_rate,OFFSET(Z131,,,,COUNTA($G$122:$CC$122)-COUNTA($G$122:Z$122)+1)-OFFSET(Z132,,,,COUNTA($G$122:$CC$122)-COUNTA($G$122:Z$122)+1))*(1+discount_rate),0)</f>
        <v>0</v>
      </c>
      <c r="AA166" s="1" cm="1">
        <f t="array" aca="1" ref="AA166" ca="1">IF(AND($B166=AA$28,$B166=$B167-1),NPV(discount_rate,OFFSET(AA131,,,,COUNTA($G$122:$CC$122)-COUNTA($G$122:AA$122)+1)-OFFSET(AA132,,,,COUNTA($G$122:$CC$122)-COUNTA($G$122:AA$122)+1))*(1+discount_rate),0)</f>
        <v>0</v>
      </c>
      <c r="AB166" s="1" cm="1">
        <f t="array" aca="1" ref="AB166" ca="1">IF(AND($B166=AB$28,$B166=$B167-1),NPV(discount_rate,OFFSET(AB131,,,,COUNTA($G$122:$CC$122)-COUNTA($G$122:AB$122)+1)-OFFSET(AB132,,,,COUNTA($G$122:$CC$122)-COUNTA($G$122:AB$122)+1))*(1+discount_rate),0)</f>
        <v>0</v>
      </c>
      <c r="AC166" s="1" cm="1">
        <f t="array" aca="1" ref="AC166" ca="1">IF(AND($B166=AC$28,$B166=$B167-1),NPV(discount_rate,OFFSET(AC131,,,,COUNTA($G$122:$CC$122)-COUNTA($G$122:AC$122)+1)-OFFSET(AC132,,,,COUNTA($G$122:$CC$122)-COUNTA($G$122:AC$122)+1))*(1+discount_rate),0)</f>
        <v>0</v>
      </c>
      <c r="AD166" s="1" cm="1">
        <f t="array" aca="1" ref="AD166" ca="1">IF(AND($B166=AD$28,$B166=$B167-1),NPV(discount_rate,OFFSET(AD131,,,,COUNTA($G$122:$CC$122)-COUNTA($G$122:AD$122)+1)-OFFSET(AD132,,,,COUNTA($G$122:$CC$122)-COUNTA($G$122:AD$122)+1))*(1+discount_rate),0)</f>
        <v>0</v>
      </c>
      <c r="AE166" s="1" cm="1">
        <f t="array" aca="1" ref="AE166" ca="1">IF(AND($B166=AE$28,$B166=$B167-1),NPV(discount_rate,OFFSET(AE131,,,,COUNTA($G$122:$CC$122)-COUNTA($G$122:AE$122)+1)-OFFSET(AE132,,,,COUNTA($G$122:$CC$122)-COUNTA($G$122:AE$122)+1))*(1+discount_rate),0)</f>
        <v>0</v>
      </c>
      <c r="AF166" s="1" cm="1">
        <f t="array" aca="1" ref="AF166" ca="1">IF(AND($B166=AF$28,$B166=$B167-1),NPV(discount_rate,OFFSET(AF131,,,,COUNTA($G$122:$CC$122)-COUNTA($G$122:AF$122)+1)-OFFSET(AF132,,,,COUNTA($G$122:$CC$122)-COUNTA($G$122:AF$122)+1))*(1+discount_rate),0)</f>
        <v>0</v>
      </c>
      <c r="AG166" s="1" cm="1">
        <f t="array" aca="1" ref="AG166" ca="1">IF(AND($B166=AG$28,$B166=$B167-1),NPV(discount_rate,OFFSET(AG131,,,,COUNTA($G$122:$CC$122)-COUNTA($G$122:AG$122)+1)-OFFSET(AG132,,,,COUNTA($G$122:$CC$122)-COUNTA($G$122:AG$122)+1))*(1+discount_rate),0)</f>
        <v>0</v>
      </c>
      <c r="AH166" s="1" cm="1">
        <f t="array" aca="1" ref="AH166" ca="1">IF(AND($B166=AH$28,$B166=$B167-1),NPV(discount_rate,OFFSET(AH131,,,,COUNTA($G$122:$CC$122)-COUNTA($G$122:AH$122)+1)-OFFSET(AH132,,,,COUNTA($G$122:$CC$122)-COUNTA($G$122:AH$122)+1))*(1+discount_rate),0)</f>
        <v>0</v>
      </c>
      <c r="AI166" s="1" cm="1">
        <f t="array" aca="1" ref="AI166" ca="1">IF(AND($B166=AI$28,$B166=$B167-1),NPV(discount_rate,OFFSET(AI131,,,,COUNTA($G$122:$CC$122)-COUNTA($G$122:AI$122)+1)-OFFSET(AI132,,,,COUNTA($G$122:$CC$122)-COUNTA($G$122:AI$122)+1))*(1+discount_rate),0)</f>
        <v>0</v>
      </c>
      <c r="AJ166" s="1" cm="1">
        <f t="array" aca="1" ref="AJ166" ca="1">IF(AND($B166=AJ$28,$B166=$B167-1),NPV(discount_rate,OFFSET(AJ131,,,,COUNTA($G$122:$CC$122)-COUNTA($G$122:AJ$122)+1)-OFFSET(AJ132,,,,COUNTA($G$122:$CC$122)-COUNTA($G$122:AJ$122)+1))*(1+discount_rate),0)</f>
        <v>0</v>
      </c>
      <c r="AK166" s="1" cm="1">
        <f t="array" aca="1" ref="AK166" ca="1">IF(AND($B166=AK$28,$B166=$B167-1),NPV(discount_rate,OFFSET(AK131,,,,COUNTA($G$122:$CC$122)-COUNTA($G$122:AK$122)+1)-OFFSET(AK132,,,,COUNTA($G$122:$CC$122)-COUNTA($G$122:AK$122)+1))*(1+discount_rate),0)</f>
        <v>0</v>
      </c>
      <c r="AL166" s="1" cm="1">
        <f t="array" aca="1" ref="AL166" ca="1">IF(AND($B166=AL$28,$B166=$B167-1),NPV(discount_rate,OFFSET(AL131,,,,COUNTA($G$122:$CC$122)-COUNTA($G$122:AL$122)+1)-OFFSET(AL132,,,,COUNTA($G$122:$CC$122)-COUNTA($G$122:AL$122)+1))*(1+discount_rate),0)</f>
        <v>0</v>
      </c>
      <c r="AM166" s="1" cm="1">
        <f t="array" aca="1" ref="AM166" ca="1">IF(AND($B166=AM$28,$B166=$B167-1),NPV(discount_rate,OFFSET(AM131,,,,COUNTA($G$122:$CC$122)-COUNTA($G$122:AM$122)+1)-OFFSET(AM132,,,,COUNTA($G$122:$CC$122)-COUNTA($G$122:AM$122)+1))*(1+discount_rate),0)</f>
        <v>0</v>
      </c>
      <c r="AN166" s="1" cm="1">
        <f t="array" aca="1" ref="AN166" ca="1">IF(AND($B166=AN$28,$B166=$B167-1),NPV(discount_rate,OFFSET(AN131,,,,COUNTA($G$122:$CC$122)-COUNTA($G$122:AN$122)+1)-OFFSET(AN132,,,,COUNTA($G$122:$CC$122)-COUNTA($G$122:AN$122)+1))*(1+discount_rate),0)</f>
        <v>0</v>
      </c>
      <c r="AO166" s="1" cm="1">
        <f t="array" aca="1" ref="AO166" ca="1">IF(AND($B166=AO$28,$B166=$B167-1),NPV(discount_rate,OFFSET(AO131,,,,COUNTA($G$122:$CC$122)-COUNTA($G$122:AO$122)+1)-OFFSET(AO132,,,,COUNTA($G$122:$CC$122)-COUNTA($G$122:AO$122)+1))*(1+discount_rate),0)</f>
        <v>0</v>
      </c>
      <c r="AP166" s="1" cm="1">
        <f t="array" aca="1" ref="AP166" ca="1">IF(AND($B166=AP$28,$B166=$B167-1),NPV(discount_rate,OFFSET(AP131,,,,COUNTA($G$122:$CC$122)-COUNTA($G$122:AP$122)+1)-OFFSET(AP132,,,,COUNTA($G$122:$CC$122)-COUNTA($G$122:AP$122)+1))*(1+discount_rate),0)</f>
        <v>0</v>
      </c>
      <c r="AQ166" s="1" cm="1">
        <f t="array" aca="1" ref="AQ166" ca="1">IF(AND($B166=AQ$28,$B166=$B167-1),NPV(discount_rate,OFFSET(AQ131,,,,COUNTA($G$122:$CC$122)-COUNTA($G$122:AQ$122)+1)-OFFSET(AQ132,,,,COUNTA($G$122:$CC$122)-COUNTA($G$122:AQ$122)+1))*(1+discount_rate),0)</f>
        <v>0</v>
      </c>
      <c r="AR166" s="1" cm="1">
        <f t="array" aca="1" ref="AR166" ca="1">IF(AND($B166=AR$28,$B166=$B167-1),NPV(discount_rate,OFFSET(AR131,,,,COUNTA($G$122:$CC$122)-COUNTA($G$122:AR$122)+1)-OFFSET(AR132,,,,COUNTA($G$122:$CC$122)-COUNTA($G$122:AR$122)+1))*(1+discount_rate),0)</f>
        <v>0</v>
      </c>
      <c r="AS166" s="1" cm="1">
        <f t="array" aca="1" ref="AS166" ca="1">IF(AND($B166=AS$28,$B166=$B167-1),NPV(discount_rate,OFFSET(AS131,,,,COUNTA($G$122:$CC$122)-COUNTA($G$122:AS$122)+1)-OFFSET(AS132,,,,COUNTA($G$122:$CC$122)-COUNTA($G$122:AS$122)+1))*(1+discount_rate),0)</f>
        <v>0</v>
      </c>
      <c r="AT166" s="1" cm="1">
        <f t="array" aca="1" ref="AT166" ca="1">IF(AND($B166=AT$28,$B166=$B167-1),NPV(discount_rate,OFFSET(AT131,,,,COUNTA($G$122:$CC$122)-COUNTA($G$122:AT$122)+1)-OFFSET(AT132,,,,COUNTA($G$122:$CC$122)-COUNTA($G$122:AT$122)+1))*(1+discount_rate),0)</f>
        <v>0</v>
      </c>
      <c r="AU166" s="1" cm="1">
        <f t="array" aca="1" ref="AU166" ca="1">IF(AND($B166=AU$28,$B166=$B167-1),NPV(discount_rate,OFFSET(AU131,,,,COUNTA($G$122:$CC$122)-COUNTA($G$122:AU$122)+1)-OFFSET(AU132,,,,COUNTA($G$122:$CC$122)-COUNTA($G$122:AU$122)+1))*(1+discount_rate),0)</f>
        <v>0</v>
      </c>
      <c r="AV166" s="1" cm="1">
        <f t="array" aca="1" ref="AV166" ca="1">IF(AND($B166=AV$28,$B166=$B167-1),NPV(discount_rate,OFFSET(AV131,,,,COUNTA($G$122:$CC$122)-COUNTA($G$122:AV$122)+1)-OFFSET(AV132,,,,COUNTA($G$122:$CC$122)-COUNTA($G$122:AV$122)+1))*(1+discount_rate),0)</f>
        <v>0</v>
      </c>
      <c r="AW166" s="1" cm="1">
        <f t="array" aca="1" ref="AW166" ca="1">IF(AND($B166=AW$28,$B166=$B167-1),NPV(discount_rate,OFFSET(AW131,,,,COUNTA($G$122:$CC$122)-COUNTA($G$122:AW$122)+1)-OFFSET(AW132,,,,COUNTA($G$122:$CC$122)-COUNTA($G$122:AW$122)+1))*(1+discount_rate),0)</f>
        <v>0</v>
      </c>
      <c r="AX166" s="1" cm="1">
        <f t="array" aca="1" ref="AX166" ca="1">IF(AND($B166=AX$28,$B166=$B167-1),NPV(discount_rate,OFFSET(AX131,,,,COUNTA($G$122:$CC$122)-COUNTA($G$122:AX$122)+1)-OFFSET(AX132,,,,COUNTA($G$122:$CC$122)-COUNTA($G$122:AX$122)+1))*(1+discount_rate),0)</f>
        <v>0</v>
      </c>
      <c r="AY166" s="1" cm="1">
        <f t="array" aca="1" ref="AY166" ca="1">IF(AND($B166=AY$28,$B166=$B167-1),NPV(discount_rate,OFFSET(AY131,,,,COUNTA($G$122:$CC$122)-COUNTA($G$122:AY$122)+1)-OFFSET(AY132,,,,COUNTA($G$122:$CC$122)-COUNTA($G$122:AY$122)+1))*(1+discount_rate),0)</f>
        <v>0</v>
      </c>
      <c r="AZ166" s="1" cm="1">
        <f t="array" aca="1" ref="AZ166" ca="1">IF(AND($B166=AZ$28,$B166=$B167-1),NPV(discount_rate,OFFSET(AZ131,,,,COUNTA($G$122:$CC$122)-COUNTA($G$122:AZ$122)+1)-OFFSET(AZ132,,,,COUNTA($G$122:$CC$122)-COUNTA($G$122:AZ$122)+1))*(1+discount_rate),0)</f>
        <v>0</v>
      </c>
      <c r="BA166" s="1" cm="1">
        <f t="array" aca="1" ref="BA166" ca="1">IF(AND($B166=BA$28,$B166=$B167-1),NPV(discount_rate,OFFSET(BA131,,,,COUNTA($G$122:$CC$122)-COUNTA($G$122:BA$122)+1)-OFFSET(BA132,,,,COUNTA($G$122:$CC$122)-COUNTA($G$122:BA$122)+1))*(1+discount_rate),0)</f>
        <v>0</v>
      </c>
      <c r="BB166" s="1" cm="1">
        <f t="array" aca="1" ref="BB166" ca="1">IF(AND($B166=BB$28,$B166=$B167-1),NPV(discount_rate,OFFSET(BB131,,,,COUNTA($G$122:$CC$122)-COUNTA($G$122:BB$122)+1)-OFFSET(BB132,,,,COUNTA($G$122:$CC$122)-COUNTA($G$122:BB$122)+1))*(1+discount_rate),0)</f>
        <v>0</v>
      </c>
      <c r="BC166" s="1" cm="1">
        <f t="array" aca="1" ref="BC166" ca="1">IF(AND($B166=BC$28,$B166=$B167-1),NPV(discount_rate,OFFSET(BC131,,,,COUNTA($G$122:$CC$122)-COUNTA($G$122:BC$122)+1)-OFFSET(BC132,,,,COUNTA($G$122:$CC$122)-COUNTA($G$122:BC$122)+1))*(1+discount_rate),0)</f>
        <v>0</v>
      </c>
      <c r="BD166" s="1" cm="1">
        <f t="array" aca="1" ref="BD166" ca="1">IF(AND($B166=BD$28,$B166=$B167-1),NPV(discount_rate,OFFSET(BD131,,,,COUNTA($G$122:$CC$122)-COUNTA($G$122:BD$122)+1)-OFFSET(BD132,,,,COUNTA($G$122:$CC$122)-COUNTA($G$122:BD$122)+1))*(1+discount_rate),0)</f>
        <v>0</v>
      </c>
      <c r="BE166" s="1" cm="1">
        <f t="array" aca="1" ref="BE166" ca="1">IF(AND($B166=BE$28,$B166=$B167-1),NPV(discount_rate,OFFSET(BE131,,,,COUNTA($G$122:$CC$122)-COUNTA($G$122:BE$122)+1)-OFFSET(BE132,,,,COUNTA($G$122:$CC$122)-COUNTA($G$122:BE$122)+1))*(1+discount_rate),0)</f>
        <v>0</v>
      </c>
      <c r="BF166" s="1" cm="1">
        <f t="array" aca="1" ref="BF166" ca="1">IF(AND($B166=BF$28,$B166=$B167-1),NPV(discount_rate,OFFSET(BF131,,,,COUNTA($G$122:$CC$122)-COUNTA($G$122:BF$122)+1)-OFFSET(BF132,,,,COUNTA($G$122:$CC$122)-COUNTA($G$122:BF$122)+1))*(1+discount_rate),0)</f>
        <v>0</v>
      </c>
      <c r="BG166" s="1" cm="1">
        <f t="array" aca="1" ref="BG166" ca="1">IF(AND($B166=BG$28,$B166=$B167-1),NPV(discount_rate,OFFSET(BG131,,,,COUNTA($G$122:$CC$122)-COUNTA($G$122:BG$122)+1)-OFFSET(BG132,,,,COUNTA($G$122:$CC$122)-COUNTA($G$122:BG$122)+1))*(1+discount_rate),0)</f>
        <v>0</v>
      </c>
      <c r="BH166" s="1" cm="1">
        <f t="array" aca="1" ref="BH166" ca="1">IF(AND($B166=BH$28,$B166=$B167-1),NPV(discount_rate,OFFSET(BH131,,,,COUNTA($G$122:$CC$122)-COUNTA($G$122:BH$122)+1)-OFFSET(BH132,,,,COUNTA($G$122:$CC$122)-COUNTA($G$122:BH$122)+1))*(1+discount_rate),0)</f>
        <v>0</v>
      </c>
      <c r="BI166" s="1" cm="1">
        <f t="array" aca="1" ref="BI166" ca="1">IF(AND($B166=BI$28,$B166=$B167-1),NPV(discount_rate,OFFSET(BI131,,,,COUNTA($G$122:$CC$122)-COUNTA($G$122:BI$122)+1)-OFFSET(BI132,,,,COUNTA($G$122:$CC$122)-COUNTA($G$122:BI$122)+1))*(1+discount_rate),0)</f>
        <v>0</v>
      </c>
      <c r="BJ166" s="1" cm="1">
        <f t="array" aca="1" ref="BJ166" ca="1">IF(AND($B166=BJ$28,$B166=$B167-1),NPV(discount_rate,OFFSET(BJ131,,,,COUNTA($G$122:$CC$122)-COUNTA($G$122:BJ$122)+1)-OFFSET(BJ132,,,,COUNTA($G$122:$CC$122)-COUNTA($G$122:BJ$122)+1))*(1+discount_rate),0)</f>
        <v>0</v>
      </c>
      <c r="BK166" s="1" cm="1">
        <f t="array" aca="1" ref="BK166" ca="1">IF(AND($B166=BK$28,$B166=$B167-1),NPV(discount_rate,OFFSET(BK131,,,,COUNTA($G$122:$CC$122)-COUNTA($G$122:BK$122)+1)-OFFSET(BK132,,,,COUNTA($G$122:$CC$122)-COUNTA($G$122:BK$122)+1))*(1+discount_rate),0)</f>
        <v>0</v>
      </c>
      <c r="BL166" s="1" cm="1">
        <f t="array" aca="1" ref="BL166" ca="1">IF(AND($B166=BL$28,$B166=$B167-1),NPV(discount_rate,OFFSET(BL131,,,,COUNTA($G$122:$CC$122)-COUNTA($G$122:BL$122)+1)-OFFSET(BL132,,,,COUNTA($G$122:$CC$122)-COUNTA($G$122:BL$122)+1))*(1+discount_rate),0)</f>
        <v>0</v>
      </c>
      <c r="BM166" s="1" cm="1">
        <f t="array" aca="1" ref="BM166" ca="1">IF(AND($B166=BM$28,$B166=$B167-1),NPV(discount_rate,OFFSET(BM131,,,,COUNTA($G$122:$CC$122)-COUNTA($G$122:BM$122)+1)-OFFSET(BM132,,,,COUNTA($G$122:$CC$122)-COUNTA($G$122:BM$122)+1))*(1+discount_rate),0)</f>
        <v>0</v>
      </c>
      <c r="BN166" s="1" cm="1">
        <f t="array" aca="1" ref="BN166" ca="1">IF(AND($B166=BN$28,$B166=$B167-1),NPV(discount_rate,OFFSET(BN131,,,,COUNTA($G$122:$CC$122)-COUNTA($G$122:BN$122)+1)-OFFSET(BN132,,,,COUNTA($G$122:$CC$122)-COUNTA($G$122:BN$122)+1))*(1+discount_rate),0)</f>
        <v>0</v>
      </c>
      <c r="BO166" s="1" cm="1">
        <f t="array" aca="1" ref="BO166" ca="1">IF(AND($B166=BO$28,$B166=$B167-1),NPV(discount_rate,OFFSET(BO131,,,,COUNTA($G$122:$CC$122)-COUNTA($G$122:BO$122)+1)-OFFSET(BO132,,,,COUNTA($G$122:$CC$122)-COUNTA($G$122:BO$122)+1))*(1+discount_rate),0)</f>
        <v>0</v>
      </c>
      <c r="BP166" s="1" cm="1">
        <f t="array" aca="1" ref="BP166" ca="1">IF(AND($B166=BP$28,$B166=$B167-1),NPV(discount_rate,OFFSET(BP131,,,,COUNTA($G$122:$CC$122)-COUNTA($G$122:BP$122)+1)-OFFSET(BP132,,,,COUNTA($G$122:$CC$122)-COUNTA($G$122:BP$122)+1))*(1+discount_rate),0)</f>
        <v>0</v>
      </c>
      <c r="BQ166" s="1" cm="1">
        <f t="array" aca="1" ref="BQ166" ca="1">IF(AND($B166=BQ$28,$B166=$B167-1),NPV(discount_rate,OFFSET(BQ131,,,,COUNTA($G$122:$CC$122)-COUNTA($G$122:BQ$122)+1)-OFFSET(BQ132,,,,COUNTA($G$122:$CC$122)-COUNTA($G$122:BQ$122)+1))*(1+discount_rate),0)</f>
        <v>0</v>
      </c>
      <c r="BR166" s="1" cm="1">
        <f t="array" aca="1" ref="BR166" ca="1">IF(AND($B166=BR$28,$B166=$B167-1),NPV(discount_rate,OFFSET(BR131,,,,COUNTA($G$122:$CC$122)-COUNTA($G$122:BR$122)+1)-OFFSET(BR132,,,,COUNTA($G$122:$CC$122)-COUNTA($G$122:BR$122)+1))*(1+discount_rate),0)</f>
        <v>0</v>
      </c>
      <c r="BS166" s="1" cm="1">
        <f t="array" aca="1" ref="BS166" ca="1">IF(AND($B166=BS$28,$B166=$B167-1),NPV(discount_rate,OFFSET(BS131,,,,COUNTA($G$122:$CC$122)-COUNTA($G$122:BS$122)+1)-OFFSET(BS132,,,,COUNTA($G$122:$CC$122)-COUNTA($G$122:BS$122)+1))*(1+discount_rate),0)</f>
        <v>0</v>
      </c>
      <c r="BT166" s="1" cm="1">
        <f t="array" aca="1" ref="BT166" ca="1">IF(AND($B166=BT$28,$B166=$B167-1),NPV(discount_rate,OFFSET(BT131,,,,COUNTA($G$122:$CC$122)-COUNTA($G$122:BT$122)+1)-OFFSET(BT132,,,,COUNTA($G$122:$CC$122)-COUNTA($G$122:BT$122)+1))*(1+discount_rate),0)</f>
        <v>0</v>
      </c>
      <c r="BU166" s="1" cm="1">
        <f t="array" aca="1" ref="BU166" ca="1">IF(AND($B166=BU$28,$B166=$B167-1),NPV(discount_rate,OFFSET(BU131,,,,COUNTA($G$122:$CC$122)-COUNTA($G$122:BU$122)+1)-OFFSET(BU132,,,,COUNTA($G$122:$CC$122)-COUNTA($G$122:BU$122)+1))*(1+discount_rate),0)</f>
        <v>0</v>
      </c>
      <c r="BV166" s="1" cm="1">
        <f t="array" aca="1" ref="BV166" ca="1">IF(AND($B166=BV$28,$B166=$B167-1),NPV(discount_rate,OFFSET(BV131,,,,COUNTA($G$122:$CC$122)-COUNTA($G$122:BV$122)+1)-OFFSET(BV132,,,,COUNTA($G$122:$CC$122)-COUNTA($G$122:BV$122)+1))*(1+discount_rate),0)</f>
        <v>0</v>
      </c>
      <c r="BW166" s="1" cm="1">
        <f t="array" aca="1" ref="BW166" ca="1">IF(AND($B166=BW$28,$B166=$B167-1),NPV(discount_rate,OFFSET(BW131,,,,COUNTA($G$122:$CC$122)-COUNTA($G$122:BW$122)+1)-OFFSET(BW132,,,,COUNTA($G$122:$CC$122)-COUNTA($G$122:BW$122)+1))*(1+discount_rate),0)</f>
        <v>0</v>
      </c>
      <c r="BX166" s="1" cm="1">
        <f t="array" aca="1" ref="BX166" ca="1">IF(AND($B166=BX$28,$B166=$B167-1),NPV(discount_rate,OFFSET(BX131,,,,COUNTA($G$122:$CC$122)-COUNTA($G$122:BX$122)+1)-OFFSET(BX132,,,,COUNTA($G$122:$CC$122)-COUNTA($G$122:BX$122)+1))*(1+discount_rate),0)</f>
        <v>0</v>
      </c>
      <c r="BY166" s="1" cm="1">
        <f t="array" aca="1" ref="BY166" ca="1">IF(AND($B166=BY$28,$B166=$B167-1),NPV(discount_rate,OFFSET(BY131,,,,COUNTA($G$122:$CC$122)-COUNTA($G$122:BY$122)+1)-OFFSET(BY132,,,,COUNTA($G$122:$CC$122)-COUNTA($G$122:BY$122)+1))*(1+discount_rate),0)</f>
        <v>0</v>
      </c>
      <c r="BZ166" s="1" cm="1">
        <f t="array" aca="1" ref="BZ166" ca="1">IF(AND($B166=BZ$28,$B166=$B167-1),NPV(discount_rate,OFFSET(BZ131,,,,COUNTA($G$122:$CC$122)-COUNTA($G$122:BZ$122)+1)-OFFSET(BZ132,,,,COUNTA($G$122:$CC$122)-COUNTA($G$122:BZ$122)+1))*(1+discount_rate),0)</f>
        <v>0</v>
      </c>
      <c r="CA166" s="1" cm="1">
        <f t="array" aca="1" ref="CA166" ca="1">IF(AND($B166=CA$28,$B166=$B167-1),NPV(discount_rate,OFFSET(CA131,,,,COUNTA($G$122:$CC$122)-COUNTA($G$122:CA$122)+1)-OFFSET(CA132,,,,COUNTA($G$122:$CC$122)-COUNTA($G$122:CA$122)+1))*(1+discount_rate),0)</f>
        <v>0</v>
      </c>
      <c r="CB166" s="1" cm="1">
        <f t="array" aca="1" ref="CB166" ca="1">IF(AND($B166=CB$28,$B166=$B167-1),NPV(discount_rate,OFFSET(CB131,,,,COUNTA($G$122:$CC$122)-COUNTA($G$122:CB$122)+1)-OFFSET(CB132,,,,COUNTA($G$122:$CC$122)-COUNTA($G$122:CB$122)+1))*(1+discount_rate),0)</f>
        <v>0</v>
      </c>
      <c r="CC166" s="1" cm="1">
        <f t="array" aca="1" ref="CC166" ca="1">IF(AND($B166=CC$28,$B166=$B167-1),NPV(discount_rate,OFFSET(CC131,,,,COUNTA($G$122:$CC$122)-COUNTA($G$122:CC$122)+1)-OFFSET(CC132,,,,COUNTA($G$122:$CC$122)-COUNTA($G$122:CC$122)+1))*(1+discount_rate),0)</f>
        <v>0</v>
      </c>
    </row>
    <row r="167" spans="2:81" x14ac:dyDescent="0.2">
      <c r="B167">
        <f t="shared" si="77"/>
        <v>2036</v>
      </c>
      <c r="D167" t="s">
        <v>43</v>
      </c>
      <c r="G167" s="1" cm="1">
        <f t="array" aca="1" ref="G167" ca="1">IF(AND($B167=G$28,$B167=$B168-1),NPV(discount_rate,OFFSET(G132,,,,COUNTA($G$122:$CC$122)-COUNTA($G$122:G$122)+1)-OFFSET(G133,,,,COUNTA($G$122:$CC$122)-COUNTA($G$122:G$122)+1))*(1+discount_rate),0)</f>
        <v>0</v>
      </c>
      <c r="H167" s="1" cm="1">
        <f t="array" aca="1" ref="H167" ca="1">IF(AND($B167=H$28,$B167=$B168-1),NPV(discount_rate,OFFSET(H132,,,,COUNTA($G$122:$CC$122)-COUNTA($G$122:H$122)+1)-OFFSET(H133,,,,COUNTA($G$122:$CC$122)-COUNTA($G$122:H$122)+1))*(1+discount_rate),0)</f>
        <v>0</v>
      </c>
      <c r="I167" s="1" cm="1">
        <f t="array" aca="1" ref="I167" ca="1">IF(AND($B167=I$28,$B167=$B168-1),NPV(discount_rate,OFFSET(I132,,,,COUNTA($G$122:$CC$122)-COUNTA($G$122:I$122)+1)-OFFSET(I133,,,,COUNTA($G$122:$CC$122)-COUNTA($G$122:I$122)+1))*(1+discount_rate),0)</f>
        <v>0</v>
      </c>
      <c r="J167" s="1" cm="1">
        <f t="array" aca="1" ref="J167" ca="1">IF(AND($B167=J$28,$B167=$B168-1),NPV(discount_rate,OFFSET(J132,,,,COUNTA($G$122:$CC$122)-COUNTA($G$122:J$122)+1)-OFFSET(J133,,,,COUNTA($G$122:$CC$122)-COUNTA($G$122:J$122)+1))*(1+discount_rate),0)</f>
        <v>0</v>
      </c>
      <c r="K167" s="1" cm="1">
        <f t="array" aca="1" ref="K167" ca="1">IF(AND($B167=K$28,$B167=$B168-1),NPV(discount_rate,OFFSET(K132,,,,COUNTA($G$122:$CC$122)-COUNTA($G$122:K$122)+1)-OFFSET(K133,,,,COUNTA($G$122:$CC$122)-COUNTA($G$122:K$122)+1))*(1+discount_rate),0)</f>
        <v>0</v>
      </c>
      <c r="L167" s="1" cm="1">
        <f t="array" aca="1" ref="L167" ca="1">IF(AND($B167=L$28,$B167=$B168-1),NPV(discount_rate,OFFSET(L132,,,,COUNTA($G$122:$CC$122)-COUNTA($G$122:L$122)+1)-OFFSET(L133,,,,COUNTA($G$122:$CC$122)-COUNTA($G$122:L$122)+1))*(1+discount_rate),0)</f>
        <v>0</v>
      </c>
      <c r="M167" s="1" cm="1">
        <f t="array" aca="1" ref="M167" ca="1">IF(AND($B167=M$28,$B167=$B168-1),NPV(discount_rate,OFFSET(M132,,,,COUNTA($G$122:$CC$122)-COUNTA($G$122:M$122)+1)-OFFSET(M133,,,,COUNTA($G$122:$CC$122)-COUNTA($G$122:M$122)+1))*(1+discount_rate),0)</f>
        <v>0</v>
      </c>
      <c r="N167" s="1" cm="1">
        <f t="array" aca="1" ref="N167" ca="1">IF(AND($B167=N$28,$B167=$B168-1),NPV(discount_rate,OFFSET(N132,,,,COUNTA($G$122:$CC$122)-COUNTA($G$122:N$122)+1)-OFFSET(N133,,,,COUNTA($G$122:$CC$122)-COUNTA($G$122:N$122)+1))*(1+discount_rate),0)</f>
        <v>0</v>
      </c>
      <c r="O167" s="1" cm="1">
        <f t="array" aca="1" ref="O167" ca="1">IF(AND($B167=O$28,$B167=$B168-1),NPV(discount_rate,OFFSET(O132,,,,COUNTA($G$122:$CC$122)-COUNTA($G$122:O$122)+1)-OFFSET(O133,,,,COUNTA($G$122:$CC$122)-COUNTA($G$122:O$122)+1))*(1+discount_rate),0)</f>
        <v>0</v>
      </c>
      <c r="P167" s="1" cm="1">
        <f t="array" aca="1" ref="P167" ca="1">IF(AND($B167=P$28,$B167=$B168-1),NPV(discount_rate,OFFSET(P132,,,,COUNTA($G$122:$CC$122)-COUNTA($G$122:P$122)+1)-OFFSET(P133,,,,COUNTA($G$122:$CC$122)-COUNTA($G$122:P$122)+1))*(1+discount_rate),0)</f>
        <v>0</v>
      </c>
      <c r="Q167" s="1" cm="1">
        <f t="array" aca="1" ref="Q167" ca="1">IF(AND($B167=Q$28,$B167=$B168-1),NPV(discount_rate,OFFSET(Q132,,,,COUNTA($G$122:$CC$122)-COUNTA($G$122:Q$122)+1)-OFFSET(Q133,,,,COUNTA($G$122:$CC$122)-COUNTA($G$122:Q$122)+1))*(1+discount_rate),0)</f>
        <v>304.2166601784287</v>
      </c>
      <c r="R167" s="1" cm="1">
        <f t="array" aca="1" ref="R167" ca="1">IF(AND($B167=R$28,$B167=$B168-1),NPV(discount_rate,OFFSET(R132,,,,COUNTA($G$122:$CC$122)-COUNTA($G$122:R$122)+1)-OFFSET(R133,,,,COUNTA($G$122:$CC$122)-COUNTA($G$122:R$122)+1))*(1+discount_rate),0)</f>
        <v>0</v>
      </c>
      <c r="S167" s="1" cm="1">
        <f t="array" aca="1" ref="S167" ca="1">IF(AND($B167=S$28,$B167=$B168-1),NPV(discount_rate,OFFSET(S132,,,,COUNTA($G$122:$CC$122)-COUNTA($G$122:S$122)+1)-OFFSET(S133,,,,COUNTA($G$122:$CC$122)-COUNTA($G$122:S$122)+1))*(1+discount_rate),0)</f>
        <v>0</v>
      </c>
      <c r="T167" s="1" cm="1">
        <f t="array" aca="1" ref="T167" ca="1">IF(AND($B167=T$28,$B167=$B168-1),NPV(discount_rate,OFFSET(T132,,,,COUNTA($G$122:$CC$122)-COUNTA($G$122:T$122)+1)-OFFSET(T133,,,,COUNTA($G$122:$CC$122)-COUNTA($G$122:T$122)+1))*(1+discount_rate),0)</f>
        <v>0</v>
      </c>
      <c r="U167" s="1" cm="1">
        <f t="array" aca="1" ref="U167" ca="1">IF(AND($B167=U$28,$B167=$B168-1),NPV(discount_rate,OFFSET(U132,,,,COUNTA($G$122:$CC$122)-COUNTA($G$122:U$122)+1)-OFFSET(U133,,,,COUNTA($G$122:$CC$122)-COUNTA($G$122:U$122)+1))*(1+discount_rate),0)</f>
        <v>0</v>
      </c>
      <c r="V167" s="1" cm="1">
        <f t="array" aca="1" ref="V167" ca="1">IF(AND($B167=V$28,$B167=$B168-1),NPV(discount_rate,OFFSET(V132,,,,COUNTA($G$122:$CC$122)-COUNTA($G$122:V$122)+1)-OFFSET(V133,,,,COUNTA($G$122:$CC$122)-COUNTA($G$122:V$122)+1))*(1+discount_rate),0)</f>
        <v>0</v>
      </c>
      <c r="W167" s="1" cm="1">
        <f t="array" aca="1" ref="W167" ca="1">IF(AND($B167=W$28,$B167=$B168-1),NPV(discount_rate,OFFSET(W132,,,,COUNTA($G$122:$CC$122)-COUNTA($G$122:W$122)+1)-OFFSET(W133,,,,COUNTA($G$122:$CC$122)-COUNTA($G$122:W$122)+1))*(1+discount_rate),0)</f>
        <v>0</v>
      </c>
      <c r="X167" s="1" cm="1">
        <f t="array" aca="1" ref="X167" ca="1">IF(AND($B167=X$28,$B167=$B168-1),NPV(discount_rate,OFFSET(X132,,,,COUNTA($G$122:$CC$122)-COUNTA($G$122:X$122)+1)-OFFSET(X133,,,,COUNTA($G$122:$CC$122)-COUNTA($G$122:X$122)+1))*(1+discount_rate),0)</f>
        <v>0</v>
      </c>
      <c r="Y167" s="1" cm="1">
        <f t="array" aca="1" ref="Y167" ca="1">IF(AND($B167=Y$28,$B167=$B168-1),NPV(discount_rate,OFFSET(Y132,,,,COUNTA($G$122:$CC$122)-COUNTA($G$122:Y$122)+1)-OFFSET(Y133,,,,COUNTA($G$122:$CC$122)-COUNTA($G$122:Y$122)+1))*(1+discount_rate),0)</f>
        <v>0</v>
      </c>
      <c r="Z167" s="1" cm="1">
        <f t="array" aca="1" ref="Z167" ca="1">IF(AND($B167=Z$28,$B167=$B168-1),NPV(discount_rate,OFFSET(Z132,,,,COUNTA($G$122:$CC$122)-COUNTA($G$122:Z$122)+1)-OFFSET(Z133,,,,COUNTA($G$122:$CC$122)-COUNTA($G$122:Z$122)+1))*(1+discount_rate),0)</f>
        <v>0</v>
      </c>
      <c r="AA167" s="1" cm="1">
        <f t="array" aca="1" ref="AA167" ca="1">IF(AND($B167=AA$28,$B167=$B168-1),NPV(discount_rate,OFFSET(AA132,,,,COUNTA($G$122:$CC$122)-COUNTA($G$122:AA$122)+1)-OFFSET(AA133,,,,COUNTA($G$122:$CC$122)-COUNTA($G$122:AA$122)+1))*(1+discount_rate),0)</f>
        <v>0</v>
      </c>
      <c r="AB167" s="1" cm="1">
        <f t="array" aca="1" ref="AB167" ca="1">IF(AND($B167=AB$28,$B167=$B168-1),NPV(discount_rate,OFFSET(AB132,,,,COUNTA($G$122:$CC$122)-COUNTA($G$122:AB$122)+1)-OFFSET(AB133,,,,COUNTA($G$122:$CC$122)-COUNTA($G$122:AB$122)+1))*(1+discount_rate),0)</f>
        <v>0</v>
      </c>
      <c r="AC167" s="1" cm="1">
        <f t="array" aca="1" ref="AC167" ca="1">IF(AND($B167=AC$28,$B167=$B168-1),NPV(discount_rate,OFFSET(AC132,,,,COUNTA($G$122:$CC$122)-COUNTA($G$122:AC$122)+1)-OFFSET(AC133,,,,COUNTA($G$122:$CC$122)-COUNTA($G$122:AC$122)+1))*(1+discount_rate),0)</f>
        <v>0</v>
      </c>
      <c r="AD167" s="1" cm="1">
        <f t="array" aca="1" ref="AD167" ca="1">IF(AND($B167=AD$28,$B167=$B168-1),NPV(discount_rate,OFFSET(AD132,,,,COUNTA($G$122:$CC$122)-COUNTA($G$122:AD$122)+1)-OFFSET(AD133,,,,COUNTA($G$122:$CC$122)-COUNTA($G$122:AD$122)+1))*(1+discount_rate),0)</f>
        <v>0</v>
      </c>
      <c r="AE167" s="1" cm="1">
        <f t="array" aca="1" ref="AE167" ca="1">IF(AND($B167=AE$28,$B167=$B168-1),NPV(discount_rate,OFFSET(AE132,,,,COUNTA($G$122:$CC$122)-COUNTA($G$122:AE$122)+1)-OFFSET(AE133,,,,COUNTA($G$122:$CC$122)-COUNTA($G$122:AE$122)+1))*(1+discount_rate),0)</f>
        <v>0</v>
      </c>
      <c r="AF167" s="1" cm="1">
        <f t="array" aca="1" ref="AF167" ca="1">IF(AND($B167=AF$28,$B167=$B168-1),NPV(discount_rate,OFFSET(AF132,,,,COUNTA($G$122:$CC$122)-COUNTA($G$122:AF$122)+1)-OFFSET(AF133,,,,COUNTA($G$122:$CC$122)-COUNTA($G$122:AF$122)+1))*(1+discount_rate),0)</f>
        <v>0</v>
      </c>
      <c r="AG167" s="1" cm="1">
        <f t="array" aca="1" ref="AG167" ca="1">IF(AND($B167=AG$28,$B167=$B168-1),NPV(discount_rate,OFFSET(AG132,,,,COUNTA($G$122:$CC$122)-COUNTA($G$122:AG$122)+1)-OFFSET(AG133,,,,COUNTA($G$122:$CC$122)-COUNTA($G$122:AG$122)+1))*(1+discount_rate),0)</f>
        <v>0</v>
      </c>
      <c r="AH167" s="1" cm="1">
        <f t="array" aca="1" ref="AH167" ca="1">IF(AND($B167=AH$28,$B167=$B168-1),NPV(discount_rate,OFFSET(AH132,,,,COUNTA($G$122:$CC$122)-COUNTA($G$122:AH$122)+1)-OFFSET(AH133,,,,COUNTA($G$122:$CC$122)-COUNTA($G$122:AH$122)+1))*(1+discount_rate),0)</f>
        <v>0</v>
      </c>
      <c r="AI167" s="1" cm="1">
        <f t="array" aca="1" ref="AI167" ca="1">IF(AND($B167=AI$28,$B167=$B168-1),NPV(discount_rate,OFFSET(AI132,,,,COUNTA($G$122:$CC$122)-COUNTA($G$122:AI$122)+1)-OFFSET(AI133,,,,COUNTA($G$122:$CC$122)-COUNTA($G$122:AI$122)+1))*(1+discount_rate),0)</f>
        <v>0</v>
      </c>
      <c r="AJ167" s="1" cm="1">
        <f t="array" aca="1" ref="AJ167" ca="1">IF(AND($B167=AJ$28,$B167=$B168-1),NPV(discount_rate,OFFSET(AJ132,,,,COUNTA($G$122:$CC$122)-COUNTA($G$122:AJ$122)+1)-OFFSET(AJ133,,,,COUNTA($G$122:$CC$122)-COUNTA($G$122:AJ$122)+1))*(1+discount_rate),0)</f>
        <v>0</v>
      </c>
      <c r="AK167" s="1" cm="1">
        <f t="array" aca="1" ref="AK167" ca="1">IF(AND($B167=AK$28,$B167=$B168-1),NPV(discount_rate,OFFSET(AK132,,,,COUNTA($G$122:$CC$122)-COUNTA($G$122:AK$122)+1)-OFFSET(AK133,,,,COUNTA($G$122:$CC$122)-COUNTA($G$122:AK$122)+1))*(1+discount_rate),0)</f>
        <v>0</v>
      </c>
      <c r="AL167" s="1" cm="1">
        <f t="array" aca="1" ref="AL167" ca="1">IF(AND($B167=AL$28,$B167=$B168-1),NPV(discount_rate,OFFSET(AL132,,,,COUNTA($G$122:$CC$122)-COUNTA($G$122:AL$122)+1)-OFFSET(AL133,,,,COUNTA($G$122:$CC$122)-COUNTA($G$122:AL$122)+1))*(1+discount_rate),0)</f>
        <v>0</v>
      </c>
      <c r="AM167" s="1" cm="1">
        <f t="array" aca="1" ref="AM167" ca="1">IF(AND($B167=AM$28,$B167=$B168-1),NPV(discount_rate,OFFSET(AM132,,,,COUNTA($G$122:$CC$122)-COUNTA($G$122:AM$122)+1)-OFFSET(AM133,,,,COUNTA($G$122:$CC$122)-COUNTA($G$122:AM$122)+1))*(1+discount_rate),0)</f>
        <v>0</v>
      </c>
      <c r="AN167" s="1" cm="1">
        <f t="array" aca="1" ref="AN167" ca="1">IF(AND($B167=AN$28,$B167=$B168-1),NPV(discount_rate,OFFSET(AN132,,,,COUNTA($G$122:$CC$122)-COUNTA($G$122:AN$122)+1)-OFFSET(AN133,,,,COUNTA($G$122:$CC$122)-COUNTA($G$122:AN$122)+1))*(1+discount_rate),0)</f>
        <v>0</v>
      </c>
      <c r="AO167" s="1" cm="1">
        <f t="array" aca="1" ref="AO167" ca="1">IF(AND($B167=AO$28,$B167=$B168-1),NPV(discount_rate,OFFSET(AO132,,,,COUNTA($G$122:$CC$122)-COUNTA($G$122:AO$122)+1)-OFFSET(AO133,,,,COUNTA($G$122:$CC$122)-COUNTA($G$122:AO$122)+1))*(1+discount_rate),0)</f>
        <v>0</v>
      </c>
      <c r="AP167" s="1" cm="1">
        <f t="array" aca="1" ref="AP167" ca="1">IF(AND($B167=AP$28,$B167=$B168-1),NPV(discount_rate,OFFSET(AP132,,,,COUNTA($G$122:$CC$122)-COUNTA($G$122:AP$122)+1)-OFFSET(AP133,,,,COUNTA($G$122:$CC$122)-COUNTA($G$122:AP$122)+1))*(1+discount_rate),0)</f>
        <v>0</v>
      </c>
      <c r="AQ167" s="1" cm="1">
        <f t="array" aca="1" ref="AQ167" ca="1">IF(AND($B167=AQ$28,$B167=$B168-1),NPV(discount_rate,OFFSET(AQ132,,,,COUNTA($G$122:$CC$122)-COUNTA($G$122:AQ$122)+1)-OFFSET(AQ133,,,,COUNTA($G$122:$CC$122)-COUNTA($G$122:AQ$122)+1))*(1+discount_rate),0)</f>
        <v>0</v>
      </c>
      <c r="AR167" s="1" cm="1">
        <f t="array" aca="1" ref="AR167" ca="1">IF(AND($B167=AR$28,$B167=$B168-1),NPV(discount_rate,OFFSET(AR132,,,,COUNTA($G$122:$CC$122)-COUNTA($G$122:AR$122)+1)-OFFSET(AR133,,,,COUNTA($G$122:$CC$122)-COUNTA($G$122:AR$122)+1))*(1+discount_rate),0)</f>
        <v>0</v>
      </c>
      <c r="AS167" s="1" cm="1">
        <f t="array" aca="1" ref="AS167" ca="1">IF(AND($B167=AS$28,$B167=$B168-1),NPV(discount_rate,OFFSET(AS132,,,,COUNTA($G$122:$CC$122)-COUNTA($G$122:AS$122)+1)-OFFSET(AS133,,,,COUNTA($G$122:$CC$122)-COUNTA($G$122:AS$122)+1))*(1+discount_rate),0)</f>
        <v>0</v>
      </c>
      <c r="AT167" s="1" cm="1">
        <f t="array" aca="1" ref="AT167" ca="1">IF(AND($B167=AT$28,$B167=$B168-1),NPV(discount_rate,OFFSET(AT132,,,,COUNTA($G$122:$CC$122)-COUNTA($G$122:AT$122)+1)-OFFSET(AT133,,,,COUNTA($G$122:$CC$122)-COUNTA($G$122:AT$122)+1))*(1+discount_rate),0)</f>
        <v>0</v>
      </c>
      <c r="AU167" s="1" cm="1">
        <f t="array" aca="1" ref="AU167" ca="1">IF(AND($B167=AU$28,$B167=$B168-1),NPV(discount_rate,OFFSET(AU132,,,,COUNTA($G$122:$CC$122)-COUNTA($G$122:AU$122)+1)-OFFSET(AU133,,,,COUNTA($G$122:$CC$122)-COUNTA($G$122:AU$122)+1))*(1+discount_rate),0)</f>
        <v>0</v>
      </c>
      <c r="AV167" s="1" cm="1">
        <f t="array" aca="1" ref="AV167" ca="1">IF(AND($B167=AV$28,$B167=$B168-1),NPV(discount_rate,OFFSET(AV132,,,,COUNTA($G$122:$CC$122)-COUNTA($G$122:AV$122)+1)-OFFSET(AV133,,,,COUNTA($G$122:$CC$122)-COUNTA($G$122:AV$122)+1))*(1+discount_rate),0)</f>
        <v>0</v>
      </c>
      <c r="AW167" s="1" cm="1">
        <f t="array" aca="1" ref="AW167" ca="1">IF(AND($B167=AW$28,$B167=$B168-1),NPV(discount_rate,OFFSET(AW132,,,,COUNTA($G$122:$CC$122)-COUNTA($G$122:AW$122)+1)-OFFSET(AW133,,,,COUNTA($G$122:$CC$122)-COUNTA($G$122:AW$122)+1))*(1+discount_rate),0)</f>
        <v>0</v>
      </c>
      <c r="AX167" s="1" cm="1">
        <f t="array" aca="1" ref="AX167" ca="1">IF(AND($B167=AX$28,$B167=$B168-1),NPV(discount_rate,OFFSET(AX132,,,,COUNTA($G$122:$CC$122)-COUNTA($G$122:AX$122)+1)-OFFSET(AX133,,,,COUNTA($G$122:$CC$122)-COUNTA($G$122:AX$122)+1))*(1+discount_rate),0)</f>
        <v>0</v>
      </c>
      <c r="AY167" s="1" cm="1">
        <f t="array" aca="1" ref="AY167" ca="1">IF(AND($B167=AY$28,$B167=$B168-1),NPV(discount_rate,OFFSET(AY132,,,,COUNTA($G$122:$CC$122)-COUNTA($G$122:AY$122)+1)-OFFSET(AY133,,,,COUNTA($G$122:$CC$122)-COUNTA($G$122:AY$122)+1))*(1+discount_rate),0)</f>
        <v>0</v>
      </c>
      <c r="AZ167" s="1" cm="1">
        <f t="array" aca="1" ref="AZ167" ca="1">IF(AND($B167=AZ$28,$B167=$B168-1),NPV(discount_rate,OFFSET(AZ132,,,,COUNTA($G$122:$CC$122)-COUNTA($G$122:AZ$122)+1)-OFFSET(AZ133,,,,COUNTA($G$122:$CC$122)-COUNTA($G$122:AZ$122)+1))*(1+discount_rate),0)</f>
        <v>0</v>
      </c>
      <c r="BA167" s="1" cm="1">
        <f t="array" aca="1" ref="BA167" ca="1">IF(AND($B167=BA$28,$B167=$B168-1),NPV(discount_rate,OFFSET(BA132,,,,COUNTA($G$122:$CC$122)-COUNTA($G$122:BA$122)+1)-OFFSET(BA133,,,,COUNTA($G$122:$CC$122)-COUNTA($G$122:BA$122)+1))*(1+discount_rate),0)</f>
        <v>0</v>
      </c>
      <c r="BB167" s="1" cm="1">
        <f t="array" aca="1" ref="BB167" ca="1">IF(AND($B167=BB$28,$B167=$B168-1),NPV(discount_rate,OFFSET(BB132,,,,COUNTA($G$122:$CC$122)-COUNTA($G$122:BB$122)+1)-OFFSET(BB133,,,,COUNTA($G$122:$CC$122)-COUNTA($G$122:BB$122)+1))*(1+discount_rate),0)</f>
        <v>0</v>
      </c>
      <c r="BC167" s="1" cm="1">
        <f t="array" aca="1" ref="BC167" ca="1">IF(AND($B167=BC$28,$B167=$B168-1),NPV(discount_rate,OFFSET(BC132,,,,COUNTA($G$122:$CC$122)-COUNTA($G$122:BC$122)+1)-OFFSET(BC133,,,,COUNTA($G$122:$CC$122)-COUNTA($G$122:BC$122)+1))*(1+discount_rate),0)</f>
        <v>0</v>
      </c>
      <c r="BD167" s="1" cm="1">
        <f t="array" aca="1" ref="BD167" ca="1">IF(AND($B167=BD$28,$B167=$B168-1),NPV(discount_rate,OFFSET(BD132,,,,COUNTA($G$122:$CC$122)-COUNTA($G$122:BD$122)+1)-OFFSET(BD133,,,,COUNTA($G$122:$CC$122)-COUNTA($G$122:BD$122)+1))*(1+discount_rate),0)</f>
        <v>0</v>
      </c>
      <c r="BE167" s="1" cm="1">
        <f t="array" aca="1" ref="BE167" ca="1">IF(AND($B167=BE$28,$B167=$B168-1),NPV(discount_rate,OFFSET(BE132,,,,COUNTA($G$122:$CC$122)-COUNTA($G$122:BE$122)+1)-OFFSET(BE133,,,,COUNTA($G$122:$CC$122)-COUNTA($G$122:BE$122)+1))*(1+discount_rate),0)</f>
        <v>0</v>
      </c>
      <c r="BF167" s="1" cm="1">
        <f t="array" aca="1" ref="BF167" ca="1">IF(AND($B167=BF$28,$B167=$B168-1),NPV(discount_rate,OFFSET(BF132,,,,COUNTA($G$122:$CC$122)-COUNTA($G$122:BF$122)+1)-OFFSET(BF133,,,,COUNTA($G$122:$CC$122)-COUNTA($G$122:BF$122)+1))*(1+discount_rate),0)</f>
        <v>0</v>
      </c>
      <c r="BG167" s="1" cm="1">
        <f t="array" aca="1" ref="BG167" ca="1">IF(AND($B167=BG$28,$B167=$B168-1),NPV(discount_rate,OFFSET(BG132,,,,COUNTA($G$122:$CC$122)-COUNTA($G$122:BG$122)+1)-OFFSET(BG133,,,,COUNTA($G$122:$CC$122)-COUNTA($G$122:BG$122)+1))*(1+discount_rate),0)</f>
        <v>0</v>
      </c>
      <c r="BH167" s="1" cm="1">
        <f t="array" aca="1" ref="BH167" ca="1">IF(AND($B167=BH$28,$B167=$B168-1),NPV(discount_rate,OFFSET(BH132,,,,COUNTA($G$122:$CC$122)-COUNTA($G$122:BH$122)+1)-OFFSET(BH133,,,,COUNTA($G$122:$CC$122)-COUNTA($G$122:BH$122)+1))*(1+discount_rate),0)</f>
        <v>0</v>
      </c>
      <c r="BI167" s="1" cm="1">
        <f t="array" aca="1" ref="BI167" ca="1">IF(AND($B167=BI$28,$B167=$B168-1),NPV(discount_rate,OFFSET(BI132,,,,COUNTA($G$122:$CC$122)-COUNTA($G$122:BI$122)+1)-OFFSET(BI133,,,,COUNTA($G$122:$CC$122)-COUNTA($G$122:BI$122)+1))*(1+discount_rate),0)</f>
        <v>0</v>
      </c>
      <c r="BJ167" s="1" cm="1">
        <f t="array" aca="1" ref="BJ167" ca="1">IF(AND($B167=BJ$28,$B167=$B168-1),NPV(discount_rate,OFFSET(BJ132,,,,COUNTA($G$122:$CC$122)-COUNTA($G$122:BJ$122)+1)-OFFSET(BJ133,,,,COUNTA($G$122:$CC$122)-COUNTA($G$122:BJ$122)+1))*(1+discount_rate),0)</f>
        <v>0</v>
      </c>
      <c r="BK167" s="1" cm="1">
        <f t="array" aca="1" ref="BK167" ca="1">IF(AND($B167=BK$28,$B167=$B168-1),NPV(discount_rate,OFFSET(BK132,,,,COUNTA($G$122:$CC$122)-COUNTA($G$122:BK$122)+1)-OFFSET(BK133,,,,COUNTA($G$122:$CC$122)-COUNTA($G$122:BK$122)+1))*(1+discount_rate),0)</f>
        <v>0</v>
      </c>
      <c r="BL167" s="1" cm="1">
        <f t="array" aca="1" ref="BL167" ca="1">IF(AND($B167=BL$28,$B167=$B168-1),NPV(discount_rate,OFFSET(BL132,,,,COUNTA($G$122:$CC$122)-COUNTA($G$122:BL$122)+1)-OFFSET(BL133,,,,COUNTA($G$122:$CC$122)-COUNTA($G$122:BL$122)+1))*(1+discount_rate),0)</f>
        <v>0</v>
      </c>
      <c r="BM167" s="1" cm="1">
        <f t="array" aca="1" ref="BM167" ca="1">IF(AND($B167=BM$28,$B167=$B168-1),NPV(discount_rate,OFFSET(BM132,,,,COUNTA($G$122:$CC$122)-COUNTA($G$122:BM$122)+1)-OFFSET(BM133,,,,COUNTA($G$122:$CC$122)-COUNTA($G$122:BM$122)+1))*(1+discount_rate),0)</f>
        <v>0</v>
      </c>
      <c r="BN167" s="1" cm="1">
        <f t="array" aca="1" ref="BN167" ca="1">IF(AND($B167=BN$28,$B167=$B168-1),NPV(discount_rate,OFFSET(BN132,,,,COUNTA($G$122:$CC$122)-COUNTA($G$122:BN$122)+1)-OFFSET(BN133,,,,COUNTA($G$122:$CC$122)-COUNTA($G$122:BN$122)+1))*(1+discount_rate),0)</f>
        <v>0</v>
      </c>
      <c r="BO167" s="1" cm="1">
        <f t="array" aca="1" ref="BO167" ca="1">IF(AND($B167=BO$28,$B167=$B168-1),NPV(discount_rate,OFFSET(BO132,,,,COUNTA($G$122:$CC$122)-COUNTA($G$122:BO$122)+1)-OFFSET(BO133,,,,COUNTA($G$122:$CC$122)-COUNTA($G$122:BO$122)+1))*(1+discount_rate),0)</f>
        <v>0</v>
      </c>
      <c r="BP167" s="1" cm="1">
        <f t="array" aca="1" ref="BP167" ca="1">IF(AND($B167=BP$28,$B167=$B168-1),NPV(discount_rate,OFFSET(BP132,,,,COUNTA($G$122:$CC$122)-COUNTA($G$122:BP$122)+1)-OFFSET(BP133,,,,COUNTA($G$122:$CC$122)-COUNTA($G$122:BP$122)+1))*(1+discount_rate),0)</f>
        <v>0</v>
      </c>
      <c r="BQ167" s="1" cm="1">
        <f t="array" aca="1" ref="BQ167" ca="1">IF(AND($B167=BQ$28,$B167=$B168-1),NPV(discount_rate,OFFSET(BQ132,,,,COUNTA($G$122:$CC$122)-COUNTA($G$122:BQ$122)+1)-OFFSET(BQ133,,,,COUNTA($G$122:$CC$122)-COUNTA($G$122:BQ$122)+1))*(1+discount_rate),0)</f>
        <v>0</v>
      </c>
      <c r="BR167" s="1" cm="1">
        <f t="array" aca="1" ref="BR167" ca="1">IF(AND($B167=BR$28,$B167=$B168-1),NPV(discount_rate,OFFSET(BR132,,,,COUNTA($G$122:$CC$122)-COUNTA($G$122:BR$122)+1)-OFFSET(BR133,,,,COUNTA($G$122:$CC$122)-COUNTA($G$122:BR$122)+1))*(1+discount_rate),0)</f>
        <v>0</v>
      </c>
      <c r="BS167" s="1" cm="1">
        <f t="array" aca="1" ref="BS167" ca="1">IF(AND($B167=BS$28,$B167=$B168-1),NPV(discount_rate,OFFSET(BS132,,,,COUNTA($G$122:$CC$122)-COUNTA($G$122:BS$122)+1)-OFFSET(BS133,,,,COUNTA($G$122:$CC$122)-COUNTA($G$122:BS$122)+1))*(1+discount_rate),0)</f>
        <v>0</v>
      </c>
      <c r="BT167" s="1" cm="1">
        <f t="array" aca="1" ref="BT167" ca="1">IF(AND($B167=BT$28,$B167=$B168-1),NPV(discount_rate,OFFSET(BT132,,,,COUNTA($G$122:$CC$122)-COUNTA($G$122:BT$122)+1)-OFFSET(BT133,,,,COUNTA($G$122:$CC$122)-COUNTA($G$122:BT$122)+1))*(1+discount_rate),0)</f>
        <v>0</v>
      </c>
      <c r="BU167" s="1" cm="1">
        <f t="array" aca="1" ref="BU167" ca="1">IF(AND($B167=BU$28,$B167=$B168-1),NPV(discount_rate,OFFSET(BU132,,,,COUNTA($G$122:$CC$122)-COUNTA($G$122:BU$122)+1)-OFFSET(BU133,,,,COUNTA($G$122:$CC$122)-COUNTA($G$122:BU$122)+1))*(1+discount_rate),0)</f>
        <v>0</v>
      </c>
      <c r="BV167" s="1" cm="1">
        <f t="array" aca="1" ref="BV167" ca="1">IF(AND($B167=BV$28,$B167=$B168-1),NPV(discount_rate,OFFSET(BV132,,,,COUNTA($G$122:$CC$122)-COUNTA($G$122:BV$122)+1)-OFFSET(BV133,,,,COUNTA($G$122:$CC$122)-COUNTA($G$122:BV$122)+1))*(1+discount_rate),0)</f>
        <v>0</v>
      </c>
      <c r="BW167" s="1" cm="1">
        <f t="array" aca="1" ref="BW167" ca="1">IF(AND($B167=BW$28,$B167=$B168-1),NPV(discount_rate,OFFSET(BW132,,,,COUNTA($G$122:$CC$122)-COUNTA($G$122:BW$122)+1)-OFFSET(BW133,,,,COUNTA($G$122:$CC$122)-COUNTA($G$122:BW$122)+1))*(1+discount_rate),0)</f>
        <v>0</v>
      </c>
      <c r="BX167" s="1" cm="1">
        <f t="array" aca="1" ref="BX167" ca="1">IF(AND($B167=BX$28,$B167=$B168-1),NPV(discount_rate,OFFSET(BX132,,,,COUNTA($G$122:$CC$122)-COUNTA($G$122:BX$122)+1)-OFFSET(BX133,,,,COUNTA($G$122:$CC$122)-COUNTA($G$122:BX$122)+1))*(1+discount_rate),0)</f>
        <v>0</v>
      </c>
      <c r="BY167" s="1" cm="1">
        <f t="array" aca="1" ref="BY167" ca="1">IF(AND($B167=BY$28,$B167=$B168-1),NPV(discount_rate,OFFSET(BY132,,,,COUNTA($G$122:$CC$122)-COUNTA($G$122:BY$122)+1)-OFFSET(BY133,,,,COUNTA($G$122:$CC$122)-COUNTA($G$122:BY$122)+1))*(1+discount_rate),0)</f>
        <v>0</v>
      </c>
      <c r="BZ167" s="1" cm="1">
        <f t="array" aca="1" ref="BZ167" ca="1">IF(AND($B167=BZ$28,$B167=$B168-1),NPV(discount_rate,OFFSET(BZ132,,,,COUNTA($G$122:$CC$122)-COUNTA($G$122:BZ$122)+1)-OFFSET(BZ133,,,,COUNTA($G$122:$CC$122)-COUNTA($G$122:BZ$122)+1))*(1+discount_rate),0)</f>
        <v>0</v>
      </c>
      <c r="CA167" s="1" cm="1">
        <f t="array" aca="1" ref="CA167" ca="1">IF(AND($B167=CA$28,$B167=$B168-1),NPV(discount_rate,OFFSET(CA132,,,,COUNTA($G$122:$CC$122)-COUNTA($G$122:CA$122)+1)-OFFSET(CA133,,,,COUNTA($G$122:$CC$122)-COUNTA($G$122:CA$122)+1))*(1+discount_rate),0)</f>
        <v>0</v>
      </c>
      <c r="CB167" s="1" cm="1">
        <f t="array" aca="1" ref="CB167" ca="1">IF(AND($B167=CB$28,$B167=$B168-1),NPV(discount_rate,OFFSET(CB132,,,,COUNTA($G$122:$CC$122)-COUNTA($G$122:CB$122)+1)-OFFSET(CB133,,,,COUNTA($G$122:$CC$122)-COUNTA($G$122:CB$122)+1))*(1+discount_rate),0)</f>
        <v>0</v>
      </c>
      <c r="CC167" s="1" cm="1">
        <f t="array" aca="1" ref="CC167" ca="1">IF(AND($B167=CC$28,$B167=$B168-1),NPV(discount_rate,OFFSET(CC132,,,,COUNTA($G$122:$CC$122)-COUNTA($G$122:CC$122)+1)-OFFSET(CC133,,,,COUNTA($G$122:$CC$122)-COUNTA($G$122:CC$122)+1))*(1+discount_rate),0)</f>
        <v>0</v>
      </c>
    </row>
    <row r="168" spans="2:81" x14ac:dyDescent="0.2">
      <c r="B168">
        <f t="shared" si="77"/>
        <v>2037</v>
      </c>
      <c r="D168" t="s">
        <v>43</v>
      </c>
      <c r="G168" s="1" cm="1">
        <f t="array" aca="1" ref="G168" ca="1">IF(AND($B168=G$28,$B168=$B169-1),NPV(discount_rate,OFFSET(G133,,,,COUNTA($G$122:$CC$122)-COUNTA($G$122:G$122)+1)-OFFSET(G134,,,,COUNTA($G$122:$CC$122)-COUNTA($G$122:G$122)+1))*(1+discount_rate),0)</f>
        <v>0</v>
      </c>
      <c r="H168" s="1" cm="1">
        <f t="array" aca="1" ref="H168" ca="1">IF(AND($B168=H$28,$B168=$B169-1),NPV(discount_rate,OFFSET(H133,,,,COUNTA($G$122:$CC$122)-COUNTA($G$122:H$122)+1)-OFFSET(H134,,,,COUNTA($G$122:$CC$122)-COUNTA($G$122:H$122)+1))*(1+discount_rate),0)</f>
        <v>0</v>
      </c>
      <c r="I168" s="1" cm="1">
        <f t="array" aca="1" ref="I168" ca="1">IF(AND($B168=I$28,$B168=$B169-1),NPV(discount_rate,OFFSET(I133,,,,COUNTA($G$122:$CC$122)-COUNTA($G$122:I$122)+1)-OFFSET(I134,,,,COUNTA($G$122:$CC$122)-COUNTA($G$122:I$122)+1))*(1+discount_rate),0)</f>
        <v>0</v>
      </c>
      <c r="J168" s="1" cm="1">
        <f t="array" aca="1" ref="J168" ca="1">IF(AND($B168=J$28,$B168=$B169-1),NPV(discount_rate,OFFSET(J133,,,,COUNTA($G$122:$CC$122)-COUNTA($G$122:J$122)+1)-OFFSET(J134,,,,COUNTA($G$122:$CC$122)-COUNTA($G$122:J$122)+1))*(1+discount_rate),0)</f>
        <v>0</v>
      </c>
      <c r="K168" s="1" cm="1">
        <f t="array" aca="1" ref="K168" ca="1">IF(AND($B168=K$28,$B168=$B169-1),NPV(discount_rate,OFFSET(K133,,,,COUNTA($G$122:$CC$122)-COUNTA($G$122:K$122)+1)-OFFSET(K134,,,,COUNTA($G$122:$CC$122)-COUNTA($G$122:K$122)+1))*(1+discount_rate),0)</f>
        <v>0</v>
      </c>
      <c r="L168" s="1" cm="1">
        <f t="array" aca="1" ref="L168" ca="1">IF(AND($B168=L$28,$B168=$B169-1),NPV(discount_rate,OFFSET(L133,,,,COUNTA($G$122:$CC$122)-COUNTA($G$122:L$122)+1)-OFFSET(L134,,,,COUNTA($G$122:$CC$122)-COUNTA($G$122:L$122)+1))*(1+discount_rate),0)</f>
        <v>0</v>
      </c>
      <c r="M168" s="1" cm="1">
        <f t="array" aca="1" ref="M168" ca="1">IF(AND($B168=M$28,$B168=$B169-1),NPV(discount_rate,OFFSET(M133,,,,COUNTA($G$122:$CC$122)-COUNTA($G$122:M$122)+1)-OFFSET(M134,,,,COUNTA($G$122:$CC$122)-COUNTA($G$122:M$122)+1))*(1+discount_rate),0)</f>
        <v>0</v>
      </c>
      <c r="N168" s="1" cm="1">
        <f t="array" aca="1" ref="N168" ca="1">IF(AND($B168=N$28,$B168=$B169-1),NPV(discount_rate,OFFSET(N133,,,,COUNTA($G$122:$CC$122)-COUNTA($G$122:N$122)+1)-OFFSET(N134,,,,COUNTA($G$122:$CC$122)-COUNTA($G$122:N$122)+1))*(1+discount_rate),0)</f>
        <v>0</v>
      </c>
      <c r="O168" s="1" cm="1">
        <f t="array" aca="1" ref="O168" ca="1">IF(AND($B168=O$28,$B168=$B169-1),NPV(discount_rate,OFFSET(O133,,,,COUNTA($G$122:$CC$122)-COUNTA($G$122:O$122)+1)-OFFSET(O134,,,,COUNTA($G$122:$CC$122)-COUNTA($G$122:O$122)+1))*(1+discount_rate),0)</f>
        <v>0</v>
      </c>
      <c r="P168" s="1" cm="1">
        <f t="array" aca="1" ref="P168" ca="1">IF(AND($B168=P$28,$B168=$B169-1),NPV(discount_rate,OFFSET(P133,,,,COUNTA($G$122:$CC$122)-COUNTA($G$122:P$122)+1)-OFFSET(P134,,,,COUNTA($G$122:$CC$122)-COUNTA($G$122:P$122)+1))*(1+discount_rate),0)</f>
        <v>0</v>
      </c>
      <c r="Q168" s="1" cm="1">
        <f t="array" aca="1" ref="Q168" ca="1">IF(AND($B168=Q$28,$B168=$B169-1),NPV(discount_rate,OFFSET(Q133,,,,COUNTA($G$122:$CC$122)-COUNTA($G$122:Q$122)+1)-OFFSET(Q134,,,,COUNTA($G$122:$CC$122)-COUNTA($G$122:Q$122)+1))*(1+discount_rate),0)</f>
        <v>0</v>
      </c>
      <c r="R168" s="1" cm="1">
        <f t="array" aca="1" ref="R168" ca="1">IF(AND($B168=R$28,$B168=$B169-1),NPV(discount_rate,OFFSET(R133,,,,COUNTA($G$122:$CC$122)-COUNTA($G$122:R$122)+1)-OFFSET(R134,,,,COUNTA($G$122:$CC$122)-COUNTA($G$122:R$122)+1))*(1+discount_rate),0)</f>
        <v>307.69783645131378</v>
      </c>
      <c r="S168" s="1" cm="1">
        <f t="array" aca="1" ref="S168" ca="1">IF(AND($B168=S$28,$B168=$B169-1),NPV(discount_rate,OFFSET(S133,,,,COUNTA($G$122:$CC$122)-COUNTA($G$122:S$122)+1)-OFFSET(S134,,,,COUNTA($G$122:$CC$122)-COUNTA($G$122:S$122)+1))*(1+discount_rate),0)</f>
        <v>0</v>
      </c>
      <c r="T168" s="1" cm="1">
        <f t="array" aca="1" ref="T168" ca="1">IF(AND($B168=T$28,$B168=$B169-1),NPV(discount_rate,OFFSET(T133,,,,COUNTA($G$122:$CC$122)-COUNTA($G$122:T$122)+1)-OFFSET(T134,,,,COUNTA($G$122:$CC$122)-COUNTA($G$122:T$122)+1))*(1+discount_rate),0)</f>
        <v>0</v>
      </c>
      <c r="U168" s="1" cm="1">
        <f t="array" aca="1" ref="U168" ca="1">IF(AND($B168=U$28,$B168=$B169-1),NPV(discount_rate,OFFSET(U133,,,,COUNTA($G$122:$CC$122)-COUNTA($G$122:U$122)+1)-OFFSET(U134,,,,COUNTA($G$122:$CC$122)-COUNTA($G$122:U$122)+1))*(1+discount_rate),0)</f>
        <v>0</v>
      </c>
      <c r="V168" s="1" cm="1">
        <f t="array" aca="1" ref="V168" ca="1">IF(AND($B168=V$28,$B168=$B169-1),NPV(discount_rate,OFFSET(V133,,,,COUNTA($G$122:$CC$122)-COUNTA($G$122:V$122)+1)-OFFSET(V134,,,,COUNTA($G$122:$CC$122)-COUNTA($G$122:V$122)+1))*(1+discount_rate),0)</f>
        <v>0</v>
      </c>
      <c r="W168" s="1" cm="1">
        <f t="array" aca="1" ref="W168" ca="1">IF(AND($B168=W$28,$B168=$B169-1),NPV(discount_rate,OFFSET(W133,,,,COUNTA($G$122:$CC$122)-COUNTA($G$122:W$122)+1)-OFFSET(W134,,,,COUNTA($G$122:$CC$122)-COUNTA($G$122:W$122)+1))*(1+discount_rate),0)</f>
        <v>0</v>
      </c>
      <c r="X168" s="1" cm="1">
        <f t="array" aca="1" ref="X168" ca="1">IF(AND($B168=X$28,$B168=$B169-1),NPV(discount_rate,OFFSET(X133,,,,COUNTA($G$122:$CC$122)-COUNTA($G$122:X$122)+1)-OFFSET(X134,,,,COUNTA($G$122:$CC$122)-COUNTA($G$122:X$122)+1))*(1+discount_rate),0)</f>
        <v>0</v>
      </c>
      <c r="Y168" s="1" cm="1">
        <f t="array" aca="1" ref="Y168" ca="1">IF(AND($B168=Y$28,$B168=$B169-1),NPV(discount_rate,OFFSET(Y133,,,,COUNTA($G$122:$CC$122)-COUNTA($G$122:Y$122)+1)-OFFSET(Y134,,,,COUNTA($G$122:$CC$122)-COUNTA($G$122:Y$122)+1))*(1+discount_rate),0)</f>
        <v>0</v>
      </c>
      <c r="Z168" s="1" cm="1">
        <f t="array" aca="1" ref="Z168" ca="1">IF(AND($B168=Z$28,$B168=$B169-1),NPV(discount_rate,OFFSET(Z133,,,,COUNTA($G$122:$CC$122)-COUNTA($G$122:Z$122)+1)-OFFSET(Z134,,,,COUNTA($G$122:$CC$122)-COUNTA($G$122:Z$122)+1))*(1+discount_rate),0)</f>
        <v>0</v>
      </c>
      <c r="AA168" s="1" cm="1">
        <f t="array" aca="1" ref="AA168" ca="1">IF(AND($B168=AA$28,$B168=$B169-1),NPV(discount_rate,OFFSET(AA133,,,,COUNTA($G$122:$CC$122)-COUNTA($G$122:AA$122)+1)-OFFSET(AA134,,,,COUNTA($G$122:$CC$122)-COUNTA($G$122:AA$122)+1))*(1+discount_rate),0)</f>
        <v>0</v>
      </c>
      <c r="AB168" s="1" cm="1">
        <f t="array" aca="1" ref="AB168" ca="1">IF(AND($B168=AB$28,$B168=$B169-1),NPV(discount_rate,OFFSET(AB133,,,,COUNTA($G$122:$CC$122)-COUNTA($G$122:AB$122)+1)-OFFSET(AB134,,,,COUNTA($G$122:$CC$122)-COUNTA($G$122:AB$122)+1))*(1+discount_rate),0)</f>
        <v>0</v>
      </c>
      <c r="AC168" s="1" cm="1">
        <f t="array" aca="1" ref="AC168" ca="1">IF(AND($B168=AC$28,$B168=$B169-1),NPV(discount_rate,OFFSET(AC133,,,,COUNTA($G$122:$CC$122)-COUNTA($G$122:AC$122)+1)-OFFSET(AC134,,,,COUNTA($G$122:$CC$122)-COUNTA($G$122:AC$122)+1))*(1+discount_rate),0)</f>
        <v>0</v>
      </c>
      <c r="AD168" s="1" cm="1">
        <f t="array" aca="1" ref="AD168" ca="1">IF(AND($B168=AD$28,$B168=$B169-1),NPV(discount_rate,OFFSET(AD133,,,,COUNTA($G$122:$CC$122)-COUNTA($G$122:AD$122)+1)-OFFSET(AD134,,,,COUNTA($G$122:$CC$122)-COUNTA($G$122:AD$122)+1))*(1+discount_rate),0)</f>
        <v>0</v>
      </c>
      <c r="AE168" s="1" cm="1">
        <f t="array" aca="1" ref="AE168" ca="1">IF(AND($B168=AE$28,$B168=$B169-1),NPV(discount_rate,OFFSET(AE133,,,,COUNTA($G$122:$CC$122)-COUNTA($G$122:AE$122)+1)-OFFSET(AE134,,,,COUNTA($G$122:$CC$122)-COUNTA($G$122:AE$122)+1))*(1+discount_rate),0)</f>
        <v>0</v>
      </c>
      <c r="AF168" s="1" cm="1">
        <f t="array" aca="1" ref="AF168" ca="1">IF(AND($B168=AF$28,$B168=$B169-1),NPV(discount_rate,OFFSET(AF133,,,,COUNTA($G$122:$CC$122)-COUNTA($G$122:AF$122)+1)-OFFSET(AF134,,,,COUNTA($G$122:$CC$122)-COUNTA($G$122:AF$122)+1))*(1+discount_rate),0)</f>
        <v>0</v>
      </c>
      <c r="AG168" s="1" cm="1">
        <f t="array" aca="1" ref="AG168" ca="1">IF(AND($B168=AG$28,$B168=$B169-1),NPV(discount_rate,OFFSET(AG133,,,,COUNTA($G$122:$CC$122)-COUNTA($G$122:AG$122)+1)-OFFSET(AG134,,,,COUNTA($G$122:$CC$122)-COUNTA($G$122:AG$122)+1))*(1+discount_rate),0)</f>
        <v>0</v>
      </c>
      <c r="AH168" s="1" cm="1">
        <f t="array" aca="1" ref="AH168" ca="1">IF(AND($B168=AH$28,$B168=$B169-1),NPV(discount_rate,OFFSET(AH133,,,,COUNTA($G$122:$CC$122)-COUNTA($G$122:AH$122)+1)-OFFSET(AH134,,,,COUNTA($G$122:$CC$122)-COUNTA($G$122:AH$122)+1))*(1+discount_rate),0)</f>
        <v>0</v>
      </c>
      <c r="AI168" s="1" cm="1">
        <f t="array" aca="1" ref="AI168" ca="1">IF(AND($B168=AI$28,$B168=$B169-1),NPV(discount_rate,OFFSET(AI133,,,,COUNTA($G$122:$CC$122)-COUNTA($G$122:AI$122)+1)-OFFSET(AI134,,,,COUNTA($G$122:$CC$122)-COUNTA($G$122:AI$122)+1))*(1+discount_rate),0)</f>
        <v>0</v>
      </c>
      <c r="AJ168" s="1" cm="1">
        <f t="array" aca="1" ref="AJ168" ca="1">IF(AND($B168=AJ$28,$B168=$B169-1),NPV(discount_rate,OFFSET(AJ133,,,,COUNTA($G$122:$CC$122)-COUNTA($G$122:AJ$122)+1)-OFFSET(AJ134,,,,COUNTA($G$122:$CC$122)-COUNTA($G$122:AJ$122)+1))*(1+discount_rate),0)</f>
        <v>0</v>
      </c>
      <c r="AK168" s="1" cm="1">
        <f t="array" aca="1" ref="AK168" ca="1">IF(AND($B168=AK$28,$B168=$B169-1),NPV(discount_rate,OFFSET(AK133,,,,COUNTA($G$122:$CC$122)-COUNTA($G$122:AK$122)+1)-OFFSET(AK134,,,,COUNTA($G$122:$CC$122)-COUNTA($G$122:AK$122)+1))*(1+discount_rate),0)</f>
        <v>0</v>
      </c>
      <c r="AL168" s="1" cm="1">
        <f t="array" aca="1" ref="AL168" ca="1">IF(AND($B168=AL$28,$B168=$B169-1),NPV(discount_rate,OFFSET(AL133,,,,COUNTA($G$122:$CC$122)-COUNTA($G$122:AL$122)+1)-OFFSET(AL134,,,,COUNTA($G$122:$CC$122)-COUNTA($G$122:AL$122)+1))*(1+discount_rate),0)</f>
        <v>0</v>
      </c>
      <c r="AM168" s="1" cm="1">
        <f t="array" aca="1" ref="AM168" ca="1">IF(AND($B168=AM$28,$B168=$B169-1),NPV(discount_rate,OFFSET(AM133,,,,COUNTA($G$122:$CC$122)-COUNTA($G$122:AM$122)+1)-OFFSET(AM134,,,,COUNTA($G$122:$CC$122)-COUNTA($G$122:AM$122)+1))*(1+discount_rate),0)</f>
        <v>0</v>
      </c>
      <c r="AN168" s="1" cm="1">
        <f t="array" aca="1" ref="AN168" ca="1">IF(AND($B168=AN$28,$B168=$B169-1),NPV(discount_rate,OFFSET(AN133,,,,COUNTA($G$122:$CC$122)-COUNTA($G$122:AN$122)+1)-OFFSET(AN134,,,,COUNTA($G$122:$CC$122)-COUNTA($G$122:AN$122)+1))*(1+discount_rate),0)</f>
        <v>0</v>
      </c>
      <c r="AO168" s="1" cm="1">
        <f t="array" aca="1" ref="AO168" ca="1">IF(AND($B168=AO$28,$B168=$B169-1),NPV(discount_rate,OFFSET(AO133,,,,COUNTA($G$122:$CC$122)-COUNTA($G$122:AO$122)+1)-OFFSET(AO134,,,,COUNTA($G$122:$CC$122)-COUNTA($G$122:AO$122)+1))*(1+discount_rate),0)</f>
        <v>0</v>
      </c>
      <c r="AP168" s="1" cm="1">
        <f t="array" aca="1" ref="AP168" ca="1">IF(AND($B168=AP$28,$B168=$B169-1),NPV(discount_rate,OFFSET(AP133,,,,COUNTA($G$122:$CC$122)-COUNTA($G$122:AP$122)+1)-OFFSET(AP134,,,,COUNTA($G$122:$CC$122)-COUNTA($G$122:AP$122)+1))*(1+discount_rate),0)</f>
        <v>0</v>
      </c>
      <c r="AQ168" s="1" cm="1">
        <f t="array" aca="1" ref="AQ168" ca="1">IF(AND($B168=AQ$28,$B168=$B169-1),NPV(discount_rate,OFFSET(AQ133,,,,COUNTA($G$122:$CC$122)-COUNTA($G$122:AQ$122)+1)-OFFSET(AQ134,,,,COUNTA($G$122:$CC$122)-COUNTA($G$122:AQ$122)+1))*(1+discount_rate),0)</f>
        <v>0</v>
      </c>
      <c r="AR168" s="1" cm="1">
        <f t="array" aca="1" ref="AR168" ca="1">IF(AND($B168=AR$28,$B168=$B169-1),NPV(discount_rate,OFFSET(AR133,,,,COUNTA($G$122:$CC$122)-COUNTA($G$122:AR$122)+1)-OFFSET(AR134,,,,COUNTA($G$122:$CC$122)-COUNTA($G$122:AR$122)+1))*(1+discount_rate),0)</f>
        <v>0</v>
      </c>
      <c r="AS168" s="1" cm="1">
        <f t="array" aca="1" ref="AS168" ca="1">IF(AND($B168=AS$28,$B168=$B169-1),NPV(discount_rate,OFFSET(AS133,,,,COUNTA($G$122:$CC$122)-COUNTA($G$122:AS$122)+1)-OFFSET(AS134,,,,COUNTA($G$122:$CC$122)-COUNTA($G$122:AS$122)+1))*(1+discount_rate),0)</f>
        <v>0</v>
      </c>
      <c r="AT168" s="1" cm="1">
        <f t="array" aca="1" ref="AT168" ca="1">IF(AND($B168=AT$28,$B168=$B169-1),NPV(discount_rate,OFFSET(AT133,,,,COUNTA($G$122:$CC$122)-COUNTA($G$122:AT$122)+1)-OFFSET(AT134,,,,COUNTA($G$122:$CC$122)-COUNTA($G$122:AT$122)+1))*(1+discount_rate),0)</f>
        <v>0</v>
      </c>
      <c r="AU168" s="1" cm="1">
        <f t="array" aca="1" ref="AU168" ca="1">IF(AND($B168=AU$28,$B168=$B169-1),NPV(discount_rate,OFFSET(AU133,,,,COUNTA($G$122:$CC$122)-COUNTA($G$122:AU$122)+1)-OFFSET(AU134,,,,COUNTA($G$122:$CC$122)-COUNTA($G$122:AU$122)+1))*(1+discount_rate),0)</f>
        <v>0</v>
      </c>
      <c r="AV168" s="1" cm="1">
        <f t="array" aca="1" ref="AV168" ca="1">IF(AND($B168=AV$28,$B168=$B169-1),NPV(discount_rate,OFFSET(AV133,,,,COUNTA($G$122:$CC$122)-COUNTA($G$122:AV$122)+1)-OFFSET(AV134,,,,COUNTA($G$122:$CC$122)-COUNTA($G$122:AV$122)+1))*(1+discount_rate),0)</f>
        <v>0</v>
      </c>
      <c r="AW168" s="1" cm="1">
        <f t="array" aca="1" ref="AW168" ca="1">IF(AND($B168=AW$28,$B168=$B169-1),NPV(discount_rate,OFFSET(AW133,,,,COUNTA($G$122:$CC$122)-COUNTA($G$122:AW$122)+1)-OFFSET(AW134,,,,COUNTA($G$122:$CC$122)-COUNTA($G$122:AW$122)+1))*(1+discount_rate),0)</f>
        <v>0</v>
      </c>
      <c r="AX168" s="1" cm="1">
        <f t="array" aca="1" ref="AX168" ca="1">IF(AND($B168=AX$28,$B168=$B169-1),NPV(discount_rate,OFFSET(AX133,,,,COUNTA($G$122:$CC$122)-COUNTA($G$122:AX$122)+1)-OFFSET(AX134,,,,COUNTA($G$122:$CC$122)-COUNTA($G$122:AX$122)+1))*(1+discount_rate),0)</f>
        <v>0</v>
      </c>
      <c r="AY168" s="1" cm="1">
        <f t="array" aca="1" ref="AY168" ca="1">IF(AND($B168=AY$28,$B168=$B169-1),NPV(discount_rate,OFFSET(AY133,,,,COUNTA($G$122:$CC$122)-COUNTA($G$122:AY$122)+1)-OFFSET(AY134,,,,COUNTA($G$122:$CC$122)-COUNTA($G$122:AY$122)+1))*(1+discount_rate),0)</f>
        <v>0</v>
      </c>
      <c r="AZ168" s="1" cm="1">
        <f t="array" aca="1" ref="AZ168" ca="1">IF(AND($B168=AZ$28,$B168=$B169-1),NPV(discount_rate,OFFSET(AZ133,,,,COUNTA($G$122:$CC$122)-COUNTA($G$122:AZ$122)+1)-OFFSET(AZ134,,,,COUNTA($G$122:$CC$122)-COUNTA($G$122:AZ$122)+1))*(1+discount_rate),0)</f>
        <v>0</v>
      </c>
      <c r="BA168" s="1" cm="1">
        <f t="array" aca="1" ref="BA168" ca="1">IF(AND($B168=BA$28,$B168=$B169-1),NPV(discount_rate,OFFSET(BA133,,,,COUNTA($G$122:$CC$122)-COUNTA($G$122:BA$122)+1)-OFFSET(BA134,,,,COUNTA($G$122:$CC$122)-COUNTA($G$122:BA$122)+1))*(1+discount_rate),0)</f>
        <v>0</v>
      </c>
      <c r="BB168" s="1" cm="1">
        <f t="array" aca="1" ref="BB168" ca="1">IF(AND($B168=BB$28,$B168=$B169-1),NPV(discount_rate,OFFSET(BB133,,,,COUNTA($G$122:$CC$122)-COUNTA($G$122:BB$122)+1)-OFFSET(BB134,,,,COUNTA($G$122:$CC$122)-COUNTA($G$122:BB$122)+1))*(1+discount_rate),0)</f>
        <v>0</v>
      </c>
      <c r="BC168" s="1" cm="1">
        <f t="array" aca="1" ref="BC168" ca="1">IF(AND($B168=BC$28,$B168=$B169-1),NPV(discount_rate,OFFSET(BC133,,,,COUNTA($G$122:$CC$122)-COUNTA($G$122:BC$122)+1)-OFFSET(BC134,,,,COUNTA($G$122:$CC$122)-COUNTA($G$122:BC$122)+1))*(1+discount_rate),0)</f>
        <v>0</v>
      </c>
      <c r="BD168" s="1" cm="1">
        <f t="array" aca="1" ref="BD168" ca="1">IF(AND($B168=BD$28,$B168=$B169-1),NPV(discount_rate,OFFSET(BD133,,,,COUNTA($G$122:$CC$122)-COUNTA($G$122:BD$122)+1)-OFFSET(BD134,,,,COUNTA($G$122:$CC$122)-COUNTA($G$122:BD$122)+1))*(1+discount_rate),0)</f>
        <v>0</v>
      </c>
      <c r="BE168" s="1" cm="1">
        <f t="array" aca="1" ref="BE168" ca="1">IF(AND($B168=BE$28,$B168=$B169-1),NPV(discount_rate,OFFSET(BE133,,,,COUNTA($G$122:$CC$122)-COUNTA($G$122:BE$122)+1)-OFFSET(BE134,,,,COUNTA($G$122:$CC$122)-COUNTA($G$122:BE$122)+1))*(1+discount_rate),0)</f>
        <v>0</v>
      </c>
      <c r="BF168" s="1" cm="1">
        <f t="array" aca="1" ref="BF168" ca="1">IF(AND($B168=BF$28,$B168=$B169-1),NPV(discount_rate,OFFSET(BF133,,,,COUNTA($G$122:$CC$122)-COUNTA($G$122:BF$122)+1)-OFFSET(BF134,,,,COUNTA($G$122:$CC$122)-COUNTA($G$122:BF$122)+1))*(1+discount_rate),0)</f>
        <v>0</v>
      </c>
      <c r="BG168" s="1" cm="1">
        <f t="array" aca="1" ref="BG168" ca="1">IF(AND($B168=BG$28,$B168=$B169-1),NPV(discount_rate,OFFSET(BG133,,,,COUNTA($G$122:$CC$122)-COUNTA($G$122:BG$122)+1)-OFFSET(BG134,,,,COUNTA($G$122:$CC$122)-COUNTA($G$122:BG$122)+1))*(1+discount_rate),0)</f>
        <v>0</v>
      </c>
      <c r="BH168" s="1" cm="1">
        <f t="array" aca="1" ref="BH168" ca="1">IF(AND($B168=BH$28,$B168=$B169-1),NPV(discount_rate,OFFSET(BH133,,,,COUNTA($G$122:$CC$122)-COUNTA($G$122:BH$122)+1)-OFFSET(BH134,,,,COUNTA($G$122:$CC$122)-COUNTA($G$122:BH$122)+1))*(1+discount_rate),0)</f>
        <v>0</v>
      </c>
      <c r="BI168" s="1" cm="1">
        <f t="array" aca="1" ref="BI168" ca="1">IF(AND($B168=BI$28,$B168=$B169-1),NPV(discount_rate,OFFSET(BI133,,,,COUNTA($G$122:$CC$122)-COUNTA($G$122:BI$122)+1)-OFFSET(BI134,,,,COUNTA($G$122:$CC$122)-COUNTA($G$122:BI$122)+1))*(1+discount_rate),0)</f>
        <v>0</v>
      </c>
      <c r="BJ168" s="1" cm="1">
        <f t="array" aca="1" ref="BJ168" ca="1">IF(AND($B168=BJ$28,$B168=$B169-1),NPV(discount_rate,OFFSET(BJ133,,,,COUNTA($G$122:$CC$122)-COUNTA($G$122:BJ$122)+1)-OFFSET(BJ134,,,,COUNTA($G$122:$CC$122)-COUNTA($G$122:BJ$122)+1))*(1+discount_rate),0)</f>
        <v>0</v>
      </c>
      <c r="BK168" s="1" cm="1">
        <f t="array" aca="1" ref="BK168" ca="1">IF(AND($B168=BK$28,$B168=$B169-1),NPV(discount_rate,OFFSET(BK133,,,,COUNTA($G$122:$CC$122)-COUNTA($G$122:BK$122)+1)-OFFSET(BK134,,,,COUNTA($G$122:$CC$122)-COUNTA($G$122:BK$122)+1))*(1+discount_rate),0)</f>
        <v>0</v>
      </c>
      <c r="BL168" s="1" cm="1">
        <f t="array" aca="1" ref="BL168" ca="1">IF(AND($B168=BL$28,$B168=$B169-1),NPV(discount_rate,OFFSET(BL133,,,,COUNTA($G$122:$CC$122)-COUNTA($G$122:BL$122)+1)-OFFSET(BL134,,,,COUNTA($G$122:$CC$122)-COUNTA($G$122:BL$122)+1))*(1+discount_rate),0)</f>
        <v>0</v>
      </c>
      <c r="BM168" s="1" cm="1">
        <f t="array" aca="1" ref="BM168" ca="1">IF(AND($B168=BM$28,$B168=$B169-1),NPV(discount_rate,OFFSET(BM133,,,,COUNTA($G$122:$CC$122)-COUNTA($G$122:BM$122)+1)-OFFSET(BM134,,,,COUNTA($G$122:$CC$122)-COUNTA($G$122:BM$122)+1))*(1+discount_rate),0)</f>
        <v>0</v>
      </c>
      <c r="BN168" s="1" cm="1">
        <f t="array" aca="1" ref="BN168" ca="1">IF(AND($B168=BN$28,$B168=$B169-1),NPV(discount_rate,OFFSET(BN133,,,,COUNTA($G$122:$CC$122)-COUNTA($G$122:BN$122)+1)-OFFSET(BN134,,,,COUNTA($G$122:$CC$122)-COUNTA($G$122:BN$122)+1))*(1+discount_rate),0)</f>
        <v>0</v>
      </c>
      <c r="BO168" s="1" cm="1">
        <f t="array" aca="1" ref="BO168" ca="1">IF(AND($B168=BO$28,$B168=$B169-1),NPV(discount_rate,OFFSET(BO133,,,,COUNTA($G$122:$CC$122)-COUNTA($G$122:BO$122)+1)-OFFSET(BO134,,,,COUNTA($G$122:$CC$122)-COUNTA($G$122:BO$122)+1))*(1+discount_rate),0)</f>
        <v>0</v>
      </c>
      <c r="BP168" s="1" cm="1">
        <f t="array" aca="1" ref="BP168" ca="1">IF(AND($B168=BP$28,$B168=$B169-1),NPV(discount_rate,OFFSET(BP133,,,,COUNTA($G$122:$CC$122)-COUNTA($G$122:BP$122)+1)-OFFSET(BP134,,,,COUNTA($G$122:$CC$122)-COUNTA($G$122:BP$122)+1))*(1+discount_rate),0)</f>
        <v>0</v>
      </c>
      <c r="BQ168" s="1" cm="1">
        <f t="array" aca="1" ref="BQ168" ca="1">IF(AND($B168=BQ$28,$B168=$B169-1),NPV(discount_rate,OFFSET(BQ133,,,,COUNTA($G$122:$CC$122)-COUNTA($G$122:BQ$122)+1)-OFFSET(BQ134,,,,COUNTA($G$122:$CC$122)-COUNTA($G$122:BQ$122)+1))*(1+discount_rate),0)</f>
        <v>0</v>
      </c>
      <c r="BR168" s="1" cm="1">
        <f t="array" aca="1" ref="BR168" ca="1">IF(AND($B168=BR$28,$B168=$B169-1),NPV(discount_rate,OFFSET(BR133,,,,COUNTA($G$122:$CC$122)-COUNTA($G$122:BR$122)+1)-OFFSET(BR134,,,,COUNTA($G$122:$CC$122)-COUNTA($G$122:BR$122)+1))*(1+discount_rate),0)</f>
        <v>0</v>
      </c>
      <c r="BS168" s="1" cm="1">
        <f t="array" aca="1" ref="BS168" ca="1">IF(AND($B168=BS$28,$B168=$B169-1),NPV(discount_rate,OFFSET(BS133,,,,COUNTA($G$122:$CC$122)-COUNTA($G$122:BS$122)+1)-OFFSET(BS134,,,,COUNTA($G$122:$CC$122)-COUNTA($G$122:BS$122)+1))*(1+discount_rate),0)</f>
        <v>0</v>
      </c>
      <c r="BT168" s="1" cm="1">
        <f t="array" aca="1" ref="BT168" ca="1">IF(AND($B168=BT$28,$B168=$B169-1),NPV(discount_rate,OFFSET(BT133,,,,COUNTA($G$122:$CC$122)-COUNTA($G$122:BT$122)+1)-OFFSET(BT134,,,,COUNTA($G$122:$CC$122)-COUNTA($G$122:BT$122)+1))*(1+discount_rate),0)</f>
        <v>0</v>
      </c>
      <c r="BU168" s="1" cm="1">
        <f t="array" aca="1" ref="BU168" ca="1">IF(AND($B168=BU$28,$B168=$B169-1),NPV(discount_rate,OFFSET(BU133,,,,COUNTA($G$122:$CC$122)-COUNTA($G$122:BU$122)+1)-OFFSET(BU134,,,,COUNTA($G$122:$CC$122)-COUNTA($G$122:BU$122)+1))*(1+discount_rate),0)</f>
        <v>0</v>
      </c>
      <c r="BV168" s="1" cm="1">
        <f t="array" aca="1" ref="BV168" ca="1">IF(AND($B168=BV$28,$B168=$B169-1),NPV(discount_rate,OFFSET(BV133,,,,COUNTA($G$122:$CC$122)-COUNTA($G$122:BV$122)+1)-OFFSET(BV134,,,,COUNTA($G$122:$CC$122)-COUNTA($G$122:BV$122)+1))*(1+discount_rate),0)</f>
        <v>0</v>
      </c>
      <c r="BW168" s="1" cm="1">
        <f t="array" aca="1" ref="BW168" ca="1">IF(AND($B168=BW$28,$B168=$B169-1),NPV(discount_rate,OFFSET(BW133,,,,COUNTA($G$122:$CC$122)-COUNTA($G$122:BW$122)+1)-OFFSET(BW134,,,,COUNTA($G$122:$CC$122)-COUNTA($G$122:BW$122)+1))*(1+discount_rate),0)</f>
        <v>0</v>
      </c>
      <c r="BX168" s="1" cm="1">
        <f t="array" aca="1" ref="BX168" ca="1">IF(AND($B168=BX$28,$B168=$B169-1),NPV(discount_rate,OFFSET(BX133,,,,COUNTA($G$122:$CC$122)-COUNTA($G$122:BX$122)+1)-OFFSET(BX134,,,,COUNTA($G$122:$CC$122)-COUNTA($G$122:BX$122)+1))*(1+discount_rate),0)</f>
        <v>0</v>
      </c>
      <c r="BY168" s="1" cm="1">
        <f t="array" aca="1" ref="BY168" ca="1">IF(AND($B168=BY$28,$B168=$B169-1),NPV(discount_rate,OFFSET(BY133,,,,COUNTA($G$122:$CC$122)-COUNTA($G$122:BY$122)+1)-OFFSET(BY134,,,,COUNTA($G$122:$CC$122)-COUNTA($G$122:BY$122)+1))*(1+discount_rate),0)</f>
        <v>0</v>
      </c>
      <c r="BZ168" s="1" cm="1">
        <f t="array" aca="1" ref="BZ168" ca="1">IF(AND($B168=BZ$28,$B168=$B169-1),NPV(discount_rate,OFFSET(BZ133,,,,COUNTA($G$122:$CC$122)-COUNTA($G$122:BZ$122)+1)-OFFSET(BZ134,,,,COUNTA($G$122:$CC$122)-COUNTA($G$122:BZ$122)+1))*(1+discount_rate),0)</f>
        <v>0</v>
      </c>
      <c r="CA168" s="1" cm="1">
        <f t="array" aca="1" ref="CA168" ca="1">IF(AND($B168=CA$28,$B168=$B169-1),NPV(discount_rate,OFFSET(CA133,,,,COUNTA($G$122:$CC$122)-COUNTA($G$122:CA$122)+1)-OFFSET(CA134,,,,COUNTA($G$122:$CC$122)-COUNTA($G$122:CA$122)+1))*(1+discount_rate),0)</f>
        <v>0</v>
      </c>
      <c r="CB168" s="1" cm="1">
        <f t="array" aca="1" ref="CB168" ca="1">IF(AND($B168=CB$28,$B168=$B169-1),NPV(discount_rate,OFFSET(CB133,,,,COUNTA($G$122:$CC$122)-COUNTA($G$122:CB$122)+1)-OFFSET(CB134,,,,COUNTA($G$122:$CC$122)-COUNTA($G$122:CB$122)+1))*(1+discount_rate),0)</f>
        <v>0</v>
      </c>
      <c r="CC168" s="1" cm="1">
        <f t="array" aca="1" ref="CC168" ca="1">IF(AND($B168=CC$28,$B168=$B169-1),NPV(discount_rate,OFFSET(CC133,,,,COUNTA($G$122:$CC$122)-COUNTA($G$122:CC$122)+1)-OFFSET(CC134,,,,COUNTA($G$122:$CC$122)-COUNTA($G$122:CC$122)+1))*(1+discount_rate),0)</f>
        <v>0</v>
      </c>
    </row>
    <row r="169" spans="2:81" x14ac:dyDescent="0.2">
      <c r="B169">
        <f t="shared" si="77"/>
        <v>2038</v>
      </c>
      <c r="D169" t="s">
        <v>43</v>
      </c>
      <c r="G169" s="1" cm="1">
        <f t="array" aca="1" ref="G169" ca="1">IF(AND($B169=G$28,$B169=$B170-1),NPV(discount_rate,OFFSET(G134,,,,COUNTA($G$122:$CC$122)-COUNTA($G$122:G$122)+1)-OFFSET(G135,,,,COUNTA($G$122:$CC$122)-COUNTA($G$122:G$122)+1))*(1+discount_rate),0)</f>
        <v>0</v>
      </c>
      <c r="H169" s="1" cm="1">
        <f t="array" aca="1" ref="H169" ca="1">IF(AND($B169=H$28,$B169=$B170-1),NPV(discount_rate,OFFSET(H134,,,,COUNTA($G$122:$CC$122)-COUNTA($G$122:H$122)+1)-OFFSET(H135,,,,COUNTA($G$122:$CC$122)-COUNTA($G$122:H$122)+1))*(1+discount_rate),0)</f>
        <v>0</v>
      </c>
      <c r="I169" s="1" cm="1">
        <f t="array" aca="1" ref="I169" ca="1">IF(AND($B169=I$28,$B169=$B170-1),NPV(discount_rate,OFFSET(I134,,,,COUNTA($G$122:$CC$122)-COUNTA($G$122:I$122)+1)-OFFSET(I135,,,,COUNTA($G$122:$CC$122)-COUNTA($G$122:I$122)+1))*(1+discount_rate),0)</f>
        <v>0</v>
      </c>
      <c r="J169" s="1" cm="1">
        <f t="array" aca="1" ref="J169" ca="1">IF(AND($B169=J$28,$B169=$B170-1),NPV(discount_rate,OFFSET(J134,,,,COUNTA($G$122:$CC$122)-COUNTA($G$122:J$122)+1)-OFFSET(J135,,,,COUNTA($G$122:$CC$122)-COUNTA($G$122:J$122)+1))*(1+discount_rate),0)</f>
        <v>0</v>
      </c>
      <c r="K169" s="1" cm="1">
        <f t="array" aca="1" ref="K169" ca="1">IF(AND($B169=K$28,$B169=$B170-1),NPV(discount_rate,OFFSET(K134,,,,COUNTA($G$122:$CC$122)-COUNTA($G$122:K$122)+1)-OFFSET(K135,,,,COUNTA($G$122:$CC$122)-COUNTA($G$122:K$122)+1))*(1+discount_rate),0)</f>
        <v>0</v>
      </c>
      <c r="L169" s="1" cm="1">
        <f t="array" aca="1" ref="L169" ca="1">IF(AND($B169=L$28,$B169=$B170-1),NPV(discount_rate,OFFSET(L134,,,,COUNTA($G$122:$CC$122)-COUNTA($G$122:L$122)+1)-OFFSET(L135,,,,COUNTA($G$122:$CC$122)-COUNTA($G$122:L$122)+1))*(1+discount_rate),0)</f>
        <v>0</v>
      </c>
      <c r="M169" s="1" cm="1">
        <f t="array" aca="1" ref="M169" ca="1">IF(AND($B169=M$28,$B169=$B170-1),NPV(discount_rate,OFFSET(M134,,,,COUNTA($G$122:$CC$122)-COUNTA($G$122:M$122)+1)-OFFSET(M135,,,,COUNTA($G$122:$CC$122)-COUNTA($G$122:M$122)+1))*(1+discount_rate),0)</f>
        <v>0</v>
      </c>
      <c r="N169" s="1" cm="1">
        <f t="array" aca="1" ref="N169" ca="1">IF(AND($B169=N$28,$B169=$B170-1),NPV(discount_rate,OFFSET(N134,,,,COUNTA($G$122:$CC$122)-COUNTA($G$122:N$122)+1)-OFFSET(N135,,,,COUNTA($G$122:$CC$122)-COUNTA($G$122:N$122)+1))*(1+discount_rate),0)</f>
        <v>0</v>
      </c>
      <c r="O169" s="1" cm="1">
        <f t="array" aca="1" ref="O169" ca="1">IF(AND($B169=O$28,$B169=$B170-1),NPV(discount_rate,OFFSET(O134,,,,COUNTA($G$122:$CC$122)-COUNTA($G$122:O$122)+1)-OFFSET(O135,,,,COUNTA($G$122:$CC$122)-COUNTA($G$122:O$122)+1))*(1+discount_rate),0)</f>
        <v>0</v>
      </c>
      <c r="P169" s="1" cm="1">
        <f t="array" aca="1" ref="P169" ca="1">IF(AND($B169=P$28,$B169=$B170-1),NPV(discount_rate,OFFSET(P134,,,,COUNTA($G$122:$CC$122)-COUNTA($G$122:P$122)+1)-OFFSET(P135,,,,COUNTA($G$122:$CC$122)-COUNTA($G$122:P$122)+1))*(1+discount_rate),0)</f>
        <v>0</v>
      </c>
      <c r="Q169" s="1" cm="1">
        <f t="array" aca="1" ref="Q169" ca="1">IF(AND($B169=Q$28,$B169=$B170-1),NPV(discount_rate,OFFSET(Q134,,,,COUNTA($G$122:$CC$122)-COUNTA($G$122:Q$122)+1)-OFFSET(Q135,,,,COUNTA($G$122:$CC$122)-COUNTA($G$122:Q$122)+1))*(1+discount_rate),0)</f>
        <v>0</v>
      </c>
      <c r="R169" s="1" cm="1">
        <f t="array" aca="1" ref="R169" ca="1">IF(AND($B169=R$28,$B169=$B170-1),NPV(discount_rate,OFFSET(R134,,,,COUNTA($G$122:$CC$122)-COUNTA($G$122:R$122)+1)-OFFSET(R135,,,,COUNTA($G$122:$CC$122)-COUNTA($G$122:R$122)+1))*(1+discount_rate),0)</f>
        <v>0</v>
      </c>
      <c r="S169" s="1" cm="1">
        <f t="array" aca="1" ref="S169" ca="1">IF(AND($B169=S$28,$B169=$B170-1),NPV(discount_rate,OFFSET(S134,,,,COUNTA($G$122:$CC$122)-COUNTA($G$122:S$122)+1)-OFFSET(S135,,,,COUNTA($G$122:$CC$122)-COUNTA($G$122:S$122)+1))*(1+discount_rate),0)</f>
        <v>311.33923514006761</v>
      </c>
      <c r="T169" s="1" cm="1">
        <f t="array" aca="1" ref="T169" ca="1">IF(AND($B169=T$28,$B169=$B170-1),NPV(discount_rate,OFFSET(T134,,,,COUNTA($G$122:$CC$122)-COUNTA($G$122:T$122)+1)-OFFSET(T135,,,,COUNTA($G$122:$CC$122)-COUNTA($G$122:T$122)+1))*(1+discount_rate),0)</f>
        <v>0</v>
      </c>
      <c r="U169" s="1" cm="1">
        <f t="array" aca="1" ref="U169" ca="1">IF(AND($B169=U$28,$B169=$B170-1),NPV(discount_rate,OFFSET(U134,,,,COUNTA($G$122:$CC$122)-COUNTA($G$122:U$122)+1)-OFFSET(U135,,,,COUNTA($G$122:$CC$122)-COUNTA($G$122:U$122)+1))*(1+discount_rate),0)</f>
        <v>0</v>
      </c>
      <c r="V169" s="1" cm="1">
        <f t="array" aca="1" ref="V169" ca="1">IF(AND($B169=V$28,$B169=$B170-1),NPV(discount_rate,OFFSET(V134,,,,COUNTA($G$122:$CC$122)-COUNTA($G$122:V$122)+1)-OFFSET(V135,,,,COUNTA($G$122:$CC$122)-COUNTA($G$122:V$122)+1))*(1+discount_rate),0)</f>
        <v>0</v>
      </c>
      <c r="W169" s="1" cm="1">
        <f t="array" aca="1" ref="W169" ca="1">IF(AND($B169=W$28,$B169=$B170-1),NPV(discount_rate,OFFSET(W134,,,,COUNTA($G$122:$CC$122)-COUNTA($G$122:W$122)+1)-OFFSET(W135,,,,COUNTA($G$122:$CC$122)-COUNTA($G$122:W$122)+1))*(1+discount_rate),0)</f>
        <v>0</v>
      </c>
      <c r="X169" s="1" cm="1">
        <f t="array" aca="1" ref="X169" ca="1">IF(AND($B169=X$28,$B169=$B170-1),NPV(discount_rate,OFFSET(X134,,,,COUNTA($G$122:$CC$122)-COUNTA($G$122:X$122)+1)-OFFSET(X135,,,,COUNTA($G$122:$CC$122)-COUNTA($G$122:X$122)+1))*(1+discount_rate),0)</f>
        <v>0</v>
      </c>
      <c r="Y169" s="1" cm="1">
        <f t="array" aca="1" ref="Y169" ca="1">IF(AND($B169=Y$28,$B169=$B170-1),NPV(discount_rate,OFFSET(Y134,,,,COUNTA($G$122:$CC$122)-COUNTA($G$122:Y$122)+1)-OFFSET(Y135,,,,COUNTA($G$122:$CC$122)-COUNTA($G$122:Y$122)+1))*(1+discount_rate),0)</f>
        <v>0</v>
      </c>
      <c r="Z169" s="1" cm="1">
        <f t="array" aca="1" ref="Z169" ca="1">IF(AND($B169=Z$28,$B169=$B170-1),NPV(discount_rate,OFFSET(Z134,,,,COUNTA($G$122:$CC$122)-COUNTA($G$122:Z$122)+1)-OFFSET(Z135,,,,COUNTA($G$122:$CC$122)-COUNTA($G$122:Z$122)+1))*(1+discount_rate),0)</f>
        <v>0</v>
      </c>
      <c r="AA169" s="1" cm="1">
        <f t="array" aca="1" ref="AA169" ca="1">IF(AND($B169=AA$28,$B169=$B170-1),NPV(discount_rate,OFFSET(AA134,,,,COUNTA($G$122:$CC$122)-COUNTA($G$122:AA$122)+1)-OFFSET(AA135,,,,COUNTA($G$122:$CC$122)-COUNTA($G$122:AA$122)+1))*(1+discount_rate),0)</f>
        <v>0</v>
      </c>
      <c r="AB169" s="1" cm="1">
        <f t="array" aca="1" ref="AB169" ca="1">IF(AND($B169=AB$28,$B169=$B170-1),NPV(discount_rate,OFFSET(AB134,,,,COUNTA($G$122:$CC$122)-COUNTA($G$122:AB$122)+1)-OFFSET(AB135,,,,COUNTA($G$122:$CC$122)-COUNTA($G$122:AB$122)+1))*(1+discount_rate),0)</f>
        <v>0</v>
      </c>
      <c r="AC169" s="1" cm="1">
        <f t="array" aca="1" ref="AC169" ca="1">IF(AND($B169=AC$28,$B169=$B170-1),NPV(discount_rate,OFFSET(AC134,,,,COUNTA($G$122:$CC$122)-COUNTA($G$122:AC$122)+1)-OFFSET(AC135,,,,COUNTA($G$122:$CC$122)-COUNTA($G$122:AC$122)+1))*(1+discount_rate),0)</f>
        <v>0</v>
      </c>
      <c r="AD169" s="1" cm="1">
        <f t="array" aca="1" ref="AD169" ca="1">IF(AND($B169=AD$28,$B169=$B170-1),NPV(discount_rate,OFFSET(AD134,,,,COUNTA($G$122:$CC$122)-COUNTA($G$122:AD$122)+1)-OFFSET(AD135,,,,COUNTA($G$122:$CC$122)-COUNTA($G$122:AD$122)+1))*(1+discount_rate),0)</f>
        <v>0</v>
      </c>
      <c r="AE169" s="1" cm="1">
        <f t="array" aca="1" ref="AE169" ca="1">IF(AND($B169=AE$28,$B169=$B170-1),NPV(discount_rate,OFFSET(AE134,,,,COUNTA($G$122:$CC$122)-COUNTA($G$122:AE$122)+1)-OFFSET(AE135,,,,COUNTA($G$122:$CC$122)-COUNTA($G$122:AE$122)+1))*(1+discount_rate),0)</f>
        <v>0</v>
      </c>
      <c r="AF169" s="1" cm="1">
        <f t="array" aca="1" ref="AF169" ca="1">IF(AND($B169=AF$28,$B169=$B170-1),NPV(discount_rate,OFFSET(AF134,,,,COUNTA($G$122:$CC$122)-COUNTA($G$122:AF$122)+1)-OFFSET(AF135,,,,COUNTA($G$122:$CC$122)-COUNTA($G$122:AF$122)+1))*(1+discount_rate),0)</f>
        <v>0</v>
      </c>
      <c r="AG169" s="1" cm="1">
        <f t="array" aca="1" ref="AG169" ca="1">IF(AND($B169=AG$28,$B169=$B170-1),NPV(discount_rate,OFFSET(AG134,,,,COUNTA($G$122:$CC$122)-COUNTA($G$122:AG$122)+1)-OFFSET(AG135,,,,COUNTA($G$122:$CC$122)-COUNTA($G$122:AG$122)+1))*(1+discount_rate),0)</f>
        <v>0</v>
      </c>
      <c r="AH169" s="1" cm="1">
        <f t="array" aca="1" ref="AH169" ca="1">IF(AND($B169=AH$28,$B169=$B170-1),NPV(discount_rate,OFFSET(AH134,,,,COUNTA($G$122:$CC$122)-COUNTA($G$122:AH$122)+1)-OFFSET(AH135,,,,COUNTA($G$122:$CC$122)-COUNTA($G$122:AH$122)+1))*(1+discount_rate),0)</f>
        <v>0</v>
      </c>
      <c r="AI169" s="1" cm="1">
        <f t="array" aca="1" ref="AI169" ca="1">IF(AND($B169=AI$28,$B169=$B170-1),NPV(discount_rate,OFFSET(AI134,,,,COUNTA($G$122:$CC$122)-COUNTA($G$122:AI$122)+1)-OFFSET(AI135,,,,COUNTA($G$122:$CC$122)-COUNTA($G$122:AI$122)+1))*(1+discount_rate),0)</f>
        <v>0</v>
      </c>
      <c r="AJ169" s="1" cm="1">
        <f t="array" aca="1" ref="AJ169" ca="1">IF(AND($B169=AJ$28,$B169=$B170-1),NPV(discount_rate,OFFSET(AJ134,,,,COUNTA($G$122:$CC$122)-COUNTA($G$122:AJ$122)+1)-OFFSET(AJ135,,,,COUNTA($G$122:$CC$122)-COUNTA($G$122:AJ$122)+1))*(1+discount_rate),0)</f>
        <v>0</v>
      </c>
      <c r="AK169" s="1" cm="1">
        <f t="array" aca="1" ref="AK169" ca="1">IF(AND($B169=AK$28,$B169=$B170-1),NPV(discount_rate,OFFSET(AK134,,,,COUNTA($G$122:$CC$122)-COUNTA($G$122:AK$122)+1)-OFFSET(AK135,,,,COUNTA($G$122:$CC$122)-COUNTA($G$122:AK$122)+1))*(1+discount_rate),0)</f>
        <v>0</v>
      </c>
      <c r="AL169" s="1" cm="1">
        <f t="array" aca="1" ref="AL169" ca="1">IF(AND($B169=AL$28,$B169=$B170-1),NPV(discount_rate,OFFSET(AL134,,,,COUNTA($G$122:$CC$122)-COUNTA($G$122:AL$122)+1)-OFFSET(AL135,,,,COUNTA($G$122:$CC$122)-COUNTA($G$122:AL$122)+1))*(1+discount_rate),0)</f>
        <v>0</v>
      </c>
      <c r="AM169" s="1" cm="1">
        <f t="array" aca="1" ref="AM169" ca="1">IF(AND($B169=AM$28,$B169=$B170-1),NPV(discount_rate,OFFSET(AM134,,,,COUNTA($G$122:$CC$122)-COUNTA($G$122:AM$122)+1)-OFFSET(AM135,,,,COUNTA($G$122:$CC$122)-COUNTA($G$122:AM$122)+1))*(1+discount_rate),0)</f>
        <v>0</v>
      </c>
      <c r="AN169" s="1" cm="1">
        <f t="array" aca="1" ref="AN169" ca="1">IF(AND($B169=AN$28,$B169=$B170-1),NPV(discount_rate,OFFSET(AN134,,,,COUNTA($G$122:$CC$122)-COUNTA($G$122:AN$122)+1)-OFFSET(AN135,,,,COUNTA($G$122:$CC$122)-COUNTA($G$122:AN$122)+1))*(1+discount_rate),0)</f>
        <v>0</v>
      </c>
      <c r="AO169" s="1" cm="1">
        <f t="array" aca="1" ref="AO169" ca="1">IF(AND($B169=AO$28,$B169=$B170-1),NPV(discount_rate,OFFSET(AO134,,,,COUNTA($G$122:$CC$122)-COUNTA($G$122:AO$122)+1)-OFFSET(AO135,,,,COUNTA($G$122:$CC$122)-COUNTA($G$122:AO$122)+1))*(1+discount_rate),0)</f>
        <v>0</v>
      </c>
      <c r="AP169" s="1" cm="1">
        <f t="array" aca="1" ref="AP169" ca="1">IF(AND($B169=AP$28,$B169=$B170-1),NPV(discount_rate,OFFSET(AP134,,,,COUNTA($G$122:$CC$122)-COUNTA($G$122:AP$122)+1)-OFFSET(AP135,,,,COUNTA($G$122:$CC$122)-COUNTA($G$122:AP$122)+1))*(1+discount_rate),0)</f>
        <v>0</v>
      </c>
      <c r="AQ169" s="1" cm="1">
        <f t="array" aca="1" ref="AQ169" ca="1">IF(AND($B169=AQ$28,$B169=$B170-1),NPV(discount_rate,OFFSET(AQ134,,,,COUNTA($G$122:$CC$122)-COUNTA($G$122:AQ$122)+1)-OFFSET(AQ135,,,,COUNTA($G$122:$CC$122)-COUNTA($G$122:AQ$122)+1))*(1+discount_rate),0)</f>
        <v>0</v>
      </c>
      <c r="AR169" s="1" cm="1">
        <f t="array" aca="1" ref="AR169" ca="1">IF(AND($B169=AR$28,$B169=$B170-1),NPV(discount_rate,OFFSET(AR134,,,,COUNTA($G$122:$CC$122)-COUNTA($G$122:AR$122)+1)-OFFSET(AR135,,,,COUNTA($G$122:$CC$122)-COUNTA($G$122:AR$122)+1))*(1+discount_rate),0)</f>
        <v>0</v>
      </c>
      <c r="AS169" s="1" cm="1">
        <f t="array" aca="1" ref="AS169" ca="1">IF(AND($B169=AS$28,$B169=$B170-1),NPV(discount_rate,OFFSET(AS134,,,,COUNTA($G$122:$CC$122)-COUNTA($G$122:AS$122)+1)-OFFSET(AS135,,,,COUNTA($G$122:$CC$122)-COUNTA($G$122:AS$122)+1))*(1+discount_rate),0)</f>
        <v>0</v>
      </c>
      <c r="AT169" s="1" cm="1">
        <f t="array" aca="1" ref="AT169" ca="1">IF(AND($B169=AT$28,$B169=$B170-1),NPV(discount_rate,OFFSET(AT134,,,,COUNTA($G$122:$CC$122)-COUNTA($G$122:AT$122)+1)-OFFSET(AT135,,,,COUNTA($G$122:$CC$122)-COUNTA($G$122:AT$122)+1))*(1+discount_rate),0)</f>
        <v>0</v>
      </c>
      <c r="AU169" s="1" cm="1">
        <f t="array" aca="1" ref="AU169" ca="1">IF(AND($B169=AU$28,$B169=$B170-1),NPV(discount_rate,OFFSET(AU134,,,,COUNTA($G$122:$CC$122)-COUNTA($G$122:AU$122)+1)-OFFSET(AU135,,,,COUNTA($G$122:$CC$122)-COUNTA($G$122:AU$122)+1))*(1+discount_rate),0)</f>
        <v>0</v>
      </c>
      <c r="AV169" s="1" cm="1">
        <f t="array" aca="1" ref="AV169" ca="1">IF(AND($B169=AV$28,$B169=$B170-1),NPV(discount_rate,OFFSET(AV134,,,,COUNTA($G$122:$CC$122)-COUNTA($G$122:AV$122)+1)-OFFSET(AV135,,,,COUNTA($G$122:$CC$122)-COUNTA($G$122:AV$122)+1))*(1+discount_rate),0)</f>
        <v>0</v>
      </c>
      <c r="AW169" s="1" cm="1">
        <f t="array" aca="1" ref="AW169" ca="1">IF(AND($B169=AW$28,$B169=$B170-1),NPV(discount_rate,OFFSET(AW134,,,,COUNTA($G$122:$CC$122)-COUNTA($G$122:AW$122)+1)-OFFSET(AW135,,,,COUNTA($G$122:$CC$122)-COUNTA($G$122:AW$122)+1))*(1+discount_rate),0)</f>
        <v>0</v>
      </c>
      <c r="AX169" s="1" cm="1">
        <f t="array" aca="1" ref="AX169" ca="1">IF(AND($B169=AX$28,$B169=$B170-1),NPV(discount_rate,OFFSET(AX134,,,,COUNTA($G$122:$CC$122)-COUNTA($G$122:AX$122)+1)-OFFSET(AX135,,,,COUNTA($G$122:$CC$122)-COUNTA($G$122:AX$122)+1))*(1+discount_rate),0)</f>
        <v>0</v>
      </c>
      <c r="AY169" s="1" cm="1">
        <f t="array" aca="1" ref="AY169" ca="1">IF(AND($B169=AY$28,$B169=$B170-1),NPV(discount_rate,OFFSET(AY134,,,,COUNTA($G$122:$CC$122)-COUNTA($G$122:AY$122)+1)-OFFSET(AY135,,,,COUNTA($G$122:$CC$122)-COUNTA($G$122:AY$122)+1))*(1+discount_rate),0)</f>
        <v>0</v>
      </c>
      <c r="AZ169" s="1" cm="1">
        <f t="array" aca="1" ref="AZ169" ca="1">IF(AND($B169=AZ$28,$B169=$B170-1),NPV(discount_rate,OFFSET(AZ134,,,,COUNTA($G$122:$CC$122)-COUNTA($G$122:AZ$122)+1)-OFFSET(AZ135,,,,COUNTA($G$122:$CC$122)-COUNTA($G$122:AZ$122)+1))*(1+discount_rate),0)</f>
        <v>0</v>
      </c>
      <c r="BA169" s="1" cm="1">
        <f t="array" aca="1" ref="BA169" ca="1">IF(AND($B169=BA$28,$B169=$B170-1),NPV(discount_rate,OFFSET(BA134,,,,COUNTA($G$122:$CC$122)-COUNTA($G$122:BA$122)+1)-OFFSET(BA135,,,,COUNTA($G$122:$CC$122)-COUNTA($G$122:BA$122)+1))*(1+discount_rate),0)</f>
        <v>0</v>
      </c>
      <c r="BB169" s="1" cm="1">
        <f t="array" aca="1" ref="BB169" ca="1">IF(AND($B169=BB$28,$B169=$B170-1),NPV(discount_rate,OFFSET(BB134,,,,COUNTA($G$122:$CC$122)-COUNTA($G$122:BB$122)+1)-OFFSET(BB135,,,,COUNTA($G$122:$CC$122)-COUNTA($G$122:BB$122)+1))*(1+discount_rate),0)</f>
        <v>0</v>
      </c>
      <c r="BC169" s="1" cm="1">
        <f t="array" aca="1" ref="BC169" ca="1">IF(AND($B169=BC$28,$B169=$B170-1),NPV(discount_rate,OFFSET(BC134,,,,COUNTA($G$122:$CC$122)-COUNTA($G$122:BC$122)+1)-OFFSET(BC135,,,,COUNTA($G$122:$CC$122)-COUNTA($G$122:BC$122)+1))*(1+discount_rate),0)</f>
        <v>0</v>
      </c>
      <c r="BD169" s="1" cm="1">
        <f t="array" aca="1" ref="BD169" ca="1">IF(AND($B169=BD$28,$B169=$B170-1),NPV(discount_rate,OFFSET(BD134,,,,COUNTA($G$122:$CC$122)-COUNTA($G$122:BD$122)+1)-OFFSET(BD135,,,,COUNTA($G$122:$CC$122)-COUNTA($G$122:BD$122)+1))*(1+discount_rate),0)</f>
        <v>0</v>
      </c>
      <c r="BE169" s="1" cm="1">
        <f t="array" aca="1" ref="BE169" ca="1">IF(AND($B169=BE$28,$B169=$B170-1),NPV(discount_rate,OFFSET(BE134,,,,COUNTA($G$122:$CC$122)-COUNTA($G$122:BE$122)+1)-OFFSET(BE135,,,,COUNTA($G$122:$CC$122)-COUNTA($G$122:BE$122)+1))*(1+discount_rate),0)</f>
        <v>0</v>
      </c>
      <c r="BF169" s="1" cm="1">
        <f t="array" aca="1" ref="BF169" ca="1">IF(AND($B169=BF$28,$B169=$B170-1),NPV(discount_rate,OFFSET(BF134,,,,COUNTA($G$122:$CC$122)-COUNTA($G$122:BF$122)+1)-OFFSET(BF135,,,,COUNTA($G$122:$CC$122)-COUNTA($G$122:BF$122)+1))*(1+discount_rate),0)</f>
        <v>0</v>
      </c>
      <c r="BG169" s="1" cm="1">
        <f t="array" aca="1" ref="BG169" ca="1">IF(AND($B169=BG$28,$B169=$B170-1),NPV(discount_rate,OFFSET(BG134,,,,COUNTA($G$122:$CC$122)-COUNTA($G$122:BG$122)+1)-OFFSET(BG135,,,,COUNTA($G$122:$CC$122)-COUNTA($G$122:BG$122)+1))*(1+discount_rate),0)</f>
        <v>0</v>
      </c>
      <c r="BH169" s="1" cm="1">
        <f t="array" aca="1" ref="BH169" ca="1">IF(AND($B169=BH$28,$B169=$B170-1),NPV(discount_rate,OFFSET(BH134,,,,COUNTA($G$122:$CC$122)-COUNTA($G$122:BH$122)+1)-OFFSET(BH135,,,,COUNTA($G$122:$CC$122)-COUNTA($G$122:BH$122)+1))*(1+discount_rate),0)</f>
        <v>0</v>
      </c>
      <c r="BI169" s="1" cm="1">
        <f t="array" aca="1" ref="BI169" ca="1">IF(AND($B169=BI$28,$B169=$B170-1),NPV(discount_rate,OFFSET(BI134,,,,COUNTA($G$122:$CC$122)-COUNTA($G$122:BI$122)+1)-OFFSET(BI135,,,,COUNTA($G$122:$CC$122)-COUNTA($G$122:BI$122)+1))*(1+discount_rate),0)</f>
        <v>0</v>
      </c>
      <c r="BJ169" s="1" cm="1">
        <f t="array" aca="1" ref="BJ169" ca="1">IF(AND($B169=BJ$28,$B169=$B170-1),NPV(discount_rate,OFFSET(BJ134,,,,COUNTA($G$122:$CC$122)-COUNTA($G$122:BJ$122)+1)-OFFSET(BJ135,,,,COUNTA($G$122:$CC$122)-COUNTA($G$122:BJ$122)+1))*(1+discount_rate),0)</f>
        <v>0</v>
      </c>
      <c r="BK169" s="1" cm="1">
        <f t="array" aca="1" ref="BK169" ca="1">IF(AND($B169=BK$28,$B169=$B170-1),NPV(discount_rate,OFFSET(BK134,,,,COUNTA($G$122:$CC$122)-COUNTA($G$122:BK$122)+1)-OFFSET(BK135,,,,COUNTA($G$122:$CC$122)-COUNTA($G$122:BK$122)+1))*(1+discount_rate),0)</f>
        <v>0</v>
      </c>
      <c r="BL169" s="1" cm="1">
        <f t="array" aca="1" ref="BL169" ca="1">IF(AND($B169=BL$28,$B169=$B170-1),NPV(discount_rate,OFFSET(BL134,,,,COUNTA($G$122:$CC$122)-COUNTA($G$122:BL$122)+1)-OFFSET(BL135,,,,COUNTA($G$122:$CC$122)-COUNTA($G$122:BL$122)+1))*(1+discount_rate),0)</f>
        <v>0</v>
      </c>
      <c r="BM169" s="1" cm="1">
        <f t="array" aca="1" ref="BM169" ca="1">IF(AND($B169=BM$28,$B169=$B170-1),NPV(discount_rate,OFFSET(BM134,,,,COUNTA($G$122:$CC$122)-COUNTA($G$122:BM$122)+1)-OFFSET(BM135,,,,COUNTA($G$122:$CC$122)-COUNTA($G$122:BM$122)+1))*(1+discount_rate),0)</f>
        <v>0</v>
      </c>
      <c r="BN169" s="1" cm="1">
        <f t="array" aca="1" ref="BN169" ca="1">IF(AND($B169=BN$28,$B169=$B170-1),NPV(discount_rate,OFFSET(BN134,,,,COUNTA($G$122:$CC$122)-COUNTA($G$122:BN$122)+1)-OFFSET(BN135,,,,COUNTA($G$122:$CC$122)-COUNTA($G$122:BN$122)+1))*(1+discount_rate),0)</f>
        <v>0</v>
      </c>
      <c r="BO169" s="1" cm="1">
        <f t="array" aca="1" ref="BO169" ca="1">IF(AND($B169=BO$28,$B169=$B170-1),NPV(discount_rate,OFFSET(BO134,,,,COUNTA($G$122:$CC$122)-COUNTA($G$122:BO$122)+1)-OFFSET(BO135,,,,COUNTA($G$122:$CC$122)-COUNTA($G$122:BO$122)+1))*(1+discount_rate),0)</f>
        <v>0</v>
      </c>
      <c r="BP169" s="1" cm="1">
        <f t="array" aca="1" ref="BP169" ca="1">IF(AND($B169=BP$28,$B169=$B170-1),NPV(discount_rate,OFFSET(BP134,,,,COUNTA($G$122:$CC$122)-COUNTA($G$122:BP$122)+1)-OFFSET(BP135,,,,COUNTA($G$122:$CC$122)-COUNTA($G$122:BP$122)+1))*(1+discount_rate),0)</f>
        <v>0</v>
      </c>
      <c r="BQ169" s="1" cm="1">
        <f t="array" aca="1" ref="BQ169" ca="1">IF(AND($B169=BQ$28,$B169=$B170-1),NPV(discount_rate,OFFSET(BQ134,,,,COUNTA($G$122:$CC$122)-COUNTA($G$122:BQ$122)+1)-OFFSET(BQ135,,,,COUNTA($G$122:$CC$122)-COUNTA($G$122:BQ$122)+1))*(1+discount_rate),0)</f>
        <v>0</v>
      </c>
      <c r="BR169" s="1" cm="1">
        <f t="array" aca="1" ref="BR169" ca="1">IF(AND($B169=BR$28,$B169=$B170-1),NPV(discount_rate,OFFSET(BR134,,,,COUNTA($G$122:$CC$122)-COUNTA($G$122:BR$122)+1)-OFFSET(BR135,,,,COUNTA($G$122:$CC$122)-COUNTA($G$122:BR$122)+1))*(1+discount_rate),0)</f>
        <v>0</v>
      </c>
      <c r="BS169" s="1" cm="1">
        <f t="array" aca="1" ref="BS169" ca="1">IF(AND($B169=BS$28,$B169=$B170-1),NPV(discount_rate,OFFSET(BS134,,,,COUNTA($G$122:$CC$122)-COUNTA($G$122:BS$122)+1)-OFFSET(BS135,,,,COUNTA($G$122:$CC$122)-COUNTA($G$122:BS$122)+1))*(1+discount_rate),0)</f>
        <v>0</v>
      </c>
      <c r="BT169" s="1" cm="1">
        <f t="array" aca="1" ref="BT169" ca="1">IF(AND($B169=BT$28,$B169=$B170-1),NPV(discount_rate,OFFSET(BT134,,,,COUNTA($G$122:$CC$122)-COUNTA($G$122:BT$122)+1)-OFFSET(BT135,,,,COUNTA($G$122:$CC$122)-COUNTA($G$122:BT$122)+1))*(1+discount_rate),0)</f>
        <v>0</v>
      </c>
      <c r="BU169" s="1" cm="1">
        <f t="array" aca="1" ref="BU169" ca="1">IF(AND($B169=BU$28,$B169=$B170-1),NPV(discount_rate,OFFSET(BU134,,,,COUNTA($G$122:$CC$122)-COUNTA($G$122:BU$122)+1)-OFFSET(BU135,,,,COUNTA($G$122:$CC$122)-COUNTA($G$122:BU$122)+1))*(1+discount_rate),0)</f>
        <v>0</v>
      </c>
      <c r="BV169" s="1" cm="1">
        <f t="array" aca="1" ref="BV169" ca="1">IF(AND($B169=BV$28,$B169=$B170-1),NPV(discount_rate,OFFSET(BV134,,,,COUNTA($G$122:$CC$122)-COUNTA($G$122:BV$122)+1)-OFFSET(BV135,,,,COUNTA($G$122:$CC$122)-COUNTA($G$122:BV$122)+1))*(1+discount_rate),0)</f>
        <v>0</v>
      </c>
      <c r="BW169" s="1" cm="1">
        <f t="array" aca="1" ref="BW169" ca="1">IF(AND($B169=BW$28,$B169=$B170-1),NPV(discount_rate,OFFSET(BW134,,,,COUNTA($G$122:$CC$122)-COUNTA($G$122:BW$122)+1)-OFFSET(BW135,,,,COUNTA($G$122:$CC$122)-COUNTA($G$122:BW$122)+1))*(1+discount_rate),0)</f>
        <v>0</v>
      </c>
      <c r="BX169" s="1" cm="1">
        <f t="array" aca="1" ref="BX169" ca="1">IF(AND($B169=BX$28,$B169=$B170-1),NPV(discount_rate,OFFSET(BX134,,,,COUNTA($G$122:$CC$122)-COUNTA($G$122:BX$122)+1)-OFFSET(BX135,,,,COUNTA($G$122:$CC$122)-COUNTA($G$122:BX$122)+1))*(1+discount_rate),0)</f>
        <v>0</v>
      </c>
      <c r="BY169" s="1" cm="1">
        <f t="array" aca="1" ref="BY169" ca="1">IF(AND($B169=BY$28,$B169=$B170-1),NPV(discount_rate,OFFSET(BY134,,,,COUNTA($G$122:$CC$122)-COUNTA($G$122:BY$122)+1)-OFFSET(BY135,,,,COUNTA($G$122:$CC$122)-COUNTA($G$122:BY$122)+1))*(1+discount_rate),0)</f>
        <v>0</v>
      </c>
      <c r="BZ169" s="1" cm="1">
        <f t="array" aca="1" ref="BZ169" ca="1">IF(AND($B169=BZ$28,$B169=$B170-1),NPV(discount_rate,OFFSET(BZ134,,,,COUNTA($G$122:$CC$122)-COUNTA($G$122:BZ$122)+1)-OFFSET(BZ135,,,,COUNTA($G$122:$CC$122)-COUNTA($G$122:BZ$122)+1))*(1+discount_rate),0)</f>
        <v>0</v>
      </c>
      <c r="CA169" s="1" cm="1">
        <f t="array" aca="1" ref="CA169" ca="1">IF(AND($B169=CA$28,$B169=$B170-1),NPV(discount_rate,OFFSET(CA134,,,,COUNTA($G$122:$CC$122)-COUNTA($G$122:CA$122)+1)-OFFSET(CA135,,,,COUNTA($G$122:$CC$122)-COUNTA($G$122:CA$122)+1))*(1+discount_rate),0)</f>
        <v>0</v>
      </c>
      <c r="CB169" s="1" cm="1">
        <f t="array" aca="1" ref="CB169" ca="1">IF(AND($B169=CB$28,$B169=$B170-1),NPV(discount_rate,OFFSET(CB134,,,,COUNTA($G$122:$CC$122)-COUNTA($G$122:CB$122)+1)-OFFSET(CB135,,,,COUNTA($G$122:$CC$122)-COUNTA($G$122:CB$122)+1))*(1+discount_rate),0)</f>
        <v>0</v>
      </c>
      <c r="CC169" s="1" cm="1">
        <f t="array" aca="1" ref="CC169" ca="1">IF(AND($B169=CC$28,$B169=$B170-1),NPV(discount_rate,OFFSET(CC134,,,,COUNTA($G$122:$CC$122)-COUNTA($G$122:CC$122)+1)-OFFSET(CC135,,,,COUNTA($G$122:$CC$122)-COUNTA($G$122:CC$122)+1))*(1+discount_rate),0)</f>
        <v>0</v>
      </c>
    </row>
    <row r="170" spans="2:81" x14ac:dyDescent="0.2">
      <c r="B170">
        <f t="shared" si="77"/>
        <v>2039</v>
      </c>
      <c r="D170" t="s">
        <v>43</v>
      </c>
      <c r="G170" s="1" cm="1">
        <f t="array" aca="1" ref="G170" ca="1">IF(AND($B170=G$28,$B170=$B171-1),NPV(discount_rate,OFFSET(G135,,,,COUNTA($G$122:$CC$122)-COUNTA($G$122:G$122)+1)-OFFSET(G136,,,,COUNTA($G$122:$CC$122)-COUNTA($G$122:G$122)+1))*(1+discount_rate),0)</f>
        <v>0</v>
      </c>
      <c r="H170" s="1" cm="1">
        <f t="array" aca="1" ref="H170" ca="1">IF(AND($B170=H$28,$B170=$B171-1),NPV(discount_rate,OFFSET(H135,,,,COUNTA($G$122:$CC$122)-COUNTA($G$122:H$122)+1)-OFFSET(H136,,,,COUNTA($G$122:$CC$122)-COUNTA($G$122:H$122)+1))*(1+discount_rate),0)</f>
        <v>0</v>
      </c>
      <c r="I170" s="1" cm="1">
        <f t="array" aca="1" ref="I170" ca="1">IF(AND($B170=I$28,$B170=$B171-1),NPV(discount_rate,OFFSET(I135,,,,COUNTA($G$122:$CC$122)-COUNTA($G$122:I$122)+1)-OFFSET(I136,,,,COUNTA($G$122:$CC$122)-COUNTA($G$122:I$122)+1))*(1+discount_rate),0)</f>
        <v>0</v>
      </c>
      <c r="J170" s="1" cm="1">
        <f t="array" aca="1" ref="J170" ca="1">IF(AND($B170=J$28,$B170=$B171-1),NPV(discount_rate,OFFSET(J135,,,,COUNTA($G$122:$CC$122)-COUNTA($G$122:J$122)+1)-OFFSET(J136,,,,COUNTA($G$122:$CC$122)-COUNTA($G$122:J$122)+1))*(1+discount_rate),0)</f>
        <v>0</v>
      </c>
      <c r="K170" s="1" cm="1">
        <f t="array" aca="1" ref="K170" ca="1">IF(AND($B170=K$28,$B170=$B171-1),NPV(discount_rate,OFFSET(K135,,,,COUNTA($G$122:$CC$122)-COUNTA($G$122:K$122)+1)-OFFSET(K136,,,,COUNTA($G$122:$CC$122)-COUNTA($G$122:K$122)+1))*(1+discount_rate),0)</f>
        <v>0</v>
      </c>
      <c r="L170" s="1" cm="1">
        <f t="array" aca="1" ref="L170" ca="1">IF(AND($B170=L$28,$B170=$B171-1),NPV(discount_rate,OFFSET(L135,,,,COUNTA($G$122:$CC$122)-COUNTA($G$122:L$122)+1)-OFFSET(L136,,,,COUNTA($G$122:$CC$122)-COUNTA($G$122:L$122)+1))*(1+discount_rate),0)</f>
        <v>0</v>
      </c>
      <c r="M170" s="1" cm="1">
        <f t="array" aca="1" ref="M170" ca="1">IF(AND($B170=M$28,$B170=$B171-1),NPV(discount_rate,OFFSET(M135,,,,COUNTA($G$122:$CC$122)-COUNTA($G$122:M$122)+1)-OFFSET(M136,,,,COUNTA($G$122:$CC$122)-COUNTA($G$122:M$122)+1))*(1+discount_rate),0)</f>
        <v>0</v>
      </c>
      <c r="N170" s="1" cm="1">
        <f t="array" aca="1" ref="N170" ca="1">IF(AND($B170=N$28,$B170=$B171-1),NPV(discount_rate,OFFSET(N135,,,,COUNTA($G$122:$CC$122)-COUNTA($G$122:N$122)+1)-OFFSET(N136,,,,COUNTA($G$122:$CC$122)-COUNTA($G$122:N$122)+1))*(1+discount_rate),0)</f>
        <v>0</v>
      </c>
      <c r="O170" s="1" cm="1">
        <f t="array" aca="1" ref="O170" ca="1">IF(AND($B170=O$28,$B170=$B171-1),NPV(discount_rate,OFFSET(O135,,,,COUNTA($G$122:$CC$122)-COUNTA($G$122:O$122)+1)-OFFSET(O136,,,,COUNTA($G$122:$CC$122)-COUNTA($G$122:O$122)+1))*(1+discount_rate),0)</f>
        <v>0</v>
      </c>
      <c r="P170" s="1" cm="1">
        <f t="array" aca="1" ref="P170" ca="1">IF(AND($B170=P$28,$B170=$B171-1),NPV(discount_rate,OFFSET(P135,,,,COUNTA($G$122:$CC$122)-COUNTA($G$122:P$122)+1)-OFFSET(P136,,,,COUNTA($G$122:$CC$122)-COUNTA($G$122:P$122)+1))*(1+discount_rate),0)</f>
        <v>0</v>
      </c>
      <c r="Q170" s="1" cm="1">
        <f t="array" aca="1" ref="Q170" ca="1">IF(AND($B170=Q$28,$B170=$B171-1),NPV(discount_rate,OFFSET(Q135,,,,COUNTA($G$122:$CC$122)-COUNTA($G$122:Q$122)+1)-OFFSET(Q136,,,,COUNTA($G$122:$CC$122)-COUNTA($G$122:Q$122)+1))*(1+discount_rate),0)</f>
        <v>0</v>
      </c>
      <c r="R170" s="1" cm="1">
        <f t="array" aca="1" ref="R170" ca="1">IF(AND($B170=R$28,$B170=$B171-1),NPV(discount_rate,OFFSET(R135,,,,COUNTA($G$122:$CC$122)-COUNTA($G$122:R$122)+1)-OFFSET(R136,,,,COUNTA($G$122:$CC$122)-COUNTA($G$122:R$122)+1))*(1+discount_rate),0)</f>
        <v>0</v>
      </c>
      <c r="S170" s="1" cm="1">
        <f t="array" aca="1" ref="S170" ca="1">IF(AND($B170=S$28,$B170=$B171-1),NPV(discount_rate,OFFSET(S135,,,,COUNTA($G$122:$CC$122)-COUNTA($G$122:S$122)+1)-OFFSET(S136,,,,COUNTA($G$122:$CC$122)-COUNTA($G$122:S$122)+1))*(1+discount_rate),0)</f>
        <v>0</v>
      </c>
      <c r="T170" s="1" cm="1">
        <f t="array" aca="1" ref="T170" ca="1">IF(AND($B170=T$28,$B170=$B171-1),NPV(discount_rate,OFFSET(T135,,,,COUNTA($G$122:$CC$122)-COUNTA($G$122:T$122)+1)-OFFSET(T136,,,,COUNTA($G$122:$CC$122)-COUNTA($G$122:T$122)+1))*(1+discount_rate),0)</f>
        <v>315.14943087111584</v>
      </c>
      <c r="U170" s="1" cm="1">
        <f t="array" aca="1" ref="U170" ca="1">IF(AND($B170=U$28,$B170=$B171-1),NPV(discount_rate,OFFSET(U135,,,,COUNTA($G$122:$CC$122)-COUNTA($G$122:U$122)+1)-OFFSET(U136,,,,COUNTA($G$122:$CC$122)-COUNTA($G$122:U$122)+1))*(1+discount_rate),0)</f>
        <v>0</v>
      </c>
      <c r="V170" s="1" cm="1">
        <f t="array" aca="1" ref="V170" ca="1">IF(AND($B170=V$28,$B170=$B171-1),NPV(discount_rate,OFFSET(V135,,,,COUNTA($G$122:$CC$122)-COUNTA($G$122:V$122)+1)-OFFSET(V136,,,,COUNTA($G$122:$CC$122)-COUNTA($G$122:V$122)+1))*(1+discount_rate),0)</f>
        <v>0</v>
      </c>
      <c r="W170" s="1" cm="1">
        <f t="array" aca="1" ref="W170" ca="1">IF(AND($B170=W$28,$B170=$B171-1),NPV(discount_rate,OFFSET(W135,,,,COUNTA($G$122:$CC$122)-COUNTA($G$122:W$122)+1)-OFFSET(W136,,,,COUNTA($G$122:$CC$122)-COUNTA($G$122:W$122)+1))*(1+discount_rate),0)</f>
        <v>0</v>
      </c>
      <c r="X170" s="1" cm="1">
        <f t="array" aca="1" ref="X170" ca="1">IF(AND($B170=X$28,$B170=$B171-1),NPV(discount_rate,OFFSET(X135,,,,COUNTA($G$122:$CC$122)-COUNTA($G$122:X$122)+1)-OFFSET(X136,,,,COUNTA($G$122:$CC$122)-COUNTA($G$122:X$122)+1))*(1+discount_rate),0)</f>
        <v>0</v>
      </c>
      <c r="Y170" s="1" cm="1">
        <f t="array" aca="1" ref="Y170" ca="1">IF(AND($B170=Y$28,$B170=$B171-1),NPV(discount_rate,OFFSET(Y135,,,,COUNTA($G$122:$CC$122)-COUNTA($G$122:Y$122)+1)-OFFSET(Y136,,,,COUNTA($G$122:$CC$122)-COUNTA($G$122:Y$122)+1))*(1+discount_rate),0)</f>
        <v>0</v>
      </c>
      <c r="Z170" s="1" cm="1">
        <f t="array" aca="1" ref="Z170" ca="1">IF(AND($B170=Z$28,$B170=$B171-1),NPV(discount_rate,OFFSET(Z135,,,,COUNTA($G$122:$CC$122)-COUNTA($G$122:Z$122)+1)-OFFSET(Z136,,,,COUNTA($G$122:$CC$122)-COUNTA($G$122:Z$122)+1))*(1+discount_rate),0)</f>
        <v>0</v>
      </c>
      <c r="AA170" s="1" cm="1">
        <f t="array" aca="1" ref="AA170" ca="1">IF(AND($B170=AA$28,$B170=$B171-1),NPV(discount_rate,OFFSET(AA135,,,,COUNTA($G$122:$CC$122)-COUNTA($G$122:AA$122)+1)-OFFSET(AA136,,,,COUNTA($G$122:$CC$122)-COUNTA($G$122:AA$122)+1))*(1+discount_rate),0)</f>
        <v>0</v>
      </c>
      <c r="AB170" s="1" cm="1">
        <f t="array" aca="1" ref="AB170" ca="1">IF(AND($B170=AB$28,$B170=$B171-1),NPV(discount_rate,OFFSET(AB135,,,,COUNTA($G$122:$CC$122)-COUNTA($G$122:AB$122)+1)-OFFSET(AB136,,,,COUNTA($G$122:$CC$122)-COUNTA($G$122:AB$122)+1))*(1+discount_rate),0)</f>
        <v>0</v>
      </c>
      <c r="AC170" s="1" cm="1">
        <f t="array" aca="1" ref="AC170" ca="1">IF(AND($B170=AC$28,$B170=$B171-1),NPV(discount_rate,OFFSET(AC135,,,,COUNTA($G$122:$CC$122)-COUNTA($G$122:AC$122)+1)-OFFSET(AC136,,,,COUNTA($G$122:$CC$122)-COUNTA($G$122:AC$122)+1))*(1+discount_rate),0)</f>
        <v>0</v>
      </c>
      <c r="AD170" s="1" cm="1">
        <f t="array" aca="1" ref="AD170" ca="1">IF(AND($B170=AD$28,$B170=$B171-1),NPV(discount_rate,OFFSET(AD135,,,,COUNTA($G$122:$CC$122)-COUNTA($G$122:AD$122)+1)-OFFSET(AD136,,,,COUNTA($G$122:$CC$122)-COUNTA($G$122:AD$122)+1))*(1+discount_rate),0)</f>
        <v>0</v>
      </c>
      <c r="AE170" s="1" cm="1">
        <f t="array" aca="1" ref="AE170" ca="1">IF(AND($B170=AE$28,$B170=$B171-1),NPV(discount_rate,OFFSET(AE135,,,,COUNTA($G$122:$CC$122)-COUNTA($G$122:AE$122)+1)-OFFSET(AE136,,,,COUNTA($G$122:$CC$122)-COUNTA($G$122:AE$122)+1))*(1+discount_rate),0)</f>
        <v>0</v>
      </c>
      <c r="AF170" s="1" cm="1">
        <f t="array" aca="1" ref="AF170" ca="1">IF(AND($B170=AF$28,$B170=$B171-1),NPV(discount_rate,OFFSET(AF135,,,,COUNTA($G$122:$CC$122)-COUNTA($G$122:AF$122)+1)-OFFSET(AF136,,,,COUNTA($G$122:$CC$122)-COUNTA($G$122:AF$122)+1))*(1+discount_rate),0)</f>
        <v>0</v>
      </c>
      <c r="AG170" s="1" cm="1">
        <f t="array" aca="1" ref="AG170" ca="1">IF(AND($B170=AG$28,$B170=$B171-1),NPV(discount_rate,OFFSET(AG135,,,,COUNTA($G$122:$CC$122)-COUNTA($G$122:AG$122)+1)-OFFSET(AG136,,,,COUNTA($G$122:$CC$122)-COUNTA($G$122:AG$122)+1))*(1+discount_rate),0)</f>
        <v>0</v>
      </c>
      <c r="AH170" s="1" cm="1">
        <f t="array" aca="1" ref="AH170" ca="1">IF(AND($B170=AH$28,$B170=$B171-1),NPV(discount_rate,OFFSET(AH135,,,,COUNTA($G$122:$CC$122)-COUNTA($G$122:AH$122)+1)-OFFSET(AH136,,,,COUNTA($G$122:$CC$122)-COUNTA($G$122:AH$122)+1))*(1+discount_rate),0)</f>
        <v>0</v>
      </c>
      <c r="AI170" s="1" cm="1">
        <f t="array" aca="1" ref="AI170" ca="1">IF(AND($B170=AI$28,$B170=$B171-1),NPV(discount_rate,OFFSET(AI135,,,,COUNTA($G$122:$CC$122)-COUNTA($G$122:AI$122)+1)-OFFSET(AI136,,,,COUNTA($G$122:$CC$122)-COUNTA($G$122:AI$122)+1))*(1+discount_rate),0)</f>
        <v>0</v>
      </c>
      <c r="AJ170" s="1" cm="1">
        <f t="array" aca="1" ref="AJ170" ca="1">IF(AND($B170=AJ$28,$B170=$B171-1),NPV(discount_rate,OFFSET(AJ135,,,,COUNTA($G$122:$CC$122)-COUNTA($G$122:AJ$122)+1)-OFFSET(AJ136,,,,COUNTA($G$122:$CC$122)-COUNTA($G$122:AJ$122)+1))*(1+discount_rate),0)</f>
        <v>0</v>
      </c>
      <c r="AK170" s="1" cm="1">
        <f t="array" aca="1" ref="AK170" ca="1">IF(AND($B170=AK$28,$B170=$B171-1),NPV(discount_rate,OFFSET(AK135,,,,COUNTA($G$122:$CC$122)-COUNTA($G$122:AK$122)+1)-OFFSET(AK136,,,,COUNTA($G$122:$CC$122)-COUNTA($G$122:AK$122)+1))*(1+discount_rate),0)</f>
        <v>0</v>
      </c>
      <c r="AL170" s="1" cm="1">
        <f t="array" aca="1" ref="AL170" ca="1">IF(AND($B170=AL$28,$B170=$B171-1),NPV(discount_rate,OFFSET(AL135,,,,COUNTA($G$122:$CC$122)-COUNTA($G$122:AL$122)+1)-OFFSET(AL136,,,,COUNTA($G$122:$CC$122)-COUNTA($G$122:AL$122)+1))*(1+discount_rate),0)</f>
        <v>0</v>
      </c>
      <c r="AM170" s="1" cm="1">
        <f t="array" aca="1" ref="AM170" ca="1">IF(AND($B170=AM$28,$B170=$B171-1),NPV(discount_rate,OFFSET(AM135,,,,COUNTA($G$122:$CC$122)-COUNTA($G$122:AM$122)+1)-OFFSET(AM136,,,,COUNTA($G$122:$CC$122)-COUNTA($G$122:AM$122)+1))*(1+discount_rate),0)</f>
        <v>0</v>
      </c>
      <c r="AN170" s="1" cm="1">
        <f t="array" aca="1" ref="AN170" ca="1">IF(AND($B170=AN$28,$B170=$B171-1),NPV(discount_rate,OFFSET(AN135,,,,COUNTA($G$122:$CC$122)-COUNTA($G$122:AN$122)+1)-OFFSET(AN136,,,,COUNTA($G$122:$CC$122)-COUNTA($G$122:AN$122)+1))*(1+discount_rate),0)</f>
        <v>0</v>
      </c>
      <c r="AO170" s="1" cm="1">
        <f t="array" aca="1" ref="AO170" ca="1">IF(AND($B170=AO$28,$B170=$B171-1),NPV(discount_rate,OFFSET(AO135,,,,COUNTA($G$122:$CC$122)-COUNTA($G$122:AO$122)+1)-OFFSET(AO136,,,,COUNTA($G$122:$CC$122)-COUNTA($G$122:AO$122)+1))*(1+discount_rate),0)</f>
        <v>0</v>
      </c>
      <c r="AP170" s="1" cm="1">
        <f t="array" aca="1" ref="AP170" ca="1">IF(AND($B170=AP$28,$B170=$B171-1),NPV(discount_rate,OFFSET(AP135,,,,COUNTA($G$122:$CC$122)-COUNTA($G$122:AP$122)+1)-OFFSET(AP136,,,,COUNTA($G$122:$CC$122)-COUNTA($G$122:AP$122)+1))*(1+discount_rate),0)</f>
        <v>0</v>
      </c>
      <c r="AQ170" s="1" cm="1">
        <f t="array" aca="1" ref="AQ170" ca="1">IF(AND($B170=AQ$28,$B170=$B171-1),NPV(discount_rate,OFFSET(AQ135,,,,COUNTA($G$122:$CC$122)-COUNTA($G$122:AQ$122)+1)-OFFSET(AQ136,,,,COUNTA($G$122:$CC$122)-COUNTA($G$122:AQ$122)+1))*(1+discount_rate),0)</f>
        <v>0</v>
      </c>
      <c r="AR170" s="1" cm="1">
        <f t="array" aca="1" ref="AR170" ca="1">IF(AND($B170=AR$28,$B170=$B171-1),NPV(discount_rate,OFFSET(AR135,,,,COUNTA($G$122:$CC$122)-COUNTA($G$122:AR$122)+1)-OFFSET(AR136,,,,COUNTA($G$122:$CC$122)-COUNTA($G$122:AR$122)+1))*(1+discount_rate),0)</f>
        <v>0</v>
      </c>
      <c r="AS170" s="1" cm="1">
        <f t="array" aca="1" ref="AS170" ca="1">IF(AND($B170=AS$28,$B170=$B171-1),NPV(discount_rate,OFFSET(AS135,,,,COUNTA($G$122:$CC$122)-COUNTA($G$122:AS$122)+1)-OFFSET(AS136,,,,COUNTA($G$122:$CC$122)-COUNTA($G$122:AS$122)+1))*(1+discount_rate),0)</f>
        <v>0</v>
      </c>
      <c r="AT170" s="1" cm="1">
        <f t="array" aca="1" ref="AT170" ca="1">IF(AND($B170=AT$28,$B170=$B171-1),NPV(discount_rate,OFFSET(AT135,,,,COUNTA($G$122:$CC$122)-COUNTA($G$122:AT$122)+1)-OFFSET(AT136,,,,COUNTA($G$122:$CC$122)-COUNTA($G$122:AT$122)+1))*(1+discount_rate),0)</f>
        <v>0</v>
      </c>
      <c r="AU170" s="1" cm="1">
        <f t="array" aca="1" ref="AU170" ca="1">IF(AND($B170=AU$28,$B170=$B171-1),NPV(discount_rate,OFFSET(AU135,,,,COUNTA($G$122:$CC$122)-COUNTA($G$122:AU$122)+1)-OFFSET(AU136,,,,COUNTA($G$122:$CC$122)-COUNTA($G$122:AU$122)+1))*(1+discount_rate),0)</f>
        <v>0</v>
      </c>
      <c r="AV170" s="1" cm="1">
        <f t="array" aca="1" ref="AV170" ca="1">IF(AND($B170=AV$28,$B170=$B171-1),NPV(discount_rate,OFFSET(AV135,,,,COUNTA($G$122:$CC$122)-COUNTA($G$122:AV$122)+1)-OFFSET(AV136,,,,COUNTA($G$122:$CC$122)-COUNTA($G$122:AV$122)+1))*(1+discount_rate),0)</f>
        <v>0</v>
      </c>
      <c r="AW170" s="1" cm="1">
        <f t="array" aca="1" ref="AW170" ca="1">IF(AND($B170=AW$28,$B170=$B171-1),NPV(discount_rate,OFFSET(AW135,,,,COUNTA($G$122:$CC$122)-COUNTA($G$122:AW$122)+1)-OFFSET(AW136,,,,COUNTA($G$122:$CC$122)-COUNTA($G$122:AW$122)+1))*(1+discount_rate),0)</f>
        <v>0</v>
      </c>
      <c r="AX170" s="1" cm="1">
        <f t="array" aca="1" ref="AX170" ca="1">IF(AND($B170=AX$28,$B170=$B171-1),NPV(discount_rate,OFFSET(AX135,,,,COUNTA($G$122:$CC$122)-COUNTA($G$122:AX$122)+1)-OFFSET(AX136,,,,COUNTA($G$122:$CC$122)-COUNTA($G$122:AX$122)+1))*(1+discount_rate),0)</f>
        <v>0</v>
      </c>
      <c r="AY170" s="1" cm="1">
        <f t="array" aca="1" ref="AY170" ca="1">IF(AND($B170=AY$28,$B170=$B171-1),NPV(discount_rate,OFFSET(AY135,,,,COUNTA($G$122:$CC$122)-COUNTA($G$122:AY$122)+1)-OFFSET(AY136,,,,COUNTA($G$122:$CC$122)-COUNTA($G$122:AY$122)+1))*(1+discount_rate),0)</f>
        <v>0</v>
      </c>
      <c r="AZ170" s="1" cm="1">
        <f t="array" aca="1" ref="AZ170" ca="1">IF(AND($B170=AZ$28,$B170=$B171-1),NPV(discount_rate,OFFSET(AZ135,,,,COUNTA($G$122:$CC$122)-COUNTA($G$122:AZ$122)+1)-OFFSET(AZ136,,,,COUNTA($G$122:$CC$122)-COUNTA($G$122:AZ$122)+1))*(1+discount_rate),0)</f>
        <v>0</v>
      </c>
      <c r="BA170" s="1" cm="1">
        <f t="array" aca="1" ref="BA170" ca="1">IF(AND($B170=BA$28,$B170=$B171-1),NPV(discount_rate,OFFSET(BA135,,,,COUNTA($G$122:$CC$122)-COUNTA($G$122:BA$122)+1)-OFFSET(BA136,,,,COUNTA($G$122:$CC$122)-COUNTA($G$122:BA$122)+1))*(1+discount_rate),0)</f>
        <v>0</v>
      </c>
      <c r="BB170" s="1" cm="1">
        <f t="array" aca="1" ref="BB170" ca="1">IF(AND($B170=BB$28,$B170=$B171-1),NPV(discount_rate,OFFSET(BB135,,,,COUNTA($G$122:$CC$122)-COUNTA($G$122:BB$122)+1)-OFFSET(BB136,,,,COUNTA($G$122:$CC$122)-COUNTA($G$122:BB$122)+1))*(1+discount_rate),0)</f>
        <v>0</v>
      </c>
      <c r="BC170" s="1" cm="1">
        <f t="array" aca="1" ref="BC170" ca="1">IF(AND($B170=BC$28,$B170=$B171-1),NPV(discount_rate,OFFSET(BC135,,,,COUNTA($G$122:$CC$122)-COUNTA($G$122:BC$122)+1)-OFFSET(BC136,,,,COUNTA($G$122:$CC$122)-COUNTA($G$122:BC$122)+1))*(1+discount_rate),0)</f>
        <v>0</v>
      </c>
      <c r="BD170" s="1" cm="1">
        <f t="array" aca="1" ref="BD170" ca="1">IF(AND($B170=BD$28,$B170=$B171-1),NPV(discount_rate,OFFSET(BD135,,,,COUNTA($G$122:$CC$122)-COUNTA($G$122:BD$122)+1)-OFFSET(BD136,,,,COUNTA($G$122:$CC$122)-COUNTA($G$122:BD$122)+1))*(1+discount_rate),0)</f>
        <v>0</v>
      </c>
      <c r="BE170" s="1" cm="1">
        <f t="array" aca="1" ref="BE170" ca="1">IF(AND($B170=BE$28,$B170=$B171-1),NPV(discount_rate,OFFSET(BE135,,,,COUNTA($G$122:$CC$122)-COUNTA($G$122:BE$122)+1)-OFFSET(BE136,,,,COUNTA($G$122:$CC$122)-COUNTA($G$122:BE$122)+1))*(1+discount_rate),0)</f>
        <v>0</v>
      </c>
      <c r="BF170" s="1" cm="1">
        <f t="array" aca="1" ref="BF170" ca="1">IF(AND($B170=BF$28,$B170=$B171-1),NPV(discount_rate,OFFSET(BF135,,,,COUNTA($G$122:$CC$122)-COUNTA($G$122:BF$122)+1)-OFFSET(BF136,,,,COUNTA($G$122:$CC$122)-COUNTA($G$122:BF$122)+1))*(1+discount_rate),0)</f>
        <v>0</v>
      </c>
      <c r="BG170" s="1" cm="1">
        <f t="array" aca="1" ref="BG170" ca="1">IF(AND($B170=BG$28,$B170=$B171-1),NPV(discount_rate,OFFSET(BG135,,,,COUNTA($G$122:$CC$122)-COUNTA($G$122:BG$122)+1)-OFFSET(BG136,,,,COUNTA($G$122:$CC$122)-COUNTA($G$122:BG$122)+1))*(1+discount_rate),0)</f>
        <v>0</v>
      </c>
      <c r="BH170" s="1" cm="1">
        <f t="array" aca="1" ref="BH170" ca="1">IF(AND($B170=BH$28,$B170=$B171-1),NPV(discount_rate,OFFSET(BH135,,,,COUNTA($G$122:$CC$122)-COUNTA($G$122:BH$122)+1)-OFFSET(BH136,,,,COUNTA($G$122:$CC$122)-COUNTA($G$122:BH$122)+1))*(1+discount_rate),0)</f>
        <v>0</v>
      </c>
      <c r="BI170" s="1" cm="1">
        <f t="array" aca="1" ref="BI170" ca="1">IF(AND($B170=BI$28,$B170=$B171-1),NPV(discount_rate,OFFSET(BI135,,,,COUNTA($G$122:$CC$122)-COUNTA($G$122:BI$122)+1)-OFFSET(BI136,,,,COUNTA($G$122:$CC$122)-COUNTA($G$122:BI$122)+1))*(1+discount_rate),0)</f>
        <v>0</v>
      </c>
      <c r="BJ170" s="1" cm="1">
        <f t="array" aca="1" ref="BJ170" ca="1">IF(AND($B170=BJ$28,$B170=$B171-1),NPV(discount_rate,OFFSET(BJ135,,,,COUNTA($G$122:$CC$122)-COUNTA($G$122:BJ$122)+1)-OFFSET(BJ136,,,,COUNTA($G$122:$CC$122)-COUNTA($G$122:BJ$122)+1))*(1+discount_rate),0)</f>
        <v>0</v>
      </c>
      <c r="BK170" s="1" cm="1">
        <f t="array" aca="1" ref="BK170" ca="1">IF(AND($B170=BK$28,$B170=$B171-1),NPV(discount_rate,OFFSET(BK135,,,,COUNTA($G$122:$CC$122)-COUNTA($G$122:BK$122)+1)-OFFSET(BK136,,,,COUNTA($G$122:$CC$122)-COUNTA($G$122:BK$122)+1))*(1+discount_rate),0)</f>
        <v>0</v>
      </c>
      <c r="BL170" s="1" cm="1">
        <f t="array" aca="1" ref="BL170" ca="1">IF(AND($B170=BL$28,$B170=$B171-1),NPV(discount_rate,OFFSET(BL135,,,,COUNTA($G$122:$CC$122)-COUNTA($G$122:BL$122)+1)-OFFSET(BL136,,,,COUNTA($G$122:$CC$122)-COUNTA($G$122:BL$122)+1))*(1+discount_rate),0)</f>
        <v>0</v>
      </c>
      <c r="BM170" s="1" cm="1">
        <f t="array" aca="1" ref="BM170" ca="1">IF(AND($B170=BM$28,$B170=$B171-1),NPV(discount_rate,OFFSET(BM135,,,,COUNTA($G$122:$CC$122)-COUNTA($G$122:BM$122)+1)-OFFSET(BM136,,,,COUNTA($G$122:$CC$122)-COUNTA($G$122:BM$122)+1))*(1+discount_rate),0)</f>
        <v>0</v>
      </c>
      <c r="BN170" s="1" cm="1">
        <f t="array" aca="1" ref="BN170" ca="1">IF(AND($B170=BN$28,$B170=$B171-1),NPV(discount_rate,OFFSET(BN135,,,,COUNTA($G$122:$CC$122)-COUNTA($G$122:BN$122)+1)-OFFSET(BN136,,,,COUNTA($G$122:$CC$122)-COUNTA($G$122:BN$122)+1))*(1+discount_rate),0)</f>
        <v>0</v>
      </c>
      <c r="BO170" s="1" cm="1">
        <f t="array" aca="1" ref="BO170" ca="1">IF(AND($B170=BO$28,$B170=$B171-1),NPV(discount_rate,OFFSET(BO135,,,,COUNTA($G$122:$CC$122)-COUNTA($G$122:BO$122)+1)-OFFSET(BO136,,,,COUNTA($G$122:$CC$122)-COUNTA($G$122:BO$122)+1))*(1+discount_rate),0)</f>
        <v>0</v>
      </c>
      <c r="BP170" s="1" cm="1">
        <f t="array" aca="1" ref="BP170" ca="1">IF(AND($B170=BP$28,$B170=$B171-1),NPV(discount_rate,OFFSET(BP135,,,,COUNTA($G$122:$CC$122)-COUNTA($G$122:BP$122)+1)-OFFSET(BP136,,,,COUNTA($G$122:$CC$122)-COUNTA($G$122:BP$122)+1))*(1+discount_rate),0)</f>
        <v>0</v>
      </c>
      <c r="BQ170" s="1" cm="1">
        <f t="array" aca="1" ref="BQ170" ca="1">IF(AND($B170=BQ$28,$B170=$B171-1),NPV(discount_rate,OFFSET(BQ135,,,,COUNTA($G$122:$CC$122)-COUNTA($G$122:BQ$122)+1)-OFFSET(BQ136,,,,COUNTA($G$122:$CC$122)-COUNTA($G$122:BQ$122)+1))*(1+discount_rate),0)</f>
        <v>0</v>
      </c>
      <c r="BR170" s="1" cm="1">
        <f t="array" aca="1" ref="BR170" ca="1">IF(AND($B170=BR$28,$B170=$B171-1),NPV(discount_rate,OFFSET(BR135,,,,COUNTA($G$122:$CC$122)-COUNTA($G$122:BR$122)+1)-OFFSET(BR136,,,,COUNTA($G$122:$CC$122)-COUNTA($G$122:BR$122)+1))*(1+discount_rate),0)</f>
        <v>0</v>
      </c>
      <c r="BS170" s="1" cm="1">
        <f t="array" aca="1" ref="BS170" ca="1">IF(AND($B170=BS$28,$B170=$B171-1),NPV(discount_rate,OFFSET(BS135,,,,COUNTA($G$122:$CC$122)-COUNTA($G$122:BS$122)+1)-OFFSET(BS136,,,,COUNTA($G$122:$CC$122)-COUNTA($G$122:BS$122)+1))*(1+discount_rate),0)</f>
        <v>0</v>
      </c>
      <c r="BT170" s="1" cm="1">
        <f t="array" aca="1" ref="BT170" ca="1">IF(AND($B170=BT$28,$B170=$B171-1),NPV(discount_rate,OFFSET(BT135,,,,COUNTA($G$122:$CC$122)-COUNTA($G$122:BT$122)+1)-OFFSET(BT136,,,,COUNTA($G$122:$CC$122)-COUNTA($G$122:BT$122)+1))*(1+discount_rate),0)</f>
        <v>0</v>
      </c>
      <c r="BU170" s="1" cm="1">
        <f t="array" aca="1" ref="BU170" ca="1">IF(AND($B170=BU$28,$B170=$B171-1),NPV(discount_rate,OFFSET(BU135,,,,COUNTA($G$122:$CC$122)-COUNTA($G$122:BU$122)+1)-OFFSET(BU136,,,,COUNTA($G$122:$CC$122)-COUNTA($G$122:BU$122)+1))*(1+discount_rate),0)</f>
        <v>0</v>
      </c>
      <c r="BV170" s="1" cm="1">
        <f t="array" aca="1" ref="BV170" ca="1">IF(AND($B170=BV$28,$B170=$B171-1),NPV(discount_rate,OFFSET(BV135,,,,COUNTA($G$122:$CC$122)-COUNTA($G$122:BV$122)+1)-OFFSET(BV136,,,,COUNTA($G$122:$CC$122)-COUNTA($G$122:BV$122)+1))*(1+discount_rate),0)</f>
        <v>0</v>
      </c>
      <c r="BW170" s="1" cm="1">
        <f t="array" aca="1" ref="BW170" ca="1">IF(AND($B170=BW$28,$B170=$B171-1),NPV(discount_rate,OFFSET(BW135,,,,COUNTA($G$122:$CC$122)-COUNTA($G$122:BW$122)+1)-OFFSET(BW136,,,,COUNTA($G$122:$CC$122)-COUNTA($G$122:BW$122)+1))*(1+discount_rate),0)</f>
        <v>0</v>
      </c>
      <c r="BX170" s="1" cm="1">
        <f t="array" aca="1" ref="BX170" ca="1">IF(AND($B170=BX$28,$B170=$B171-1),NPV(discount_rate,OFFSET(BX135,,,,COUNTA($G$122:$CC$122)-COUNTA($G$122:BX$122)+1)-OFFSET(BX136,,,,COUNTA($G$122:$CC$122)-COUNTA($G$122:BX$122)+1))*(1+discount_rate),0)</f>
        <v>0</v>
      </c>
      <c r="BY170" s="1" cm="1">
        <f t="array" aca="1" ref="BY170" ca="1">IF(AND($B170=BY$28,$B170=$B171-1),NPV(discount_rate,OFFSET(BY135,,,,COUNTA($G$122:$CC$122)-COUNTA($G$122:BY$122)+1)-OFFSET(BY136,,,,COUNTA($G$122:$CC$122)-COUNTA($G$122:BY$122)+1))*(1+discount_rate),0)</f>
        <v>0</v>
      </c>
      <c r="BZ170" s="1" cm="1">
        <f t="array" aca="1" ref="BZ170" ca="1">IF(AND($B170=BZ$28,$B170=$B171-1),NPV(discount_rate,OFFSET(BZ135,,,,COUNTA($G$122:$CC$122)-COUNTA($G$122:BZ$122)+1)-OFFSET(BZ136,,,,COUNTA($G$122:$CC$122)-COUNTA($G$122:BZ$122)+1))*(1+discount_rate),0)</f>
        <v>0</v>
      </c>
      <c r="CA170" s="1" cm="1">
        <f t="array" aca="1" ref="CA170" ca="1">IF(AND($B170=CA$28,$B170=$B171-1),NPV(discount_rate,OFFSET(CA135,,,,COUNTA($G$122:$CC$122)-COUNTA($G$122:CA$122)+1)-OFFSET(CA136,,,,COUNTA($G$122:$CC$122)-COUNTA($G$122:CA$122)+1))*(1+discount_rate),0)</f>
        <v>0</v>
      </c>
      <c r="CB170" s="1" cm="1">
        <f t="array" aca="1" ref="CB170" ca="1">IF(AND($B170=CB$28,$B170=$B171-1),NPV(discount_rate,OFFSET(CB135,,,,COUNTA($G$122:$CC$122)-COUNTA($G$122:CB$122)+1)-OFFSET(CB136,,,,COUNTA($G$122:$CC$122)-COUNTA($G$122:CB$122)+1))*(1+discount_rate),0)</f>
        <v>0</v>
      </c>
      <c r="CC170" s="1" cm="1">
        <f t="array" aca="1" ref="CC170" ca="1">IF(AND($B170=CC$28,$B170=$B171-1),NPV(discount_rate,OFFSET(CC135,,,,COUNTA($G$122:$CC$122)-COUNTA($G$122:CC$122)+1)-OFFSET(CC136,,,,COUNTA($G$122:$CC$122)-COUNTA($G$122:CC$122)+1))*(1+discount_rate),0)</f>
        <v>0</v>
      </c>
    </row>
    <row r="171" spans="2:81" x14ac:dyDescent="0.2">
      <c r="B171">
        <f t="shared" si="77"/>
        <v>2040</v>
      </c>
      <c r="D171" t="s">
        <v>43</v>
      </c>
      <c r="G171" s="1" cm="1">
        <f t="array" aca="1" ref="G171" ca="1">IF(AND($B171=G$28,$B171=$B172-1),NPV(discount_rate,OFFSET(G136,,,,COUNTA($G$122:$CC$122)-COUNTA($G$122:G$122)+1)-OFFSET(G137,,,,COUNTA($G$122:$CC$122)-COUNTA($G$122:G$122)+1))*(1+discount_rate),0)</f>
        <v>0</v>
      </c>
      <c r="H171" s="1" cm="1">
        <f t="array" aca="1" ref="H171" ca="1">IF(AND($B171=H$28,$B171=$B172-1),NPV(discount_rate,OFFSET(H136,,,,COUNTA($G$122:$CC$122)-COUNTA($G$122:H$122)+1)-OFFSET(H137,,,,COUNTA($G$122:$CC$122)-COUNTA($G$122:H$122)+1))*(1+discount_rate),0)</f>
        <v>0</v>
      </c>
      <c r="I171" s="1" cm="1">
        <f t="array" aca="1" ref="I171" ca="1">IF(AND($B171=I$28,$B171=$B172-1),NPV(discount_rate,OFFSET(I136,,,,COUNTA($G$122:$CC$122)-COUNTA($G$122:I$122)+1)-OFFSET(I137,,,,COUNTA($G$122:$CC$122)-COUNTA($G$122:I$122)+1))*(1+discount_rate),0)</f>
        <v>0</v>
      </c>
      <c r="J171" s="1" cm="1">
        <f t="array" aca="1" ref="J171" ca="1">IF(AND($B171=J$28,$B171=$B172-1),NPV(discount_rate,OFFSET(J136,,,,COUNTA($G$122:$CC$122)-COUNTA($G$122:J$122)+1)-OFFSET(J137,,,,COUNTA($G$122:$CC$122)-COUNTA($G$122:J$122)+1))*(1+discount_rate),0)</f>
        <v>0</v>
      </c>
      <c r="K171" s="1" cm="1">
        <f t="array" aca="1" ref="K171" ca="1">IF(AND($B171=K$28,$B171=$B172-1),NPV(discount_rate,OFFSET(K136,,,,COUNTA($G$122:$CC$122)-COUNTA($G$122:K$122)+1)-OFFSET(K137,,,,COUNTA($G$122:$CC$122)-COUNTA($G$122:K$122)+1))*(1+discount_rate),0)</f>
        <v>0</v>
      </c>
      <c r="L171" s="1" cm="1">
        <f t="array" aca="1" ref="L171" ca="1">IF(AND($B171=L$28,$B171=$B172-1),NPV(discount_rate,OFFSET(L136,,,,COUNTA($G$122:$CC$122)-COUNTA($G$122:L$122)+1)-OFFSET(L137,,,,COUNTA($G$122:$CC$122)-COUNTA($G$122:L$122)+1))*(1+discount_rate),0)</f>
        <v>0</v>
      </c>
      <c r="M171" s="1" cm="1">
        <f t="array" aca="1" ref="M171" ca="1">IF(AND($B171=M$28,$B171=$B172-1),NPV(discount_rate,OFFSET(M136,,,,COUNTA($G$122:$CC$122)-COUNTA($G$122:M$122)+1)-OFFSET(M137,,,,COUNTA($G$122:$CC$122)-COUNTA($G$122:M$122)+1))*(1+discount_rate),0)</f>
        <v>0</v>
      </c>
      <c r="N171" s="1" cm="1">
        <f t="array" aca="1" ref="N171" ca="1">IF(AND($B171=N$28,$B171=$B172-1),NPV(discount_rate,OFFSET(N136,,,,COUNTA($G$122:$CC$122)-COUNTA($G$122:N$122)+1)-OFFSET(N137,,,,COUNTA($G$122:$CC$122)-COUNTA($G$122:N$122)+1))*(1+discount_rate),0)</f>
        <v>0</v>
      </c>
      <c r="O171" s="1" cm="1">
        <f t="array" aca="1" ref="O171" ca="1">IF(AND($B171=O$28,$B171=$B172-1),NPV(discount_rate,OFFSET(O136,,,,COUNTA($G$122:$CC$122)-COUNTA($G$122:O$122)+1)-OFFSET(O137,,,,COUNTA($G$122:$CC$122)-COUNTA($G$122:O$122)+1))*(1+discount_rate),0)</f>
        <v>0</v>
      </c>
      <c r="P171" s="1" cm="1">
        <f t="array" aca="1" ref="P171" ca="1">IF(AND($B171=P$28,$B171=$B172-1),NPV(discount_rate,OFFSET(P136,,,,COUNTA($G$122:$CC$122)-COUNTA($G$122:P$122)+1)-OFFSET(P137,,,,COUNTA($G$122:$CC$122)-COUNTA($G$122:P$122)+1))*(1+discount_rate),0)</f>
        <v>0</v>
      </c>
      <c r="Q171" s="1" cm="1">
        <f t="array" aca="1" ref="Q171" ca="1">IF(AND($B171=Q$28,$B171=$B172-1),NPV(discount_rate,OFFSET(Q136,,,,COUNTA($G$122:$CC$122)-COUNTA($G$122:Q$122)+1)-OFFSET(Q137,,,,COUNTA($G$122:$CC$122)-COUNTA($G$122:Q$122)+1))*(1+discount_rate),0)</f>
        <v>0</v>
      </c>
      <c r="R171" s="1" cm="1">
        <f t="array" aca="1" ref="R171" ca="1">IF(AND($B171=R$28,$B171=$B172-1),NPV(discount_rate,OFFSET(R136,,,,COUNTA($G$122:$CC$122)-COUNTA($G$122:R$122)+1)-OFFSET(R137,,,,COUNTA($G$122:$CC$122)-COUNTA($G$122:R$122)+1))*(1+discount_rate),0)</f>
        <v>0</v>
      </c>
      <c r="S171" s="1" cm="1">
        <f t="array" aca="1" ref="S171" ca="1">IF(AND($B171=S$28,$B171=$B172-1),NPV(discount_rate,OFFSET(S136,,,,COUNTA($G$122:$CC$122)-COUNTA($G$122:S$122)+1)-OFFSET(S137,,,,COUNTA($G$122:$CC$122)-COUNTA($G$122:S$122)+1))*(1+discount_rate),0)</f>
        <v>0</v>
      </c>
      <c r="T171" s="1" cm="1">
        <f t="array" aca="1" ref="T171" ca="1">IF(AND($B171=T$28,$B171=$B172-1),NPV(discount_rate,OFFSET(T136,,,,COUNTA($G$122:$CC$122)-COUNTA($G$122:T$122)+1)-OFFSET(T137,,,,COUNTA($G$122:$CC$122)-COUNTA($G$122:T$122)+1))*(1+discount_rate),0)</f>
        <v>0</v>
      </c>
      <c r="U171" s="1" cm="1">
        <f t="array" aca="1" ref="U171" ca="1">IF(AND($B171=U$28,$B171=$B172-1),NPV(discount_rate,OFFSET(U136,,,,COUNTA($G$122:$CC$122)-COUNTA($G$122:U$122)+1)-OFFSET(U137,,,,COUNTA($G$122:$CC$122)-COUNTA($G$122:U$122)+1))*(1+discount_rate),0)</f>
        <v>319.13753267160348</v>
      </c>
      <c r="V171" s="1" cm="1">
        <f t="array" aca="1" ref="V171" ca="1">IF(AND($B171=V$28,$B171=$B172-1),NPV(discount_rate,OFFSET(V136,,,,COUNTA($G$122:$CC$122)-COUNTA($G$122:V$122)+1)-OFFSET(V137,,,,COUNTA($G$122:$CC$122)-COUNTA($G$122:V$122)+1))*(1+discount_rate),0)</f>
        <v>0</v>
      </c>
      <c r="W171" s="1" cm="1">
        <f t="array" aca="1" ref="W171" ca="1">IF(AND($B171=W$28,$B171=$B172-1),NPV(discount_rate,OFFSET(W136,,,,COUNTA($G$122:$CC$122)-COUNTA($G$122:W$122)+1)-OFFSET(W137,,,,COUNTA($G$122:$CC$122)-COUNTA($G$122:W$122)+1))*(1+discount_rate),0)</f>
        <v>0</v>
      </c>
      <c r="X171" s="1" cm="1">
        <f t="array" aca="1" ref="X171" ca="1">IF(AND($B171=X$28,$B171=$B172-1),NPV(discount_rate,OFFSET(X136,,,,COUNTA($G$122:$CC$122)-COUNTA($G$122:X$122)+1)-OFFSET(X137,,,,COUNTA($G$122:$CC$122)-COUNTA($G$122:X$122)+1))*(1+discount_rate),0)</f>
        <v>0</v>
      </c>
      <c r="Y171" s="1" cm="1">
        <f t="array" aca="1" ref="Y171" ca="1">IF(AND($B171=Y$28,$B171=$B172-1),NPV(discount_rate,OFFSET(Y136,,,,COUNTA($G$122:$CC$122)-COUNTA($G$122:Y$122)+1)-OFFSET(Y137,,,,COUNTA($G$122:$CC$122)-COUNTA($G$122:Y$122)+1))*(1+discount_rate),0)</f>
        <v>0</v>
      </c>
      <c r="Z171" s="1" cm="1">
        <f t="array" aca="1" ref="Z171" ca="1">IF(AND($B171=Z$28,$B171=$B172-1),NPV(discount_rate,OFFSET(Z136,,,,COUNTA($G$122:$CC$122)-COUNTA($G$122:Z$122)+1)-OFFSET(Z137,,,,COUNTA($G$122:$CC$122)-COUNTA($G$122:Z$122)+1))*(1+discount_rate),0)</f>
        <v>0</v>
      </c>
      <c r="AA171" s="1" cm="1">
        <f t="array" aca="1" ref="AA171" ca="1">IF(AND($B171=AA$28,$B171=$B172-1),NPV(discount_rate,OFFSET(AA136,,,,COUNTA($G$122:$CC$122)-COUNTA($G$122:AA$122)+1)-OFFSET(AA137,,,,COUNTA($G$122:$CC$122)-COUNTA($G$122:AA$122)+1))*(1+discount_rate),0)</f>
        <v>0</v>
      </c>
      <c r="AB171" s="1" cm="1">
        <f t="array" aca="1" ref="AB171" ca="1">IF(AND($B171=AB$28,$B171=$B172-1),NPV(discount_rate,OFFSET(AB136,,,,COUNTA($G$122:$CC$122)-COUNTA($G$122:AB$122)+1)-OFFSET(AB137,,,,COUNTA($G$122:$CC$122)-COUNTA($G$122:AB$122)+1))*(1+discount_rate),0)</f>
        <v>0</v>
      </c>
      <c r="AC171" s="1" cm="1">
        <f t="array" aca="1" ref="AC171" ca="1">IF(AND($B171=AC$28,$B171=$B172-1),NPV(discount_rate,OFFSET(AC136,,,,COUNTA($G$122:$CC$122)-COUNTA($G$122:AC$122)+1)-OFFSET(AC137,,,,COUNTA($G$122:$CC$122)-COUNTA($G$122:AC$122)+1))*(1+discount_rate),0)</f>
        <v>0</v>
      </c>
      <c r="AD171" s="1" cm="1">
        <f t="array" aca="1" ref="AD171" ca="1">IF(AND($B171=AD$28,$B171=$B172-1),NPV(discount_rate,OFFSET(AD136,,,,COUNTA($G$122:$CC$122)-COUNTA($G$122:AD$122)+1)-OFFSET(AD137,,,,COUNTA($G$122:$CC$122)-COUNTA($G$122:AD$122)+1))*(1+discount_rate),0)</f>
        <v>0</v>
      </c>
      <c r="AE171" s="1" cm="1">
        <f t="array" aca="1" ref="AE171" ca="1">IF(AND($B171=AE$28,$B171=$B172-1),NPV(discount_rate,OFFSET(AE136,,,,COUNTA($G$122:$CC$122)-COUNTA($G$122:AE$122)+1)-OFFSET(AE137,,,,COUNTA($G$122:$CC$122)-COUNTA($G$122:AE$122)+1))*(1+discount_rate),0)</f>
        <v>0</v>
      </c>
      <c r="AF171" s="1" cm="1">
        <f t="array" aca="1" ref="AF171" ca="1">IF(AND($B171=AF$28,$B171=$B172-1),NPV(discount_rate,OFFSET(AF136,,,,COUNTA($G$122:$CC$122)-COUNTA($G$122:AF$122)+1)-OFFSET(AF137,,,,COUNTA($G$122:$CC$122)-COUNTA($G$122:AF$122)+1))*(1+discount_rate),0)</f>
        <v>0</v>
      </c>
      <c r="AG171" s="1" cm="1">
        <f t="array" aca="1" ref="AG171" ca="1">IF(AND($B171=AG$28,$B171=$B172-1),NPV(discount_rate,OFFSET(AG136,,,,COUNTA($G$122:$CC$122)-COUNTA($G$122:AG$122)+1)-OFFSET(AG137,,,,COUNTA($G$122:$CC$122)-COUNTA($G$122:AG$122)+1))*(1+discount_rate),0)</f>
        <v>0</v>
      </c>
      <c r="AH171" s="1" cm="1">
        <f t="array" aca="1" ref="AH171" ca="1">IF(AND($B171=AH$28,$B171=$B172-1),NPV(discount_rate,OFFSET(AH136,,,,COUNTA($G$122:$CC$122)-COUNTA($G$122:AH$122)+1)-OFFSET(AH137,,,,COUNTA($G$122:$CC$122)-COUNTA($G$122:AH$122)+1))*(1+discount_rate),0)</f>
        <v>0</v>
      </c>
      <c r="AI171" s="1" cm="1">
        <f t="array" aca="1" ref="AI171" ca="1">IF(AND($B171=AI$28,$B171=$B172-1),NPV(discount_rate,OFFSET(AI136,,,,COUNTA($G$122:$CC$122)-COUNTA($G$122:AI$122)+1)-OFFSET(AI137,,,,COUNTA($G$122:$CC$122)-COUNTA($G$122:AI$122)+1))*(1+discount_rate),0)</f>
        <v>0</v>
      </c>
      <c r="AJ171" s="1" cm="1">
        <f t="array" aca="1" ref="AJ171" ca="1">IF(AND($B171=AJ$28,$B171=$B172-1),NPV(discount_rate,OFFSET(AJ136,,,,COUNTA($G$122:$CC$122)-COUNTA($G$122:AJ$122)+1)-OFFSET(AJ137,,,,COUNTA($G$122:$CC$122)-COUNTA($G$122:AJ$122)+1))*(1+discount_rate),0)</f>
        <v>0</v>
      </c>
      <c r="AK171" s="1" cm="1">
        <f t="array" aca="1" ref="AK171" ca="1">IF(AND($B171=AK$28,$B171=$B172-1),NPV(discount_rate,OFFSET(AK136,,,,COUNTA($G$122:$CC$122)-COUNTA($G$122:AK$122)+1)-OFFSET(AK137,,,,COUNTA($G$122:$CC$122)-COUNTA($G$122:AK$122)+1))*(1+discount_rate),0)</f>
        <v>0</v>
      </c>
      <c r="AL171" s="1" cm="1">
        <f t="array" aca="1" ref="AL171" ca="1">IF(AND($B171=AL$28,$B171=$B172-1),NPV(discount_rate,OFFSET(AL136,,,,COUNTA($G$122:$CC$122)-COUNTA($G$122:AL$122)+1)-OFFSET(AL137,,,,COUNTA($G$122:$CC$122)-COUNTA($G$122:AL$122)+1))*(1+discount_rate),0)</f>
        <v>0</v>
      </c>
      <c r="AM171" s="1" cm="1">
        <f t="array" aca="1" ref="AM171" ca="1">IF(AND($B171=AM$28,$B171=$B172-1),NPV(discount_rate,OFFSET(AM136,,,,COUNTA($G$122:$CC$122)-COUNTA($G$122:AM$122)+1)-OFFSET(AM137,,,,COUNTA($G$122:$CC$122)-COUNTA($G$122:AM$122)+1))*(1+discount_rate),0)</f>
        <v>0</v>
      </c>
      <c r="AN171" s="1" cm="1">
        <f t="array" aca="1" ref="AN171" ca="1">IF(AND($B171=AN$28,$B171=$B172-1),NPV(discount_rate,OFFSET(AN136,,,,COUNTA($G$122:$CC$122)-COUNTA($G$122:AN$122)+1)-OFFSET(AN137,,,,COUNTA($G$122:$CC$122)-COUNTA($G$122:AN$122)+1))*(1+discount_rate),0)</f>
        <v>0</v>
      </c>
      <c r="AO171" s="1" cm="1">
        <f t="array" aca="1" ref="AO171" ca="1">IF(AND($B171=AO$28,$B171=$B172-1),NPV(discount_rate,OFFSET(AO136,,,,COUNTA($G$122:$CC$122)-COUNTA($G$122:AO$122)+1)-OFFSET(AO137,,,,COUNTA($G$122:$CC$122)-COUNTA($G$122:AO$122)+1))*(1+discount_rate),0)</f>
        <v>0</v>
      </c>
      <c r="AP171" s="1" cm="1">
        <f t="array" aca="1" ref="AP171" ca="1">IF(AND($B171=AP$28,$B171=$B172-1),NPV(discount_rate,OFFSET(AP136,,,,COUNTA($G$122:$CC$122)-COUNTA($G$122:AP$122)+1)-OFFSET(AP137,,,,COUNTA($G$122:$CC$122)-COUNTA($G$122:AP$122)+1))*(1+discount_rate),0)</f>
        <v>0</v>
      </c>
      <c r="AQ171" s="1" cm="1">
        <f t="array" aca="1" ref="AQ171" ca="1">IF(AND($B171=AQ$28,$B171=$B172-1),NPV(discount_rate,OFFSET(AQ136,,,,COUNTA($G$122:$CC$122)-COUNTA($G$122:AQ$122)+1)-OFFSET(AQ137,,,,COUNTA($G$122:$CC$122)-COUNTA($G$122:AQ$122)+1))*(1+discount_rate),0)</f>
        <v>0</v>
      </c>
      <c r="AR171" s="1" cm="1">
        <f t="array" aca="1" ref="AR171" ca="1">IF(AND($B171=AR$28,$B171=$B172-1),NPV(discount_rate,OFFSET(AR136,,,,COUNTA($G$122:$CC$122)-COUNTA($G$122:AR$122)+1)-OFFSET(AR137,,,,COUNTA($G$122:$CC$122)-COUNTA($G$122:AR$122)+1))*(1+discount_rate),0)</f>
        <v>0</v>
      </c>
      <c r="AS171" s="1" cm="1">
        <f t="array" aca="1" ref="AS171" ca="1">IF(AND($B171=AS$28,$B171=$B172-1),NPV(discount_rate,OFFSET(AS136,,,,COUNTA($G$122:$CC$122)-COUNTA($G$122:AS$122)+1)-OFFSET(AS137,,,,COUNTA($G$122:$CC$122)-COUNTA($G$122:AS$122)+1))*(1+discount_rate),0)</f>
        <v>0</v>
      </c>
      <c r="AT171" s="1" cm="1">
        <f t="array" aca="1" ref="AT171" ca="1">IF(AND($B171=AT$28,$B171=$B172-1),NPV(discount_rate,OFFSET(AT136,,,,COUNTA($G$122:$CC$122)-COUNTA($G$122:AT$122)+1)-OFFSET(AT137,,,,COUNTA($G$122:$CC$122)-COUNTA($G$122:AT$122)+1))*(1+discount_rate),0)</f>
        <v>0</v>
      </c>
      <c r="AU171" s="1" cm="1">
        <f t="array" aca="1" ref="AU171" ca="1">IF(AND($B171=AU$28,$B171=$B172-1),NPV(discount_rate,OFFSET(AU136,,,,COUNTA($G$122:$CC$122)-COUNTA($G$122:AU$122)+1)-OFFSET(AU137,,,,COUNTA($G$122:$CC$122)-COUNTA($G$122:AU$122)+1))*(1+discount_rate),0)</f>
        <v>0</v>
      </c>
      <c r="AV171" s="1" cm="1">
        <f t="array" aca="1" ref="AV171" ca="1">IF(AND($B171=AV$28,$B171=$B172-1),NPV(discount_rate,OFFSET(AV136,,,,COUNTA($G$122:$CC$122)-COUNTA($G$122:AV$122)+1)-OFFSET(AV137,,,,COUNTA($G$122:$CC$122)-COUNTA($G$122:AV$122)+1))*(1+discount_rate),0)</f>
        <v>0</v>
      </c>
      <c r="AW171" s="1" cm="1">
        <f t="array" aca="1" ref="AW171" ca="1">IF(AND($B171=AW$28,$B171=$B172-1),NPV(discount_rate,OFFSET(AW136,,,,COUNTA($G$122:$CC$122)-COUNTA($G$122:AW$122)+1)-OFFSET(AW137,,,,COUNTA($G$122:$CC$122)-COUNTA($G$122:AW$122)+1))*(1+discount_rate),0)</f>
        <v>0</v>
      </c>
      <c r="AX171" s="1" cm="1">
        <f t="array" aca="1" ref="AX171" ca="1">IF(AND($B171=AX$28,$B171=$B172-1),NPV(discount_rate,OFFSET(AX136,,,,COUNTA($G$122:$CC$122)-COUNTA($G$122:AX$122)+1)-OFFSET(AX137,,,,COUNTA($G$122:$CC$122)-COUNTA($G$122:AX$122)+1))*(1+discount_rate),0)</f>
        <v>0</v>
      </c>
      <c r="AY171" s="1" cm="1">
        <f t="array" aca="1" ref="AY171" ca="1">IF(AND($B171=AY$28,$B171=$B172-1),NPV(discount_rate,OFFSET(AY136,,,,COUNTA($G$122:$CC$122)-COUNTA($G$122:AY$122)+1)-OFFSET(AY137,,,,COUNTA($G$122:$CC$122)-COUNTA($G$122:AY$122)+1))*(1+discount_rate),0)</f>
        <v>0</v>
      </c>
      <c r="AZ171" s="1" cm="1">
        <f t="array" aca="1" ref="AZ171" ca="1">IF(AND($B171=AZ$28,$B171=$B172-1),NPV(discount_rate,OFFSET(AZ136,,,,COUNTA($G$122:$CC$122)-COUNTA($G$122:AZ$122)+1)-OFFSET(AZ137,,,,COUNTA($G$122:$CC$122)-COUNTA($G$122:AZ$122)+1))*(1+discount_rate),0)</f>
        <v>0</v>
      </c>
      <c r="BA171" s="1" cm="1">
        <f t="array" aca="1" ref="BA171" ca="1">IF(AND($B171=BA$28,$B171=$B172-1),NPV(discount_rate,OFFSET(BA136,,,,COUNTA($G$122:$CC$122)-COUNTA($G$122:BA$122)+1)-OFFSET(BA137,,,,COUNTA($G$122:$CC$122)-COUNTA($G$122:BA$122)+1))*(1+discount_rate),0)</f>
        <v>0</v>
      </c>
      <c r="BB171" s="1" cm="1">
        <f t="array" aca="1" ref="BB171" ca="1">IF(AND($B171=BB$28,$B171=$B172-1),NPV(discount_rate,OFFSET(BB136,,,,COUNTA($G$122:$CC$122)-COUNTA($G$122:BB$122)+1)-OFFSET(BB137,,,,COUNTA($G$122:$CC$122)-COUNTA($G$122:BB$122)+1))*(1+discount_rate),0)</f>
        <v>0</v>
      </c>
      <c r="BC171" s="1" cm="1">
        <f t="array" aca="1" ref="BC171" ca="1">IF(AND($B171=BC$28,$B171=$B172-1),NPV(discount_rate,OFFSET(BC136,,,,COUNTA($G$122:$CC$122)-COUNTA($G$122:BC$122)+1)-OFFSET(BC137,,,,COUNTA($G$122:$CC$122)-COUNTA($G$122:BC$122)+1))*(1+discount_rate),0)</f>
        <v>0</v>
      </c>
      <c r="BD171" s="1" cm="1">
        <f t="array" aca="1" ref="BD171" ca="1">IF(AND($B171=BD$28,$B171=$B172-1),NPV(discount_rate,OFFSET(BD136,,,,COUNTA($G$122:$CC$122)-COUNTA($G$122:BD$122)+1)-OFFSET(BD137,,,,COUNTA($G$122:$CC$122)-COUNTA($G$122:BD$122)+1))*(1+discount_rate),0)</f>
        <v>0</v>
      </c>
      <c r="BE171" s="1" cm="1">
        <f t="array" aca="1" ref="BE171" ca="1">IF(AND($B171=BE$28,$B171=$B172-1),NPV(discount_rate,OFFSET(BE136,,,,COUNTA($G$122:$CC$122)-COUNTA($G$122:BE$122)+1)-OFFSET(BE137,,,,COUNTA($G$122:$CC$122)-COUNTA($G$122:BE$122)+1))*(1+discount_rate),0)</f>
        <v>0</v>
      </c>
      <c r="BF171" s="1" cm="1">
        <f t="array" aca="1" ref="BF171" ca="1">IF(AND($B171=BF$28,$B171=$B172-1),NPV(discount_rate,OFFSET(BF136,,,,COUNTA($G$122:$CC$122)-COUNTA($G$122:BF$122)+1)-OFFSET(BF137,,,,COUNTA($G$122:$CC$122)-COUNTA($G$122:BF$122)+1))*(1+discount_rate),0)</f>
        <v>0</v>
      </c>
      <c r="BG171" s="1" cm="1">
        <f t="array" aca="1" ref="BG171" ca="1">IF(AND($B171=BG$28,$B171=$B172-1),NPV(discount_rate,OFFSET(BG136,,,,COUNTA($G$122:$CC$122)-COUNTA($G$122:BG$122)+1)-OFFSET(BG137,,,,COUNTA($G$122:$CC$122)-COUNTA($G$122:BG$122)+1))*(1+discount_rate),0)</f>
        <v>0</v>
      </c>
      <c r="BH171" s="1" cm="1">
        <f t="array" aca="1" ref="BH171" ca="1">IF(AND($B171=BH$28,$B171=$B172-1),NPV(discount_rate,OFFSET(BH136,,,,COUNTA($G$122:$CC$122)-COUNTA($G$122:BH$122)+1)-OFFSET(BH137,,,,COUNTA($G$122:$CC$122)-COUNTA($G$122:BH$122)+1))*(1+discount_rate),0)</f>
        <v>0</v>
      </c>
      <c r="BI171" s="1" cm="1">
        <f t="array" aca="1" ref="BI171" ca="1">IF(AND($B171=BI$28,$B171=$B172-1),NPV(discount_rate,OFFSET(BI136,,,,COUNTA($G$122:$CC$122)-COUNTA($G$122:BI$122)+1)-OFFSET(BI137,,,,COUNTA($G$122:$CC$122)-COUNTA($G$122:BI$122)+1))*(1+discount_rate),0)</f>
        <v>0</v>
      </c>
      <c r="BJ171" s="1" cm="1">
        <f t="array" aca="1" ref="BJ171" ca="1">IF(AND($B171=BJ$28,$B171=$B172-1),NPV(discount_rate,OFFSET(BJ136,,,,COUNTA($G$122:$CC$122)-COUNTA($G$122:BJ$122)+1)-OFFSET(BJ137,,,,COUNTA($G$122:$CC$122)-COUNTA($G$122:BJ$122)+1))*(1+discount_rate),0)</f>
        <v>0</v>
      </c>
      <c r="BK171" s="1" cm="1">
        <f t="array" aca="1" ref="BK171" ca="1">IF(AND($B171=BK$28,$B171=$B172-1),NPV(discount_rate,OFFSET(BK136,,,,COUNTA($G$122:$CC$122)-COUNTA($G$122:BK$122)+1)-OFFSET(BK137,,,,COUNTA($G$122:$CC$122)-COUNTA($G$122:BK$122)+1))*(1+discount_rate),0)</f>
        <v>0</v>
      </c>
      <c r="BL171" s="1" cm="1">
        <f t="array" aca="1" ref="BL171" ca="1">IF(AND($B171=BL$28,$B171=$B172-1),NPV(discount_rate,OFFSET(BL136,,,,COUNTA($G$122:$CC$122)-COUNTA($G$122:BL$122)+1)-OFFSET(BL137,,,,COUNTA($G$122:$CC$122)-COUNTA($G$122:BL$122)+1))*(1+discount_rate),0)</f>
        <v>0</v>
      </c>
      <c r="BM171" s="1" cm="1">
        <f t="array" aca="1" ref="BM171" ca="1">IF(AND($B171=BM$28,$B171=$B172-1),NPV(discount_rate,OFFSET(BM136,,,,COUNTA($G$122:$CC$122)-COUNTA($G$122:BM$122)+1)-OFFSET(BM137,,,,COUNTA($G$122:$CC$122)-COUNTA($G$122:BM$122)+1))*(1+discount_rate),0)</f>
        <v>0</v>
      </c>
      <c r="BN171" s="1" cm="1">
        <f t="array" aca="1" ref="BN171" ca="1">IF(AND($B171=BN$28,$B171=$B172-1),NPV(discount_rate,OFFSET(BN136,,,,COUNTA($G$122:$CC$122)-COUNTA($G$122:BN$122)+1)-OFFSET(BN137,,,,COUNTA($G$122:$CC$122)-COUNTA($G$122:BN$122)+1))*(1+discount_rate),0)</f>
        <v>0</v>
      </c>
      <c r="BO171" s="1" cm="1">
        <f t="array" aca="1" ref="BO171" ca="1">IF(AND($B171=BO$28,$B171=$B172-1),NPV(discount_rate,OFFSET(BO136,,,,COUNTA($G$122:$CC$122)-COUNTA($G$122:BO$122)+1)-OFFSET(BO137,,,,COUNTA($G$122:$CC$122)-COUNTA($G$122:BO$122)+1))*(1+discount_rate),0)</f>
        <v>0</v>
      </c>
      <c r="BP171" s="1" cm="1">
        <f t="array" aca="1" ref="BP171" ca="1">IF(AND($B171=BP$28,$B171=$B172-1),NPV(discount_rate,OFFSET(BP136,,,,COUNTA($G$122:$CC$122)-COUNTA($G$122:BP$122)+1)-OFFSET(BP137,,,,COUNTA($G$122:$CC$122)-COUNTA($G$122:BP$122)+1))*(1+discount_rate),0)</f>
        <v>0</v>
      </c>
      <c r="BQ171" s="1" cm="1">
        <f t="array" aca="1" ref="BQ171" ca="1">IF(AND($B171=BQ$28,$B171=$B172-1),NPV(discount_rate,OFFSET(BQ136,,,,COUNTA($G$122:$CC$122)-COUNTA($G$122:BQ$122)+1)-OFFSET(BQ137,,,,COUNTA($G$122:$CC$122)-COUNTA($G$122:BQ$122)+1))*(1+discount_rate),0)</f>
        <v>0</v>
      </c>
      <c r="BR171" s="1" cm="1">
        <f t="array" aca="1" ref="BR171" ca="1">IF(AND($B171=BR$28,$B171=$B172-1),NPV(discount_rate,OFFSET(BR136,,,,COUNTA($G$122:$CC$122)-COUNTA($G$122:BR$122)+1)-OFFSET(BR137,,,,COUNTA($G$122:$CC$122)-COUNTA($G$122:BR$122)+1))*(1+discount_rate),0)</f>
        <v>0</v>
      </c>
      <c r="BS171" s="1" cm="1">
        <f t="array" aca="1" ref="BS171" ca="1">IF(AND($B171=BS$28,$B171=$B172-1),NPV(discount_rate,OFFSET(BS136,,,,COUNTA($G$122:$CC$122)-COUNTA($G$122:BS$122)+1)-OFFSET(BS137,,,,COUNTA($G$122:$CC$122)-COUNTA($G$122:BS$122)+1))*(1+discount_rate),0)</f>
        <v>0</v>
      </c>
      <c r="BT171" s="1" cm="1">
        <f t="array" aca="1" ref="BT171" ca="1">IF(AND($B171=BT$28,$B171=$B172-1),NPV(discount_rate,OFFSET(BT136,,,,COUNTA($G$122:$CC$122)-COUNTA($G$122:BT$122)+1)-OFFSET(BT137,,,,COUNTA($G$122:$CC$122)-COUNTA($G$122:BT$122)+1))*(1+discount_rate),0)</f>
        <v>0</v>
      </c>
      <c r="BU171" s="1" cm="1">
        <f t="array" aca="1" ref="BU171" ca="1">IF(AND($B171=BU$28,$B171=$B172-1),NPV(discount_rate,OFFSET(BU136,,,,COUNTA($G$122:$CC$122)-COUNTA($G$122:BU$122)+1)-OFFSET(BU137,,,,COUNTA($G$122:$CC$122)-COUNTA($G$122:BU$122)+1))*(1+discount_rate),0)</f>
        <v>0</v>
      </c>
      <c r="BV171" s="1" cm="1">
        <f t="array" aca="1" ref="BV171" ca="1">IF(AND($B171=BV$28,$B171=$B172-1),NPV(discount_rate,OFFSET(BV136,,,,COUNTA($G$122:$CC$122)-COUNTA($G$122:BV$122)+1)-OFFSET(BV137,,,,COUNTA($G$122:$CC$122)-COUNTA($G$122:BV$122)+1))*(1+discount_rate),0)</f>
        <v>0</v>
      </c>
      <c r="BW171" s="1" cm="1">
        <f t="array" aca="1" ref="BW171" ca="1">IF(AND($B171=BW$28,$B171=$B172-1),NPV(discount_rate,OFFSET(BW136,,,,COUNTA($G$122:$CC$122)-COUNTA($G$122:BW$122)+1)-OFFSET(BW137,,,,COUNTA($G$122:$CC$122)-COUNTA($G$122:BW$122)+1))*(1+discount_rate),0)</f>
        <v>0</v>
      </c>
      <c r="BX171" s="1" cm="1">
        <f t="array" aca="1" ref="BX171" ca="1">IF(AND($B171=BX$28,$B171=$B172-1),NPV(discount_rate,OFFSET(BX136,,,,COUNTA($G$122:$CC$122)-COUNTA($G$122:BX$122)+1)-OFFSET(BX137,,,,COUNTA($G$122:$CC$122)-COUNTA($G$122:BX$122)+1))*(1+discount_rate),0)</f>
        <v>0</v>
      </c>
      <c r="BY171" s="1" cm="1">
        <f t="array" aca="1" ref="BY171" ca="1">IF(AND($B171=BY$28,$B171=$B172-1),NPV(discount_rate,OFFSET(BY136,,,,COUNTA($G$122:$CC$122)-COUNTA($G$122:BY$122)+1)-OFFSET(BY137,,,,COUNTA($G$122:$CC$122)-COUNTA($G$122:BY$122)+1))*(1+discount_rate),0)</f>
        <v>0</v>
      </c>
      <c r="BZ171" s="1" cm="1">
        <f t="array" aca="1" ref="BZ171" ca="1">IF(AND($B171=BZ$28,$B171=$B172-1),NPV(discount_rate,OFFSET(BZ136,,,,COUNTA($G$122:$CC$122)-COUNTA($G$122:BZ$122)+1)-OFFSET(BZ137,,,,COUNTA($G$122:$CC$122)-COUNTA($G$122:BZ$122)+1))*(1+discount_rate),0)</f>
        <v>0</v>
      </c>
      <c r="CA171" s="1" cm="1">
        <f t="array" aca="1" ref="CA171" ca="1">IF(AND($B171=CA$28,$B171=$B172-1),NPV(discount_rate,OFFSET(CA136,,,,COUNTA($G$122:$CC$122)-COUNTA($G$122:CA$122)+1)-OFFSET(CA137,,,,COUNTA($G$122:$CC$122)-COUNTA($G$122:CA$122)+1))*(1+discount_rate),0)</f>
        <v>0</v>
      </c>
      <c r="CB171" s="1" cm="1">
        <f t="array" aca="1" ref="CB171" ca="1">IF(AND($B171=CB$28,$B171=$B172-1),NPV(discount_rate,OFFSET(CB136,,,,COUNTA($G$122:$CC$122)-COUNTA($G$122:CB$122)+1)-OFFSET(CB137,,,,COUNTA($G$122:$CC$122)-COUNTA($G$122:CB$122)+1))*(1+discount_rate),0)</f>
        <v>0</v>
      </c>
      <c r="CC171" s="1" cm="1">
        <f t="array" aca="1" ref="CC171" ca="1">IF(AND($B171=CC$28,$B171=$B172-1),NPV(discount_rate,OFFSET(CC136,,,,COUNTA($G$122:$CC$122)-COUNTA($G$122:CC$122)+1)-OFFSET(CC137,,,,COUNTA($G$122:$CC$122)-COUNTA($G$122:CC$122)+1))*(1+discount_rate),0)</f>
        <v>0</v>
      </c>
    </row>
    <row r="172" spans="2:81" x14ac:dyDescent="0.2">
      <c r="B172">
        <f t="shared" si="77"/>
        <v>2041</v>
      </c>
      <c r="D172" t="s">
        <v>43</v>
      </c>
      <c r="G172" s="1" cm="1">
        <f t="array" aca="1" ref="G172" ca="1">IF(AND($B172=G$28,$B172=$B173-1),NPV(discount_rate,OFFSET(G137,,,,COUNTA($G$122:$CC$122)-COUNTA($G$122:G$122)+1)-OFFSET(G138,,,,COUNTA($G$122:$CC$122)-COUNTA($G$122:G$122)+1))*(1+discount_rate),0)</f>
        <v>0</v>
      </c>
      <c r="H172" s="1" cm="1">
        <f t="array" aca="1" ref="H172" ca="1">IF(AND($B172=H$28,$B172=$B173-1),NPV(discount_rate,OFFSET(H137,,,,COUNTA($G$122:$CC$122)-COUNTA($G$122:H$122)+1)-OFFSET(H138,,,,COUNTA($G$122:$CC$122)-COUNTA($G$122:H$122)+1))*(1+discount_rate),0)</f>
        <v>0</v>
      </c>
      <c r="I172" s="1" cm="1">
        <f t="array" aca="1" ref="I172" ca="1">IF(AND($B172=I$28,$B172=$B173-1),NPV(discount_rate,OFFSET(I137,,,,COUNTA($G$122:$CC$122)-COUNTA($G$122:I$122)+1)-OFFSET(I138,,,,COUNTA($G$122:$CC$122)-COUNTA($G$122:I$122)+1))*(1+discount_rate),0)</f>
        <v>0</v>
      </c>
      <c r="J172" s="1" cm="1">
        <f t="array" aca="1" ref="J172" ca="1">IF(AND($B172=J$28,$B172=$B173-1),NPV(discount_rate,OFFSET(J137,,,,COUNTA($G$122:$CC$122)-COUNTA($G$122:J$122)+1)-OFFSET(J138,,,,COUNTA($G$122:$CC$122)-COUNTA($G$122:J$122)+1))*(1+discount_rate),0)</f>
        <v>0</v>
      </c>
      <c r="K172" s="1" cm="1">
        <f t="array" aca="1" ref="K172" ca="1">IF(AND($B172=K$28,$B172=$B173-1),NPV(discount_rate,OFFSET(K137,,,,COUNTA($G$122:$CC$122)-COUNTA($G$122:K$122)+1)-OFFSET(K138,,,,COUNTA($G$122:$CC$122)-COUNTA($G$122:K$122)+1))*(1+discount_rate),0)</f>
        <v>0</v>
      </c>
      <c r="L172" s="1" cm="1">
        <f t="array" aca="1" ref="L172" ca="1">IF(AND($B172=L$28,$B172=$B173-1),NPV(discount_rate,OFFSET(L137,,,,COUNTA($G$122:$CC$122)-COUNTA($G$122:L$122)+1)-OFFSET(L138,,,,COUNTA($G$122:$CC$122)-COUNTA($G$122:L$122)+1))*(1+discount_rate),0)</f>
        <v>0</v>
      </c>
      <c r="M172" s="1" cm="1">
        <f t="array" aca="1" ref="M172" ca="1">IF(AND($B172=M$28,$B172=$B173-1),NPV(discount_rate,OFFSET(M137,,,,COUNTA($G$122:$CC$122)-COUNTA($G$122:M$122)+1)-OFFSET(M138,,,,COUNTA($G$122:$CC$122)-COUNTA($G$122:M$122)+1))*(1+discount_rate),0)</f>
        <v>0</v>
      </c>
      <c r="N172" s="1" cm="1">
        <f t="array" aca="1" ref="N172" ca="1">IF(AND($B172=N$28,$B172=$B173-1),NPV(discount_rate,OFFSET(N137,,,,COUNTA($G$122:$CC$122)-COUNTA($G$122:N$122)+1)-OFFSET(N138,,,,COUNTA($G$122:$CC$122)-COUNTA($G$122:N$122)+1))*(1+discount_rate),0)</f>
        <v>0</v>
      </c>
      <c r="O172" s="1" cm="1">
        <f t="array" aca="1" ref="O172" ca="1">IF(AND($B172=O$28,$B172=$B173-1),NPV(discount_rate,OFFSET(O137,,,,COUNTA($G$122:$CC$122)-COUNTA($G$122:O$122)+1)-OFFSET(O138,,,,COUNTA($G$122:$CC$122)-COUNTA($G$122:O$122)+1))*(1+discount_rate),0)</f>
        <v>0</v>
      </c>
      <c r="P172" s="1" cm="1">
        <f t="array" aca="1" ref="P172" ca="1">IF(AND($B172=P$28,$B172=$B173-1),NPV(discount_rate,OFFSET(P137,,,,COUNTA($G$122:$CC$122)-COUNTA($G$122:P$122)+1)-OFFSET(P138,,,,COUNTA($G$122:$CC$122)-COUNTA($G$122:P$122)+1))*(1+discount_rate),0)</f>
        <v>0</v>
      </c>
      <c r="Q172" s="1" cm="1">
        <f t="array" aca="1" ref="Q172" ca="1">IF(AND($B172=Q$28,$B172=$B173-1),NPV(discount_rate,OFFSET(Q137,,,,COUNTA($G$122:$CC$122)-COUNTA($G$122:Q$122)+1)-OFFSET(Q138,,,,COUNTA($G$122:$CC$122)-COUNTA($G$122:Q$122)+1))*(1+discount_rate),0)</f>
        <v>0</v>
      </c>
      <c r="R172" s="1" cm="1">
        <f t="array" aca="1" ref="R172" ca="1">IF(AND($B172=R$28,$B172=$B173-1),NPV(discount_rate,OFFSET(R137,,,,COUNTA($G$122:$CC$122)-COUNTA($G$122:R$122)+1)-OFFSET(R138,,,,COUNTA($G$122:$CC$122)-COUNTA($G$122:R$122)+1))*(1+discount_rate),0)</f>
        <v>0</v>
      </c>
      <c r="S172" s="1" cm="1">
        <f t="array" aca="1" ref="S172" ca="1">IF(AND($B172=S$28,$B172=$B173-1),NPV(discount_rate,OFFSET(S137,,,,COUNTA($G$122:$CC$122)-COUNTA($G$122:S$122)+1)-OFFSET(S138,,,,COUNTA($G$122:$CC$122)-COUNTA($G$122:S$122)+1))*(1+discount_rate),0)</f>
        <v>0</v>
      </c>
      <c r="T172" s="1" cm="1">
        <f t="array" aca="1" ref="T172" ca="1">IF(AND($B172=T$28,$B172=$B173-1),NPV(discount_rate,OFFSET(T137,,,,COUNTA($G$122:$CC$122)-COUNTA($G$122:T$122)+1)-OFFSET(T138,,,,COUNTA($G$122:$CC$122)-COUNTA($G$122:T$122)+1))*(1+discount_rate),0)</f>
        <v>0</v>
      </c>
      <c r="U172" s="1" cm="1">
        <f t="array" aca="1" ref="U172" ca="1">IF(AND($B172=U$28,$B172=$B173-1),NPV(discount_rate,OFFSET(U137,,,,COUNTA($G$122:$CC$122)-COUNTA($G$122:U$122)+1)-OFFSET(U138,,,,COUNTA($G$122:$CC$122)-COUNTA($G$122:U$122)+1))*(1+discount_rate),0)</f>
        <v>0</v>
      </c>
      <c r="V172" s="1" cm="1">
        <f t="array" aca="1" ref="V172" ca="1">IF(AND($B172=V$28,$B172=$B173-1),NPV(discount_rate,OFFSET(V137,,,,COUNTA($G$122:$CC$122)-COUNTA($G$122:V$122)+1)-OFFSET(V138,,,,COUNTA($G$122:$CC$122)-COUNTA($G$122:V$122)+1))*(1+discount_rate),0)</f>
        <v>591.95565866389234</v>
      </c>
      <c r="W172" s="1" cm="1">
        <f t="array" aca="1" ref="W172" ca="1">IF(AND($B172=W$28,$B172=$B173-1),NPV(discount_rate,OFFSET(W137,,,,COUNTA($G$122:$CC$122)-COUNTA($G$122:W$122)+1)-OFFSET(W138,,,,COUNTA($G$122:$CC$122)-COUNTA($G$122:W$122)+1))*(1+discount_rate),0)</f>
        <v>0</v>
      </c>
      <c r="X172" s="1" cm="1">
        <f t="array" aca="1" ref="X172" ca="1">IF(AND($B172=X$28,$B172=$B173-1),NPV(discount_rate,OFFSET(X137,,,,COUNTA($G$122:$CC$122)-COUNTA($G$122:X$122)+1)-OFFSET(X138,,,,COUNTA($G$122:$CC$122)-COUNTA($G$122:X$122)+1))*(1+discount_rate),0)</f>
        <v>0</v>
      </c>
      <c r="Y172" s="1" cm="1">
        <f t="array" aca="1" ref="Y172" ca="1">IF(AND($B172=Y$28,$B172=$B173-1),NPV(discount_rate,OFFSET(Y137,,,,COUNTA($G$122:$CC$122)-COUNTA($G$122:Y$122)+1)-OFFSET(Y138,,,,COUNTA($G$122:$CC$122)-COUNTA($G$122:Y$122)+1))*(1+discount_rate),0)</f>
        <v>0</v>
      </c>
      <c r="Z172" s="1" cm="1">
        <f t="array" aca="1" ref="Z172" ca="1">IF(AND($B172=Z$28,$B172=$B173-1),NPV(discount_rate,OFFSET(Z137,,,,COUNTA($G$122:$CC$122)-COUNTA($G$122:Z$122)+1)-OFFSET(Z138,,,,COUNTA($G$122:$CC$122)-COUNTA($G$122:Z$122)+1))*(1+discount_rate),0)</f>
        <v>0</v>
      </c>
      <c r="AA172" s="1" cm="1">
        <f t="array" aca="1" ref="AA172" ca="1">IF(AND($B172=AA$28,$B172=$B173-1),NPV(discount_rate,OFFSET(AA137,,,,COUNTA($G$122:$CC$122)-COUNTA($G$122:AA$122)+1)-OFFSET(AA138,,,,COUNTA($G$122:$CC$122)-COUNTA($G$122:AA$122)+1))*(1+discount_rate),0)</f>
        <v>0</v>
      </c>
      <c r="AB172" s="1" cm="1">
        <f t="array" aca="1" ref="AB172" ca="1">IF(AND($B172=AB$28,$B172=$B173-1),NPV(discount_rate,OFFSET(AB137,,,,COUNTA($G$122:$CC$122)-COUNTA($G$122:AB$122)+1)-OFFSET(AB138,,,,COUNTA($G$122:$CC$122)-COUNTA($G$122:AB$122)+1))*(1+discount_rate),0)</f>
        <v>0</v>
      </c>
      <c r="AC172" s="1" cm="1">
        <f t="array" aca="1" ref="AC172" ca="1">IF(AND($B172=AC$28,$B172=$B173-1),NPV(discount_rate,OFFSET(AC137,,,,COUNTA($G$122:$CC$122)-COUNTA($G$122:AC$122)+1)-OFFSET(AC138,,,,COUNTA($G$122:$CC$122)-COUNTA($G$122:AC$122)+1))*(1+discount_rate),0)</f>
        <v>0</v>
      </c>
      <c r="AD172" s="1" cm="1">
        <f t="array" aca="1" ref="AD172" ca="1">IF(AND($B172=AD$28,$B172=$B173-1),NPV(discount_rate,OFFSET(AD137,,,,COUNTA($G$122:$CC$122)-COUNTA($G$122:AD$122)+1)-OFFSET(AD138,,,,COUNTA($G$122:$CC$122)-COUNTA($G$122:AD$122)+1))*(1+discount_rate),0)</f>
        <v>0</v>
      </c>
      <c r="AE172" s="1" cm="1">
        <f t="array" aca="1" ref="AE172" ca="1">IF(AND($B172=AE$28,$B172=$B173-1),NPV(discount_rate,OFFSET(AE137,,,,COUNTA($G$122:$CC$122)-COUNTA($G$122:AE$122)+1)-OFFSET(AE138,,,,COUNTA($G$122:$CC$122)-COUNTA($G$122:AE$122)+1))*(1+discount_rate),0)</f>
        <v>0</v>
      </c>
      <c r="AF172" s="1" cm="1">
        <f t="array" aca="1" ref="AF172" ca="1">IF(AND($B172=AF$28,$B172=$B173-1),NPV(discount_rate,OFFSET(AF137,,,,COUNTA($G$122:$CC$122)-COUNTA($G$122:AF$122)+1)-OFFSET(AF138,,,,COUNTA($G$122:$CC$122)-COUNTA($G$122:AF$122)+1))*(1+discount_rate),0)</f>
        <v>0</v>
      </c>
      <c r="AG172" s="1" cm="1">
        <f t="array" aca="1" ref="AG172" ca="1">IF(AND($B172=AG$28,$B172=$B173-1),NPV(discount_rate,OFFSET(AG137,,,,COUNTA($G$122:$CC$122)-COUNTA($G$122:AG$122)+1)-OFFSET(AG138,,,,COUNTA($G$122:$CC$122)-COUNTA($G$122:AG$122)+1))*(1+discount_rate),0)</f>
        <v>0</v>
      </c>
      <c r="AH172" s="1" cm="1">
        <f t="array" aca="1" ref="AH172" ca="1">IF(AND($B172=AH$28,$B172=$B173-1),NPV(discount_rate,OFFSET(AH137,,,,COUNTA($G$122:$CC$122)-COUNTA($G$122:AH$122)+1)-OFFSET(AH138,,,,COUNTA($G$122:$CC$122)-COUNTA($G$122:AH$122)+1))*(1+discount_rate),0)</f>
        <v>0</v>
      </c>
      <c r="AI172" s="1" cm="1">
        <f t="array" aca="1" ref="AI172" ca="1">IF(AND($B172=AI$28,$B172=$B173-1),NPV(discount_rate,OFFSET(AI137,,,,COUNTA($G$122:$CC$122)-COUNTA($G$122:AI$122)+1)-OFFSET(AI138,,,,COUNTA($G$122:$CC$122)-COUNTA($G$122:AI$122)+1))*(1+discount_rate),0)</f>
        <v>0</v>
      </c>
      <c r="AJ172" s="1" cm="1">
        <f t="array" aca="1" ref="AJ172" ca="1">IF(AND($B172=AJ$28,$B172=$B173-1),NPV(discount_rate,OFFSET(AJ137,,,,COUNTA($G$122:$CC$122)-COUNTA($G$122:AJ$122)+1)-OFFSET(AJ138,,,,COUNTA($G$122:$CC$122)-COUNTA($G$122:AJ$122)+1))*(1+discount_rate),0)</f>
        <v>0</v>
      </c>
      <c r="AK172" s="1" cm="1">
        <f t="array" aca="1" ref="AK172" ca="1">IF(AND($B172=AK$28,$B172=$B173-1),NPV(discount_rate,OFFSET(AK137,,,,COUNTA($G$122:$CC$122)-COUNTA($G$122:AK$122)+1)-OFFSET(AK138,,,,COUNTA($G$122:$CC$122)-COUNTA($G$122:AK$122)+1))*(1+discount_rate),0)</f>
        <v>0</v>
      </c>
      <c r="AL172" s="1" cm="1">
        <f t="array" aca="1" ref="AL172" ca="1">IF(AND($B172=AL$28,$B172=$B173-1),NPV(discount_rate,OFFSET(AL137,,,,COUNTA($G$122:$CC$122)-COUNTA($G$122:AL$122)+1)-OFFSET(AL138,,,,COUNTA($G$122:$CC$122)-COUNTA($G$122:AL$122)+1))*(1+discount_rate),0)</f>
        <v>0</v>
      </c>
      <c r="AM172" s="1" cm="1">
        <f t="array" aca="1" ref="AM172" ca="1">IF(AND($B172=AM$28,$B172=$B173-1),NPV(discount_rate,OFFSET(AM137,,,,COUNTA($G$122:$CC$122)-COUNTA($G$122:AM$122)+1)-OFFSET(AM138,,,,COUNTA($G$122:$CC$122)-COUNTA($G$122:AM$122)+1))*(1+discount_rate),0)</f>
        <v>0</v>
      </c>
      <c r="AN172" s="1" cm="1">
        <f t="array" aca="1" ref="AN172" ca="1">IF(AND($B172=AN$28,$B172=$B173-1),NPV(discount_rate,OFFSET(AN137,,,,COUNTA($G$122:$CC$122)-COUNTA($G$122:AN$122)+1)-OFFSET(AN138,,,,COUNTA($G$122:$CC$122)-COUNTA($G$122:AN$122)+1))*(1+discount_rate),0)</f>
        <v>0</v>
      </c>
      <c r="AO172" s="1" cm="1">
        <f t="array" aca="1" ref="AO172" ca="1">IF(AND($B172=AO$28,$B172=$B173-1),NPV(discount_rate,OFFSET(AO137,,,,COUNTA($G$122:$CC$122)-COUNTA($G$122:AO$122)+1)-OFFSET(AO138,,,,COUNTA($G$122:$CC$122)-COUNTA($G$122:AO$122)+1))*(1+discount_rate),0)</f>
        <v>0</v>
      </c>
      <c r="AP172" s="1" cm="1">
        <f t="array" aca="1" ref="AP172" ca="1">IF(AND($B172=AP$28,$B172=$B173-1),NPV(discount_rate,OFFSET(AP137,,,,COUNTA($G$122:$CC$122)-COUNTA($G$122:AP$122)+1)-OFFSET(AP138,,,,COUNTA($G$122:$CC$122)-COUNTA($G$122:AP$122)+1))*(1+discount_rate),0)</f>
        <v>0</v>
      </c>
      <c r="AQ172" s="1" cm="1">
        <f t="array" aca="1" ref="AQ172" ca="1">IF(AND($B172=AQ$28,$B172=$B173-1),NPV(discount_rate,OFFSET(AQ137,,,,COUNTA($G$122:$CC$122)-COUNTA($G$122:AQ$122)+1)-OFFSET(AQ138,,,,COUNTA($G$122:$CC$122)-COUNTA($G$122:AQ$122)+1))*(1+discount_rate),0)</f>
        <v>0</v>
      </c>
      <c r="AR172" s="1" cm="1">
        <f t="array" aca="1" ref="AR172" ca="1">IF(AND($B172=AR$28,$B172=$B173-1),NPV(discount_rate,OFFSET(AR137,,,,COUNTA($G$122:$CC$122)-COUNTA($G$122:AR$122)+1)-OFFSET(AR138,,,,COUNTA($G$122:$CC$122)-COUNTA($G$122:AR$122)+1))*(1+discount_rate),0)</f>
        <v>0</v>
      </c>
      <c r="AS172" s="1" cm="1">
        <f t="array" aca="1" ref="AS172" ca="1">IF(AND($B172=AS$28,$B172=$B173-1),NPV(discount_rate,OFFSET(AS137,,,,COUNTA($G$122:$CC$122)-COUNTA($G$122:AS$122)+1)-OFFSET(AS138,,,,COUNTA($G$122:$CC$122)-COUNTA($G$122:AS$122)+1))*(1+discount_rate),0)</f>
        <v>0</v>
      </c>
      <c r="AT172" s="1" cm="1">
        <f t="array" aca="1" ref="AT172" ca="1">IF(AND($B172=AT$28,$B172=$B173-1),NPV(discount_rate,OFFSET(AT137,,,,COUNTA($G$122:$CC$122)-COUNTA($G$122:AT$122)+1)-OFFSET(AT138,,,,COUNTA($G$122:$CC$122)-COUNTA($G$122:AT$122)+1))*(1+discount_rate),0)</f>
        <v>0</v>
      </c>
      <c r="AU172" s="1" cm="1">
        <f t="array" aca="1" ref="AU172" ca="1">IF(AND($B172=AU$28,$B172=$B173-1),NPV(discount_rate,OFFSET(AU137,,,,COUNTA($G$122:$CC$122)-COUNTA($G$122:AU$122)+1)-OFFSET(AU138,,,,COUNTA($G$122:$CC$122)-COUNTA($G$122:AU$122)+1))*(1+discount_rate),0)</f>
        <v>0</v>
      </c>
      <c r="AV172" s="1" cm="1">
        <f t="array" aca="1" ref="AV172" ca="1">IF(AND($B172=AV$28,$B172=$B173-1),NPV(discount_rate,OFFSET(AV137,,,,COUNTA($G$122:$CC$122)-COUNTA($G$122:AV$122)+1)-OFFSET(AV138,,,,COUNTA($G$122:$CC$122)-COUNTA($G$122:AV$122)+1))*(1+discount_rate),0)</f>
        <v>0</v>
      </c>
      <c r="AW172" s="1" cm="1">
        <f t="array" aca="1" ref="AW172" ca="1">IF(AND($B172=AW$28,$B172=$B173-1),NPV(discount_rate,OFFSET(AW137,,,,COUNTA($G$122:$CC$122)-COUNTA($G$122:AW$122)+1)-OFFSET(AW138,,,,COUNTA($G$122:$CC$122)-COUNTA($G$122:AW$122)+1))*(1+discount_rate),0)</f>
        <v>0</v>
      </c>
      <c r="AX172" s="1" cm="1">
        <f t="array" aca="1" ref="AX172" ca="1">IF(AND($B172=AX$28,$B172=$B173-1),NPV(discount_rate,OFFSET(AX137,,,,COUNTA($G$122:$CC$122)-COUNTA($G$122:AX$122)+1)-OFFSET(AX138,,,,COUNTA($G$122:$CC$122)-COUNTA($G$122:AX$122)+1))*(1+discount_rate),0)</f>
        <v>0</v>
      </c>
      <c r="AY172" s="1" cm="1">
        <f t="array" aca="1" ref="AY172" ca="1">IF(AND($B172=AY$28,$B172=$B173-1),NPV(discount_rate,OFFSET(AY137,,,,COUNTA($G$122:$CC$122)-COUNTA($G$122:AY$122)+1)-OFFSET(AY138,,,,COUNTA($G$122:$CC$122)-COUNTA($G$122:AY$122)+1))*(1+discount_rate),0)</f>
        <v>0</v>
      </c>
      <c r="AZ172" s="1" cm="1">
        <f t="array" aca="1" ref="AZ172" ca="1">IF(AND($B172=AZ$28,$B172=$B173-1),NPV(discount_rate,OFFSET(AZ137,,,,COUNTA($G$122:$CC$122)-COUNTA($G$122:AZ$122)+1)-OFFSET(AZ138,,,,COUNTA($G$122:$CC$122)-COUNTA($G$122:AZ$122)+1))*(1+discount_rate),0)</f>
        <v>0</v>
      </c>
      <c r="BA172" s="1" cm="1">
        <f t="array" aca="1" ref="BA172" ca="1">IF(AND($B172=BA$28,$B172=$B173-1),NPV(discount_rate,OFFSET(BA137,,,,COUNTA($G$122:$CC$122)-COUNTA($G$122:BA$122)+1)-OFFSET(BA138,,,,COUNTA($G$122:$CC$122)-COUNTA($G$122:BA$122)+1))*(1+discount_rate),0)</f>
        <v>0</v>
      </c>
      <c r="BB172" s="1" cm="1">
        <f t="array" aca="1" ref="BB172" ca="1">IF(AND($B172=BB$28,$B172=$B173-1),NPV(discount_rate,OFFSET(BB137,,,,COUNTA($G$122:$CC$122)-COUNTA($G$122:BB$122)+1)-OFFSET(BB138,,,,COUNTA($G$122:$CC$122)-COUNTA($G$122:BB$122)+1))*(1+discount_rate),0)</f>
        <v>0</v>
      </c>
      <c r="BC172" s="1" cm="1">
        <f t="array" aca="1" ref="BC172" ca="1">IF(AND($B172=BC$28,$B172=$B173-1),NPV(discount_rate,OFFSET(BC137,,,,COUNTA($G$122:$CC$122)-COUNTA($G$122:BC$122)+1)-OFFSET(BC138,,,,COUNTA($G$122:$CC$122)-COUNTA($G$122:BC$122)+1))*(1+discount_rate),0)</f>
        <v>0</v>
      </c>
      <c r="BD172" s="1" cm="1">
        <f t="array" aca="1" ref="BD172" ca="1">IF(AND($B172=BD$28,$B172=$B173-1),NPV(discount_rate,OFFSET(BD137,,,,COUNTA($G$122:$CC$122)-COUNTA($G$122:BD$122)+1)-OFFSET(BD138,,,,COUNTA($G$122:$CC$122)-COUNTA($G$122:BD$122)+1))*(1+discount_rate),0)</f>
        <v>0</v>
      </c>
      <c r="BE172" s="1" cm="1">
        <f t="array" aca="1" ref="BE172" ca="1">IF(AND($B172=BE$28,$B172=$B173-1),NPV(discount_rate,OFFSET(BE137,,,,COUNTA($G$122:$CC$122)-COUNTA($G$122:BE$122)+1)-OFFSET(BE138,,,,COUNTA($G$122:$CC$122)-COUNTA($G$122:BE$122)+1))*(1+discount_rate),0)</f>
        <v>0</v>
      </c>
      <c r="BF172" s="1" cm="1">
        <f t="array" aca="1" ref="BF172" ca="1">IF(AND($B172=BF$28,$B172=$B173-1),NPV(discount_rate,OFFSET(BF137,,,,COUNTA($G$122:$CC$122)-COUNTA($G$122:BF$122)+1)-OFFSET(BF138,,,,COUNTA($G$122:$CC$122)-COUNTA($G$122:BF$122)+1))*(1+discount_rate),0)</f>
        <v>0</v>
      </c>
      <c r="BG172" s="1" cm="1">
        <f t="array" aca="1" ref="BG172" ca="1">IF(AND($B172=BG$28,$B172=$B173-1),NPV(discount_rate,OFFSET(BG137,,,,COUNTA($G$122:$CC$122)-COUNTA($G$122:BG$122)+1)-OFFSET(BG138,,,,COUNTA($G$122:$CC$122)-COUNTA($G$122:BG$122)+1))*(1+discount_rate),0)</f>
        <v>0</v>
      </c>
      <c r="BH172" s="1" cm="1">
        <f t="array" aca="1" ref="BH172" ca="1">IF(AND($B172=BH$28,$B172=$B173-1),NPV(discount_rate,OFFSET(BH137,,,,COUNTA($G$122:$CC$122)-COUNTA($G$122:BH$122)+1)-OFFSET(BH138,,,,COUNTA($G$122:$CC$122)-COUNTA($G$122:BH$122)+1))*(1+discount_rate),0)</f>
        <v>0</v>
      </c>
      <c r="BI172" s="1" cm="1">
        <f t="array" aca="1" ref="BI172" ca="1">IF(AND($B172=BI$28,$B172=$B173-1),NPV(discount_rate,OFFSET(BI137,,,,COUNTA($G$122:$CC$122)-COUNTA($G$122:BI$122)+1)-OFFSET(BI138,,,,COUNTA($G$122:$CC$122)-COUNTA($G$122:BI$122)+1))*(1+discount_rate),0)</f>
        <v>0</v>
      </c>
      <c r="BJ172" s="1" cm="1">
        <f t="array" aca="1" ref="BJ172" ca="1">IF(AND($B172=BJ$28,$B172=$B173-1),NPV(discount_rate,OFFSET(BJ137,,,,COUNTA($G$122:$CC$122)-COUNTA($G$122:BJ$122)+1)-OFFSET(BJ138,,,,COUNTA($G$122:$CC$122)-COUNTA($G$122:BJ$122)+1))*(1+discount_rate),0)</f>
        <v>0</v>
      </c>
      <c r="BK172" s="1" cm="1">
        <f t="array" aca="1" ref="BK172" ca="1">IF(AND($B172=BK$28,$B172=$B173-1),NPV(discount_rate,OFFSET(BK137,,,,COUNTA($G$122:$CC$122)-COUNTA($G$122:BK$122)+1)-OFFSET(BK138,,,,COUNTA($G$122:$CC$122)-COUNTA($G$122:BK$122)+1))*(1+discount_rate),0)</f>
        <v>0</v>
      </c>
      <c r="BL172" s="1" cm="1">
        <f t="array" aca="1" ref="BL172" ca="1">IF(AND($B172=BL$28,$B172=$B173-1),NPV(discount_rate,OFFSET(BL137,,,,COUNTA($G$122:$CC$122)-COUNTA($G$122:BL$122)+1)-OFFSET(BL138,,,,COUNTA($G$122:$CC$122)-COUNTA($G$122:BL$122)+1))*(1+discount_rate),0)</f>
        <v>0</v>
      </c>
      <c r="BM172" s="1" cm="1">
        <f t="array" aca="1" ref="BM172" ca="1">IF(AND($B172=BM$28,$B172=$B173-1),NPV(discount_rate,OFFSET(BM137,,,,COUNTA($G$122:$CC$122)-COUNTA($G$122:BM$122)+1)-OFFSET(BM138,,,,COUNTA($G$122:$CC$122)-COUNTA($G$122:BM$122)+1))*(1+discount_rate),0)</f>
        <v>0</v>
      </c>
      <c r="BN172" s="1" cm="1">
        <f t="array" aca="1" ref="BN172" ca="1">IF(AND($B172=BN$28,$B172=$B173-1),NPV(discount_rate,OFFSET(BN137,,,,COUNTA($G$122:$CC$122)-COUNTA($G$122:BN$122)+1)-OFFSET(BN138,,,,COUNTA($G$122:$CC$122)-COUNTA($G$122:BN$122)+1))*(1+discount_rate),0)</f>
        <v>0</v>
      </c>
      <c r="BO172" s="1" cm="1">
        <f t="array" aca="1" ref="BO172" ca="1">IF(AND($B172=BO$28,$B172=$B173-1),NPV(discount_rate,OFFSET(BO137,,,,COUNTA($G$122:$CC$122)-COUNTA($G$122:BO$122)+1)-OFFSET(BO138,,,,COUNTA($G$122:$CC$122)-COUNTA($G$122:BO$122)+1))*(1+discount_rate),0)</f>
        <v>0</v>
      </c>
      <c r="BP172" s="1" cm="1">
        <f t="array" aca="1" ref="BP172" ca="1">IF(AND($B172=BP$28,$B172=$B173-1),NPV(discount_rate,OFFSET(BP137,,,,COUNTA($G$122:$CC$122)-COUNTA($G$122:BP$122)+1)-OFFSET(BP138,,,,COUNTA($G$122:$CC$122)-COUNTA($G$122:BP$122)+1))*(1+discount_rate),0)</f>
        <v>0</v>
      </c>
      <c r="BQ172" s="1" cm="1">
        <f t="array" aca="1" ref="BQ172" ca="1">IF(AND($B172=BQ$28,$B172=$B173-1),NPV(discount_rate,OFFSET(BQ137,,,,COUNTA($G$122:$CC$122)-COUNTA($G$122:BQ$122)+1)-OFFSET(BQ138,,,,COUNTA($G$122:$CC$122)-COUNTA($G$122:BQ$122)+1))*(1+discount_rate),0)</f>
        <v>0</v>
      </c>
      <c r="BR172" s="1" cm="1">
        <f t="array" aca="1" ref="BR172" ca="1">IF(AND($B172=BR$28,$B172=$B173-1),NPV(discount_rate,OFFSET(BR137,,,,COUNTA($G$122:$CC$122)-COUNTA($G$122:BR$122)+1)-OFFSET(BR138,,,,COUNTA($G$122:$CC$122)-COUNTA($G$122:BR$122)+1))*(1+discount_rate),0)</f>
        <v>0</v>
      </c>
      <c r="BS172" s="1" cm="1">
        <f t="array" aca="1" ref="BS172" ca="1">IF(AND($B172=BS$28,$B172=$B173-1),NPV(discount_rate,OFFSET(BS137,,,,COUNTA($G$122:$CC$122)-COUNTA($G$122:BS$122)+1)-OFFSET(BS138,,,,COUNTA($G$122:$CC$122)-COUNTA($G$122:BS$122)+1))*(1+discount_rate),0)</f>
        <v>0</v>
      </c>
      <c r="BT172" s="1" cm="1">
        <f t="array" aca="1" ref="BT172" ca="1">IF(AND($B172=BT$28,$B172=$B173-1),NPV(discount_rate,OFFSET(BT137,,,,COUNTA($G$122:$CC$122)-COUNTA($G$122:BT$122)+1)-OFFSET(BT138,,,,COUNTA($G$122:$CC$122)-COUNTA($G$122:BT$122)+1))*(1+discount_rate),0)</f>
        <v>0</v>
      </c>
      <c r="BU172" s="1" cm="1">
        <f t="array" aca="1" ref="BU172" ca="1">IF(AND($B172=BU$28,$B172=$B173-1),NPV(discount_rate,OFFSET(BU137,,,,COUNTA($G$122:$CC$122)-COUNTA($G$122:BU$122)+1)-OFFSET(BU138,,,,COUNTA($G$122:$CC$122)-COUNTA($G$122:BU$122)+1))*(1+discount_rate),0)</f>
        <v>0</v>
      </c>
      <c r="BV172" s="1" cm="1">
        <f t="array" aca="1" ref="BV172" ca="1">IF(AND($B172=BV$28,$B172=$B173-1),NPV(discount_rate,OFFSET(BV137,,,,COUNTA($G$122:$CC$122)-COUNTA($G$122:BV$122)+1)-OFFSET(BV138,,,,COUNTA($G$122:$CC$122)-COUNTA($G$122:BV$122)+1))*(1+discount_rate),0)</f>
        <v>0</v>
      </c>
      <c r="BW172" s="1" cm="1">
        <f t="array" aca="1" ref="BW172" ca="1">IF(AND($B172=BW$28,$B172=$B173-1),NPV(discount_rate,OFFSET(BW137,,,,COUNTA($G$122:$CC$122)-COUNTA($G$122:BW$122)+1)-OFFSET(BW138,,,,COUNTA($G$122:$CC$122)-COUNTA($G$122:BW$122)+1))*(1+discount_rate),0)</f>
        <v>0</v>
      </c>
      <c r="BX172" s="1" cm="1">
        <f t="array" aca="1" ref="BX172" ca="1">IF(AND($B172=BX$28,$B172=$B173-1),NPV(discount_rate,OFFSET(BX137,,,,COUNTA($G$122:$CC$122)-COUNTA($G$122:BX$122)+1)-OFFSET(BX138,,,,COUNTA($G$122:$CC$122)-COUNTA($G$122:BX$122)+1))*(1+discount_rate),0)</f>
        <v>0</v>
      </c>
      <c r="BY172" s="1" cm="1">
        <f t="array" aca="1" ref="BY172" ca="1">IF(AND($B172=BY$28,$B172=$B173-1),NPV(discount_rate,OFFSET(BY137,,,,COUNTA($G$122:$CC$122)-COUNTA($G$122:BY$122)+1)-OFFSET(BY138,,,,COUNTA($G$122:$CC$122)-COUNTA($G$122:BY$122)+1))*(1+discount_rate),0)</f>
        <v>0</v>
      </c>
      <c r="BZ172" s="1" cm="1">
        <f t="array" aca="1" ref="BZ172" ca="1">IF(AND($B172=BZ$28,$B172=$B173-1),NPV(discount_rate,OFFSET(BZ137,,,,COUNTA($G$122:$CC$122)-COUNTA($G$122:BZ$122)+1)-OFFSET(BZ138,,,,COUNTA($G$122:$CC$122)-COUNTA($G$122:BZ$122)+1))*(1+discount_rate),0)</f>
        <v>0</v>
      </c>
      <c r="CA172" s="1" cm="1">
        <f t="array" aca="1" ref="CA172" ca="1">IF(AND($B172=CA$28,$B172=$B173-1),NPV(discount_rate,OFFSET(CA137,,,,COUNTA($G$122:$CC$122)-COUNTA($G$122:CA$122)+1)-OFFSET(CA138,,,,COUNTA($G$122:$CC$122)-COUNTA($G$122:CA$122)+1))*(1+discount_rate),0)</f>
        <v>0</v>
      </c>
      <c r="CB172" s="1" cm="1">
        <f t="array" aca="1" ref="CB172" ca="1">IF(AND($B172=CB$28,$B172=$B173-1),NPV(discount_rate,OFFSET(CB137,,,,COUNTA($G$122:$CC$122)-COUNTA($G$122:CB$122)+1)-OFFSET(CB138,,,,COUNTA($G$122:$CC$122)-COUNTA($G$122:CB$122)+1))*(1+discount_rate),0)</f>
        <v>0</v>
      </c>
      <c r="CC172" s="1" cm="1">
        <f t="array" aca="1" ref="CC172" ca="1">IF(AND($B172=CC$28,$B172=$B173-1),NPV(discount_rate,OFFSET(CC137,,,,COUNTA($G$122:$CC$122)-COUNTA($G$122:CC$122)+1)-OFFSET(CC138,,,,COUNTA($G$122:$CC$122)-COUNTA($G$122:CC$122)+1))*(1+discount_rate),0)</f>
        <v>0</v>
      </c>
    </row>
    <row r="173" spans="2:81" x14ac:dyDescent="0.2">
      <c r="B173">
        <f t="shared" si="77"/>
        <v>2042</v>
      </c>
      <c r="D173" t="s">
        <v>43</v>
      </c>
      <c r="G173" s="1" cm="1">
        <f t="array" aca="1" ref="G173" ca="1">IF(AND($B173=G$28,$B173=$B174-1),NPV(discount_rate,OFFSET(G138,,,,COUNTA($G$122:$CC$122)-COUNTA($G$122:G$122)+1)-OFFSET(G139,,,,COUNTA($G$122:$CC$122)-COUNTA($G$122:G$122)+1))*(1+discount_rate),0)</f>
        <v>0</v>
      </c>
      <c r="H173" s="1" cm="1">
        <f t="array" aca="1" ref="H173" ca="1">IF(AND($B173=H$28,$B173=$B174-1),NPV(discount_rate,OFFSET(H138,,,,COUNTA($G$122:$CC$122)-COUNTA($G$122:H$122)+1)-OFFSET(H139,,,,COUNTA($G$122:$CC$122)-COUNTA($G$122:H$122)+1))*(1+discount_rate),0)</f>
        <v>0</v>
      </c>
      <c r="I173" s="1" cm="1">
        <f t="array" aca="1" ref="I173" ca="1">IF(AND($B173=I$28,$B173=$B174-1),NPV(discount_rate,OFFSET(I138,,,,COUNTA($G$122:$CC$122)-COUNTA($G$122:I$122)+1)-OFFSET(I139,,,,COUNTA($G$122:$CC$122)-COUNTA($G$122:I$122)+1))*(1+discount_rate),0)</f>
        <v>0</v>
      </c>
      <c r="J173" s="1" cm="1">
        <f t="array" aca="1" ref="J173" ca="1">IF(AND($B173=J$28,$B173=$B174-1),NPV(discount_rate,OFFSET(J138,,,,COUNTA($G$122:$CC$122)-COUNTA($G$122:J$122)+1)-OFFSET(J139,,,,COUNTA($G$122:$CC$122)-COUNTA($G$122:J$122)+1))*(1+discount_rate),0)</f>
        <v>0</v>
      </c>
      <c r="K173" s="1" cm="1">
        <f t="array" aca="1" ref="K173" ca="1">IF(AND($B173=K$28,$B173=$B174-1),NPV(discount_rate,OFFSET(K138,,,,COUNTA($G$122:$CC$122)-COUNTA($G$122:K$122)+1)-OFFSET(K139,,,,COUNTA($G$122:$CC$122)-COUNTA($G$122:K$122)+1))*(1+discount_rate),0)</f>
        <v>0</v>
      </c>
      <c r="L173" s="1" cm="1">
        <f t="array" aca="1" ref="L173" ca="1">IF(AND($B173=L$28,$B173=$B174-1),NPV(discount_rate,OFFSET(L138,,,,COUNTA($G$122:$CC$122)-COUNTA($G$122:L$122)+1)-OFFSET(L139,,,,COUNTA($G$122:$CC$122)-COUNTA($G$122:L$122)+1))*(1+discount_rate),0)</f>
        <v>0</v>
      </c>
      <c r="M173" s="1" cm="1">
        <f t="array" aca="1" ref="M173" ca="1">IF(AND($B173=M$28,$B173=$B174-1),NPV(discount_rate,OFFSET(M138,,,,COUNTA($G$122:$CC$122)-COUNTA($G$122:M$122)+1)-OFFSET(M139,,,,COUNTA($G$122:$CC$122)-COUNTA($G$122:M$122)+1))*(1+discount_rate),0)</f>
        <v>0</v>
      </c>
      <c r="N173" s="1" cm="1">
        <f t="array" aca="1" ref="N173" ca="1">IF(AND($B173=N$28,$B173=$B174-1),NPV(discount_rate,OFFSET(N138,,,,COUNTA($G$122:$CC$122)-COUNTA($G$122:N$122)+1)-OFFSET(N139,,,,COUNTA($G$122:$CC$122)-COUNTA($G$122:N$122)+1))*(1+discount_rate),0)</f>
        <v>0</v>
      </c>
      <c r="O173" s="1" cm="1">
        <f t="array" aca="1" ref="O173" ca="1">IF(AND($B173=O$28,$B173=$B174-1),NPV(discount_rate,OFFSET(O138,,,,COUNTA($G$122:$CC$122)-COUNTA($G$122:O$122)+1)-OFFSET(O139,,,,COUNTA($G$122:$CC$122)-COUNTA($G$122:O$122)+1))*(1+discount_rate),0)</f>
        <v>0</v>
      </c>
      <c r="P173" s="1" cm="1">
        <f t="array" aca="1" ref="P173" ca="1">IF(AND($B173=P$28,$B173=$B174-1),NPV(discount_rate,OFFSET(P138,,,,COUNTA($G$122:$CC$122)-COUNTA($G$122:P$122)+1)-OFFSET(P139,,,,COUNTA($G$122:$CC$122)-COUNTA($G$122:P$122)+1))*(1+discount_rate),0)</f>
        <v>0</v>
      </c>
      <c r="Q173" s="1" cm="1">
        <f t="array" aca="1" ref="Q173" ca="1">IF(AND($B173=Q$28,$B173=$B174-1),NPV(discount_rate,OFFSET(Q138,,,,COUNTA($G$122:$CC$122)-COUNTA($G$122:Q$122)+1)-OFFSET(Q139,,,,COUNTA($G$122:$CC$122)-COUNTA($G$122:Q$122)+1))*(1+discount_rate),0)</f>
        <v>0</v>
      </c>
      <c r="R173" s="1" cm="1">
        <f t="array" aca="1" ref="R173" ca="1">IF(AND($B173=R$28,$B173=$B174-1),NPV(discount_rate,OFFSET(R138,,,,COUNTA($G$122:$CC$122)-COUNTA($G$122:R$122)+1)-OFFSET(R139,,,,COUNTA($G$122:$CC$122)-COUNTA($G$122:R$122)+1))*(1+discount_rate),0)</f>
        <v>0</v>
      </c>
      <c r="S173" s="1" cm="1">
        <f t="array" aca="1" ref="S173" ca="1">IF(AND($B173=S$28,$B173=$B174-1),NPV(discount_rate,OFFSET(S138,,,,COUNTA($G$122:$CC$122)-COUNTA($G$122:S$122)+1)-OFFSET(S139,,,,COUNTA($G$122:$CC$122)-COUNTA($G$122:S$122)+1))*(1+discount_rate),0)</f>
        <v>0</v>
      </c>
      <c r="T173" s="1" cm="1">
        <f t="array" aca="1" ref="T173" ca="1">IF(AND($B173=T$28,$B173=$B174-1),NPV(discount_rate,OFFSET(T138,,,,COUNTA($G$122:$CC$122)-COUNTA($G$122:T$122)+1)-OFFSET(T139,,,,COUNTA($G$122:$CC$122)-COUNTA($G$122:T$122)+1))*(1+discount_rate),0)</f>
        <v>0</v>
      </c>
      <c r="U173" s="1" cm="1">
        <f t="array" aca="1" ref="U173" ca="1">IF(AND($B173=U$28,$B173=$B174-1),NPV(discount_rate,OFFSET(U138,,,,COUNTA($G$122:$CC$122)-COUNTA($G$122:U$122)+1)-OFFSET(U139,,,,COUNTA($G$122:$CC$122)-COUNTA($G$122:U$122)+1))*(1+discount_rate),0)</f>
        <v>0</v>
      </c>
      <c r="V173" s="1" cm="1">
        <f t="array" aca="1" ref="V173" ca="1">IF(AND($B173=V$28,$B173=$B174-1),NPV(discount_rate,OFFSET(V138,,,,COUNTA($G$122:$CC$122)-COUNTA($G$122:V$122)+1)-OFFSET(V139,,,,COUNTA($G$122:$CC$122)-COUNTA($G$122:V$122)+1))*(1+discount_rate),0)</f>
        <v>0</v>
      </c>
      <c r="W173" s="1" cm="1">
        <f t="array" aca="1" ref="W173" ca="1">IF(AND($B173=W$28,$B173=$B174-1),NPV(discount_rate,OFFSET(W138,,,,COUNTA($G$122:$CC$122)-COUNTA($G$122:W$122)+1)-OFFSET(W139,,,,COUNTA($G$122:$CC$122)-COUNTA($G$122:W$122)+1))*(1+discount_rate),0)</f>
        <v>595.34860736649171</v>
      </c>
      <c r="X173" s="1" cm="1">
        <f t="array" aca="1" ref="X173" ca="1">IF(AND($B173=X$28,$B173=$B174-1),NPV(discount_rate,OFFSET(X138,,,,COUNTA($G$122:$CC$122)-COUNTA($G$122:X$122)+1)-OFFSET(X139,,,,COUNTA($G$122:$CC$122)-COUNTA($G$122:X$122)+1))*(1+discount_rate),0)</f>
        <v>0</v>
      </c>
      <c r="Y173" s="1" cm="1">
        <f t="array" aca="1" ref="Y173" ca="1">IF(AND($B173=Y$28,$B173=$B174-1),NPV(discount_rate,OFFSET(Y138,,,,COUNTA($G$122:$CC$122)-COUNTA($G$122:Y$122)+1)-OFFSET(Y139,,,,COUNTA($G$122:$CC$122)-COUNTA($G$122:Y$122)+1))*(1+discount_rate),0)</f>
        <v>0</v>
      </c>
      <c r="Z173" s="1" cm="1">
        <f t="array" aca="1" ref="Z173" ca="1">IF(AND($B173=Z$28,$B173=$B174-1),NPV(discount_rate,OFFSET(Z138,,,,COUNTA($G$122:$CC$122)-COUNTA($G$122:Z$122)+1)-OFFSET(Z139,,,,COUNTA($G$122:$CC$122)-COUNTA($G$122:Z$122)+1))*(1+discount_rate),0)</f>
        <v>0</v>
      </c>
      <c r="AA173" s="1" cm="1">
        <f t="array" aca="1" ref="AA173" ca="1">IF(AND($B173=AA$28,$B173=$B174-1),NPV(discount_rate,OFFSET(AA138,,,,COUNTA($G$122:$CC$122)-COUNTA($G$122:AA$122)+1)-OFFSET(AA139,,,,COUNTA($G$122:$CC$122)-COUNTA($G$122:AA$122)+1))*(1+discount_rate),0)</f>
        <v>0</v>
      </c>
      <c r="AB173" s="1" cm="1">
        <f t="array" aca="1" ref="AB173" ca="1">IF(AND($B173=AB$28,$B173=$B174-1),NPV(discount_rate,OFFSET(AB138,,,,COUNTA($G$122:$CC$122)-COUNTA($G$122:AB$122)+1)-OFFSET(AB139,,,,COUNTA($G$122:$CC$122)-COUNTA($G$122:AB$122)+1))*(1+discount_rate),0)</f>
        <v>0</v>
      </c>
      <c r="AC173" s="1" cm="1">
        <f t="array" aca="1" ref="AC173" ca="1">IF(AND($B173=AC$28,$B173=$B174-1),NPV(discount_rate,OFFSET(AC138,,,,COUNTA($G$122:$CC$122)-COUNTA($G$122:AC$122)+1)-OFFSET(AC139,,,,COUNTA($G$122:$CC$122)-COUNTA($G$122:AC$122)+1))*(1+discount_rate),0)</f>
        <v>0</v>
      </c>
      <c r="AD173" s="1" cm="1">
        <f t="array" aca="1" ref="AD173" ca="1">IF(AND($B173=AD$28,$B173=$B174-1),NPV(discount_rate,OFFSET(AD138,,,,COUNTA($G$122:$CC$122)-COUNTA($G$122:AD$122)+1)-OFFSET(AD139,,,,COUNTA($G$122:$CC$122)-COUNTA($G$122:AD$122)+1))*(1+discount_rate),0)</f>
        <v>0</v>
      </c>
      <c r="AE173" s="1" cm="1">
        <f t="array" aca="1" ref="AE173" ca="1">IF(AND($B173=AE$28,$B173=$B174-1),NPV(discount_rate,OFFSET(AE138,,,,COUNTA($G$122:$CC$122)-COUNTA($G$122:AE$122)+1)-OFFSET(AE139,,,,COUNTA($G$122:$CC$122)-COUNTA($G$122:AE$122)+1))*(1+discount_rate),0)</f>
        <v>0</v>
      </c>
      <c r="AF173" s="1" cm="1">
        <f t="array" aca="1" ref="AF173" ca="1">IF(AND($B173=AF$28,$B173=$B174-1),NPV(discount_rate,OFFSET(AF138,,,,COUNTA($G$122:$CC$122)-COUNTA($G$122:AF$122)+1)-OFFSET(AF139,,,,COUNTA($G$122:$CC$122)-COUNTA($G$122:AF$122)+1))*(1+discount_rate),0)</f>
        <v>0</v>
      </c>
      <c r="AG173" s="1" cm="1">
        <f t="array" aca="1" ref="AG173" ca="1">IF(AND($B173=AG$28,$B173=$B174-1),NPV(discount_rate,OFFSET(AG138,,,,COUNTA($G$122:$CC$122)-COUNTA($G$122:AG$122)+1)-OFFSET(AG139,,,,COUNTA($G$122:$CC$122)-COUNTA($G$122:AG$122)+1))*(1+discount_rate),0)</f>
        <v>0</v>
      </c>
      <c r="AH173" s="1" cm="1">
        <f t="array" aca="1" ref="AH173" ca="1">IF(AND($B173=AH$28,$B173=$B174-1),NPV(discount_rate,OFFSET(AH138,,,,COUNTA($G$122:$CC$122)-COUNTA($G$122:AH$122)+1)-OFFSET(AH139,,,,COUNTA($G$122:$CC$122)-COUNTA($G$122:AH$122)+1))*(1+discount_rate),0)</f>
        <v>0</v>
      </c>
      <c r="AI173" s="1" cm="1">
        <f t="array" aca="1" ref="AI173" ca="1">IF(AND($B173=AI$28,$B173=$B174-1),NPV(discount_rate,OFFSET(AI138,,,,COUNTA($G$122:$CC$122)-COUNTA($G$122:AI$122)+1)-OFFSET(AI139,,,,COUNTA($G$122:$CC$122)-COUNTA($G$122:AI$122)+1))*(1+discount_rate),0)</f>
        <v>0</v>
      </c>
      <c r="AJ173" s="1" cm="1">
        <f t="array" aca="1" ref="AJ173" ca="1">IF(AND($B173=AJ$28,$B173=$B174-1),NPV(discount_rate,OFFSET(AJ138,,,,COUNTA($G$122:$CC$122)-COUNTA($G$122:AJ$122)+1)-OFFSET(AJ139,,,,COUNTA($G$122:$CC$122)-COUNTA($G$122:AJ$122)+1))*(1+discount_rate),0)</f>
        <v>0</v>
      </c>
      <c r="AK173" s="1" cm="1">
        <f t="array" aca="1" ref="AK173" ca="1">IF(AND($B173=AK$28,$B173=$B174-1),NPV(discount_rate,OFFSET(AK138,,,,COUNTA($G$122:$CC$122)-COUNTA($G$122:AK$122)+1)-OFFSET(AK139,,,,COUNTA($G$122:$CC$122)-COUNTA($G$122:AK$122)+1))*(1+discount_rate),0)</f>
        <v>0</v>
      </c>
      <c r="AL173" s="1" cm="1">
        <f t="array" aca="1" ref="AL173" ca="1">IF(AND($B173=AL$28,$B173=$B174-1),NPV(discount_rate,OFFSET(AL138,,,,COUNTA($G$122:$CC$122)-COUNTA($G$122:AL$122)+1)-OFFSET(AL139,,,,COUNTA($G$122:$CC$122)-COUNTA($G$122:AL$122)+1))*(1+discount_rate),0)</f>
        <v>0</v>
      </c>
      <c r="AM173" s="1" cm="1">
        <f t="array" aca="1" ref="AM173" ca="1">IF(AND($B173=AM$28,$B173=$B174-1),NPV(discount_rate,OFFSET(AM138,,,,COUNTA($G$122:$CC$122)-COUNTA($G$122:AM$122)+1)-OFFSET(AM139,,,,COUNTA($G$122:$CC$122)-COUNTA($G$122:AM$122)+1))*(1+discount_rate),0)</f>
        <v>0</v>
      </c>
      <c r="AN173" s="1" cm="1">
        <f t="array" aca="1" ref="AN173" ca="1">IF(AND($B173=AN$28,$B173=$B174-1),NPV(discount_rate,OFFSET(AN138,,,,COUNTA($G$122:$CC$122)-COUNTA($G$122:AN$122)+1)-OFFSET(AN139,,,,COUNTA($G$122:$CC$122)-COUNTA($G$122:AN$122)+1))*(1+discount_rate),0)</f>
        <v>0</v>
      </c>
      <c r="AO173" s="1" cm="1">
        <f t="array" aca="1" ref="AO173" ca="1">IF(AND($B173=AO$28,$B173=$B174-1),NPV(discount_rate,OFFSET(AO138,,,,COUNTA($G$122:$CC$122)-COUNTA($G$122:AO$122)+1)-OFFSET(AO139,,,,COUNTA($G$122:$CC$122)-COUNTA($G$122:AO$122)+1))*(1+discount_rate),0)</f>
        <v>0</v>
      </c>
      <c r="AP173" s="1" cm="1">
        <f t="array" aca="1" ref="AP173" ca="1">IF(AND($B173=AP$28,$B173=$B174-1),NPV(discount_rate,OFFSET(AP138,,,,COUNTA($G$122:$CC$122)-COUNTA($G$122:AP$122)+1)-OFFSET(AP139,,,,COUNTA($G$122:$CC$122)-COUNTA($G$122:AP$122)+1))*(1+discount_rate),0)</f>
        <v>0</v>
      </c>
      <c r="AQ173" s="1" cm="1">
        <f t="array" aca="1" ref="AQ173" ca="1">IF(AND($B173=AQ$28,$B173=$B174-1),NPV(discount_rate,OFFSET(AQ138,,,,COUNTA($G$122:$CC$122)-COUNTA($G$122:AQ$122)+1)-OFFSET(AQ139,,,,COUNTA($G$122:$CC$122)-COUNTA($G$122:AQ$122)+1))*(1+discount_rate),0)</f>
        <v>0</v>
      </c>
      <c r="AR173" s="1" cm="1">
        <f t="array" aca="1" ref="AR173" ca="1">IF(AND($B173=AR$28,$B173=$B174-1),NPV(discount_rate,OFFSET(AR138,,,,COUNTA($G$122:$CC$122)-COUNTA($G$122:AR$122)+1)-OFFSET(AR139,,,,COUNTA($G$122:$CC$122)-COUNTA($G$122:AR$122)+1))*(1+discount_rate),0)</f>
        <v>0</v>
      </c>
      <c r="AS173" s="1" cm="1">
        <f t="array" aca="1" ref="AS173" ca="1">IF(AND($B173=AS$28,$B173=$B174-1),NPV(discount_rate,OFFSET(AS138,,,,COUNTA($G$122:$CC$122)-COUNTA($G$122:AS$122)+1)-OFFSET(AS139,,,,COUNTA($G$122:$CC$122)-COUNTA($G$122:AS$122)+1))*(1+discount_rate),0)</f>
        <v>0</v>
      </c>
      <c r="AT173" s="1" cm="1">
        <f t="array" aca="1" ref="AT173" ca="1">IF(AND($B173=AT$28,$B173=$B174-1),NPV(discount_rate,OFFSET(AT138,,,,COUNTA($G$122:$CC$122)-COUNTA($G$122:AT$122)+1)-OFFSET(AT139,,,,COUNTA($G$122:$CC$122)-COUNTA($G$122:AT$122)+1))*(1+discount_rate),0)</f>
        <v>0</v>
      </c>
      <c r="AU173" s="1" cm="1">
        <f t="array" aca="1" ref="AU173" ca="1">IF(AND($B173=AU$28,$B173=$B174-1),NPV(discount_rate,OFFSET(AU138,,,,COUNTA($G$122:$CC$122)-COUNTA($G$122:AU$122)+1)-OFFSET(AU139,,,,COUNTA($G$122:$CC$122)-COUNTA($G$122:AU$122)+1))*(1+discount_rate),0)</f>
        <v>0</v>
      </c>
      <c r="AV173" s="1" cm="1">
        <f t="array" aca="1" ref="AV173" ca="1">IF(AND($B173=AV$28,$B173=$B174-1),NPV(discount_rate,OFFSET(AV138,,,,COUNTA($G$122:$CC$122)-COUNTA($G$122:AV$122)+1)-OFFSET(AV139,,,,COUNTA($G$122:$CC$122)-COUNTA($G$122:AV$122)+1))*(1+discount_rate),0)</f>
        <v>0</v>
      </c>
      <c r="AW173" s="1" cm="1">
        <f t="array" aca="1" ref="AW173" ca="1">IF(AND($B173=AW$28,$B173=$B174-1),NPV(discount_rate,OFFSET(AW138,,,,COUNTA($G$122:$CC$122)-COUNTA($G$122:AW$122)+1)-OFFSET(AW139,,,,COUNTA($G$122:$CC$122)-COUNTA($G$122:AW$122)+1))*(1+discount_rate),0)</f>
        <v>0</v>
      </c>
      <c r="AX173" s="1" cm="1">
        <f t="array" aca="1" ref="AX173" ca="1">IF(AND($B173=AX$28,$B173=$B174-1),NPV(discount_rate,OFFSET(AX138,,,,COUNTA($G$122:$CC$122)-COUNTA($G$122:AX$122)+1)-OFFSET(AX139,,,,COUNTA($G$122:$CC$122)-COUNTA($G$122:AX$122)+1))*(1+discount_rate),0)</f>
        <v>0</v>
      </c>
      <c r="AY173" s="1" cm="1">
        <f t="array" aca="1" ref="AY173" ca="1">IF(AND($B173=AY$28,$B173=$B174-1),NPV(discount_rate,OFFSET(AY138,,,,COUNTA($G$122:$CC$122)-COUNTA($G$122:AY$122)+1)-OFFSET(AY139,,,,COUNTA($G$122:$CC$122)-COUNTA($G$122:AY$122)+1))*(1+discount_rate),0)</f>
        <v>0</v>
      </c>
      <c r="AZ173" s="1" cm="1">
        <f t="array" aca="1" ref="AZ173" ca="1">IF(AND($B173=AZ$28,$B173=$B174-1),NPV(discount_rate,OFFSET(AZ138,,,,COUNTA($G$122:$CC$122)-COUNTA($G$122:AZ$122)+1)-OFFSET(AZ139,,,,COUNTA($G$122:$CC$122)-COUNTA($G$122:AZ$122)+1))*(1+discount_rate),0)</f>
        <v>0</v>
      </c>
      <c r="BA173" s="1" cm="1">
        <f t="array" aca="1" ref="BA173" ca="1">IF(AND($B173=BA$28,$B173=$B174-1),NPV(discount_rate,OFFSET(BA138,,,,COUNTA($G$122:$CC$122)-COUNTA($G$122:BA$122)+1)-OFFSET(BA139,,,,COUNTA($G$122:$CC$122)-COUNTA($G$122:BA$122)+1))*(1+discount_rate),0)</f>
        <v>0</v>
      </c>
      <c r="BB173" s="1" cm="1">
        <f t="array" aca="1" ref="BB173" ca="1">IF(AND($B173=BB$28,$B173=$B174-1),NPV(discount_rate,OFFSET(BB138,,,,COUNTA($G$122:$CC$122)-COUNTA($G$122:BB$122)+1)-OFFSET(BB139,,,,COUNTA($G$122:$CC$122)-COUNTA($G$122:BB$122)+1))*(1+discount_rate),0)</f>
        <v>0</v>
      </c>
      <c r="BC173" s="1" cm="1">
        <f t="array" aca="1" ref="BC173" ca="1">IF(AND($B173=BC$28,$B173=$B174-1),NPV(discount_rate,OFFSET(BC138,,,,COUNTA($G$122:$CC$122)-COUNTA($G$122:BC$122)+1)-OFFSET(BC139,,,,COUNTA($G$122:$CC$122)-COUNTA($G$122:BC$122)+1))*(1+discount_rate),0)</f>
        <v>0</v>
      </c>
      <c r="BD173" s="1" cm="1">
        <f t="array" aca="1" ref="BD173" ca="1">IF(AND($B173=BD$28,$B173=$B174-1),NPV(discount_rate,OFFSET(BD138,,,,COUNTA($G$122:$CC$122)-COUNTA($G$122:BD$122)+1)-OFFSET(BD139,,,,COUNTA($G$122:$CC$122)-COUNTA($G$122:BD$122)+1))*(1+discount_rate),0)</f>
        <v>0</v>
      </c>
      <c r="BE173" s="1" cm="1">
        <f t="array" aca="1" ref="BE173" ca="1">IF(AND($B173=BE$28,$B173=$B174-1),NPV(discount_rate,OFFSET(BE138,,,,COUNTA($G$122:$CC$122)-COUNTA($G$122:BE$122)+1)-OFFSET(BE139,,,,COUNTA($G$122:$CC$122)-COUNTA($G$122:BE$122)+1))*(1+discount_rate),0)</f>
        <v>0</v>
      </c>
      <c r="BF173" s="1" cm="1">
        <f t="array" aca="1" ref="BF173" ca="1">IF(AND($B173=BF$28,$B173=$B174-1),NPV(discount_rate,OFFSET(BF138,,,,COUNTA($G$122:$CC$122)-COUNTA($G$122:BF$122)+1)-OFFSET(BF139,,,,COUNTA($G$122:$CC$122)-COUNTA($G$122:BF$122)+1))*(1+discount_rate),0)</f>
        <v>0</v>
      </c>
      <c r="BG173" s="1" cm="1">
        <f t="array" aca="1" ref="BG173" ca="1">IF(AND($B173=BG$28,$B173=$B174-1),NPV(discount_rate,OFFSET(BG138,,,,COUNTA($G$122:$CC$122)-COUNTA($G$122:BG$122)+1)-OFFSET(BG139,,,,COUNTA($G$122:$CC$122)-COUNTA($G$122:BG$122)+1))*(1+discount_rate),0)</f>
        <v>0</v>
      </c>
      <c r="BH173" s="1" cm="1">
        <f t="array" aca="1" ref="BH173" ca="1">IF(AND($B173=BH$28,$B173=$B174-1),NPV(discount_rate,OFFSET(BH138,,,,COUNTA($G$122:$CC$122)-COUNTA($G$122:BH$122)+1)-OFFSET(BH139,,,,COUNTA($G$122:$CC$122)-COUNTA($G$122:BH$122)+1))*(1+discount_rate),0)</f>
        <v>0</v>
      </c>
      <c r="BI173" s="1" cm="1">
        <f t="array" aca="1" ref="BI173" ca="1">IF(AND($B173=BI$28,$B173=$B174-1),NPV(discount_rate,OFFSET(BI138,,,,COUNTA($G$122:$CC$122)-COUNTA($G$122:BI$122)+1)-OFFSET(BI139,,,,COUNTA($G$122:$CC$122)-COUNTA($G$122:BI$122)+1))*(1+discount_rate),0)</f>
        <v>0</v>
      </c>
      <c r="BJ173" s="1" cm="1">
        <f t="array" aca="1" ref="BJ173" ca="1">IF(AND($B173=BJ$28,$B173=$B174-1),NPV(discount_rate,OFFSET(BJ138,,,,COUNTA($G$122:$CC$122)-COUNTA($G$122:BJ$122)+1)-OFFSET(BJ139,,,,COUNTA($G$122:$CC$122)-COUNTA($G$122:BJ$122)+1))*(1+discount_rate),0)</f>
        <v>0</v>
      </c>
      <c r="BK173" s="1" cm="1">
        <f t="array" aca="1" ref="BK173" ca="1">IF(AND($B173=BK$28,$B173=$B174-1),NPV(discount_rate,OFFSET(BK138,,,,COUNTA($G$122:$CC$122)-COUNTA($G$122:BK$122)+1)-OFFSET(BK139,,,,COUNTA($G$122:$CC$122)-COUNTA($G$122:BK$122)+1))*(1+discount_rate),0)</f>
        <v>0</v>
      </c>
      <c r="BL173" s="1" cm="1">
        <f t="array" aca="1" ref="BL173" ca="1">IF(AND($B173=BL$28,$B173=$B174-1),NPV(discount_rate,OFFSET(BL138,,,,COUNTA($G$122:$CC$122)-COUNTA($G$122:BL$122)+1)-OFFSET(BL139,,,,COUNTA($G$122:$CC$122)-COUNTA($G$122:BL$122)+1))*(1+discount_rate),0)</f>
        <v>0</v>
      </c>
      <c r="BM173" s="1" cm="1">
        <f t="array" aca="1" ref="BM173" ca="1">IF(AND($B173=BM$28,$B173=$B174-1),NPV(discount_rate,OFFSET(BM138,,,,COUNTA($G$122:$CC$122)-COUNTA($G$122:BM$122)+1)-OFFSET(BM139,,,,COUNTA($G$122:$CC$122)-COUNTA($G$122:BM$122)+1))*(1+discount_rate),0)</f>
        <v>0</v>
      </c>
      <c r="BN173" s="1" cm="1">
        <f t="array" aca="1" ref="BN173" ca="1">IF(AND($B173=BN$28,$B173=$B174-1),NPV(discount_rate,OFFSET(BN138,,,,COUNTA($G$122:$CC$122)-COUNTA($G$122:BN$122)+1)-OFFSET(BN139,,,,COUNTA($G$122:$CC$122)-COUNTA($G$122:BN$122)+1))*(1+discount_rate),0)</f>
        <v>0</v>
      </c>
      <c r="BO173" s="1" cm="1">
        <f t="array" aca="1" ref="BO173" ca="1">IF(AND($B173=BO$28,$B173=$B174-1),NPV(discount_rate,OFFSET(BO138,,,,COUNTA($G$122:$CC$122)-COUNTA($G$122:BO$122)+1)-OFFSET(BO139,,,,COUNTA($G$122:$CC$122)-COUNTA($G$122:BO$122)+1))*(1+discount_rate),0)</f>
        <v>0</v>
      </c>
      <c r="BP173" s="1" cm="1">
        <f t="array" aca="1" ref="BP173" ca="1">IF(AND($B173=BP$28,$B173=$B174-1),NPV(discount_rate,OFFSET(BP138,,,,COUNTA($G$122:$CC$122)-COUNTA($G$122:BP$122)+1)-OFFSET(BP139,,,,COUNTA($G$122:$CC$122)-COUNTA($G$122:BP$122)+1))*(1+discount_rate),0)</f>
        <v>0</v>
      </c>
      <c r="BQ173" s="1" cm="1">
        <f t="array" aca="1" ref="BQ173" ca="1">IF(AND($B173=BQ$28,$B173=$B174-1),NPV(discount_rate,OFFSET(BQ138,,,,COUNTA($G$122:$CC$122)-COUNTA($G$122:BQ$122)+1)-OFFSET(BQ139,,,,COUNTA($G$122:$CC$122)-COUNTA($G$122:BQ$122)+1))*(1+discount_rate),0)</f>
        <v>0</v>
      </c>
      <c r="BR173" s="1" cm="1">
        <f t="array" aca="1" ref="BR173" ca="1">IF(AND($B173=BR$28,$B173=$B174-1),NPV(discount_rate,OFFSET(BR138,,,,COUNTA($G$122:$CC$122)-COUNTA($G$122:BR$122)+1)-OFFSET(BR139,,,,COUNTA($G$122:$CC$122)-COUNTA($G$122:BR$122)+1))*(1+discount_rate),0)</f>
        <v>0</v>
      </c>
      <c r="BS173" s="1" cm="1">
        <f t="array" aca="1" ref="BS173" ca="1">IF(AND($B173=BS$28,$B173=$B174-1),NPV(discount_rate,OFFSET(BS138,,,,COUNTA($G$122:$CC$122)-COUNTA($G$122:BS$122)+1)-OFFSET(BS139,,,,COUNTA($G$122:$CC$122)-COUNTA($G$122:BS$122)+1))*(1+discount_rate),0)</f>
        <v>0</v>
      </c>
      <c r="BT173" s="1" cm="1">
        <f t="array" aca="1" ref="BT173" ca="1">IF(AND($B173=BT$28,$B173=$B174-1),NPV(discount_rate,OFFSET(BT138,,,,COUNTA($G$122:$CC$122)-COUNTA($G$122:BT$122)+1)-OFFSET(BT139,,,,COUNTA($G$122:$CC$122)-COUNTA($G$122:BT$122)+1))*(1+discount_rate),0)</f>
        <v>0</v>
      </c>
      <c r="BU173" s="1" cm="1">
        <f t="array" aca="1" ref="BU173" ca="1">IF(AND($B173=BU$28,$B173=$B174-1),NPV(discount_rate,OFFSET(BU138,,,,COUNTA($G$122:$CC$122)-COUNTA($G$122:BU$122)+1)-OFFSET(BU139,,,,COUNTA($G$122:$CC$122)-COUNTA($G$122:BU$122)+1))*(1+discount_rate),0)</f>
        <v>0</v>
      </c>
      <c r="BV173" s="1" cm="1">
        <f t="array" aca="1" ref="BV173" ca="1">IF(AND($B173=BV$28,$B173=$B174-1),NPV(discount_rate,OFFSET(BV138,,,,COUNTA($G$122:$CC$122)-COUNTA($G$122:BV$122)+1)-OFFSET(BV139,,,,COUNTA($G$122:$CC$122)-COUNTA($G$122:BV$122)+1))*(1+discount_rate),0)</f>
        <v>0</v>
      </c>
      <c r="BW173" s="1" cm="1">
        <f t="array" aca="1" ref="BW173" ca="1">IF(AND($B173=BW$28,$B173=$B174-1),NPV(discount_rate,OFFSET(BW138,,,,COUNTA($G$122:$CC$122)-COUNTA($G$122:BW$122)+1)-OFFSET(BW139,,,,COUNTA($G$122:$CC$122)-COUNTA($G$122:BW$122)+1))*(1+discount_rate),0)</f>
        <v>0</v>
      </c>
      <c r="BX173" s="1" cm="1">
        <f t="array" aca="1" ref="BX173" ca="1">IF(AND($B173=BX$28,$B173=$B174-1),NPV(discount_rate,OFFSET(BX138,,,,COUNTA($G$122:$CC$122)-COUNTA($G$122:BX$122)+1)-OFFSET(BX139,,,,COUNTA($G$122:$CC$122)-COUNTA($G$122:BX$122)+1))*(1+discount_rate),0)</f>
        <v>0</v>
      </c>
      <c r="BY173" s="1" cm="1">
        <f t="array" aca="1" ref="BY173" ca="1">IF(AND($B173=BY$28,$B173=$B174-1),NPV(discount_rate,OFFSET(BY138,,,,COUNTA($G$122:$CC$122)-COUNTA($G$122:BY$122)+1)-OFFSET(BY139,,,,COUNTA($G$122:$CC$122)-COUNTA($G$122:BY$122)+1))*(1+discount_rate),0)</f>
        <v>0</v>
      </c>
      <c r="BZ173" s="1" cm="1">
        <f t="array" aca="1" ref="BZ173" ca="1">IF(AND($B173=BZ$28,$B173=$B174-1),NPV(discount_rate,OFFSET(BZ138,,,,COUNTA($G$122:$CC$122)-COUNTA($G$122:BZ$122)+1)-OFFSET(BZ139,,,,COUNTA($G$122:$CC$122)-COUNTA($G$122:BZ$122)+1))*(1+discount_rate),0)</f>
        <v>0</v>
      </c>
      <c r="CA173" s="1" cm="1">
        <f t="array" aca="1" ref="CA173" ca="1">IF(AND($B173=CA$28,$B173=$B174-1),NPV(discount_rate,OFFSET(CA138,,,,COUNTA($G$122:$CC$122)-COUNTA($G$122:CA$122)+1)-OFFSET(CA139,,,,COUNTA($G$122:$CC$122)-COUNTA($G$122:CA$122)+1))*(1+discount_rate),0)</f>
        <v>0</v>
      </c>
      <c r="CB173" s="1" cm="1">
        <f t="array" aca="1" ref="CB173" ca="1">IF(AND($B173=CB$28,$B173=$B174-1),NPV(discount_rate,OFFSET(CB138,,,,COUNTA($G$122:$CC$122)-COUNTA($G$122:CB$122)+1)-OFFSET(CB139,,,,COUNTA($G$122:$CC$122)-COUNTA($G$122:CB$122)+1))*(1+discount_rate),0)</f>
        <v>0</v>
      </c>
      <c r="CC173" s="1" cm="1">
        <f t="array" aca="1" ref="CC173" ca="1">IF(AND($B173=CC$28,$B173=$B174-1),NPV(discount_rate,OFFSET(CC138,,,,COUNTA($G$122:$CC$122)-COUNTA($G$122:CC$122)+1)-OFFSET(CC139,,,,COUNTA($G$122:$CC$122)-COUNTA($G$122:CC$122)+1))*(1+discount_rate),0)</f>
        <v>0</v>
      </c>
    </row>
    <row r="174" spans="2:81" x14ac:dyDescent="0.2">
      <c r="B174">
        <f t="shared" si="77"/>
        <v>2043</v>
      </c>
      <c r="D174" t="s">
        <v>43</v>
      </c>
      <c r="G174" s="1" cm="1">
        <f t="array" aca="1" ref="G174" ca="1">IF(AND($B174=G$28,$B174=$B175-1),NPV(discount_rate,OFFSET(G139,,,,COUNTA($G$122:$CC$122)-COUNTA($G$122:G$122)+1)-OFFSET(G140,,,,COUNTA($G$122:$CC$122)-COUNTA($G$122:G$122)+1))*(1+discount_rate),0)</f>
        <v>0</v>
      </c>
      <c r="H174" s="1" cm="1">
        <f t="array" aca="1" ref="H174" ca="1">IF(AND($B174=H$28,$B174=$B175-1),NPV(discount_rate,OFFSET(H139,,,,COUNTA($G$122:$CC$122)-COUNTA($G$122:H$122)+1)-OFFSET(H140,,,,COUNTA($G$122:$CC$122)-COUNTA($G$122:H$122)+1))*(1+discount_rate),0)</f>
        <v>0</v>
      </c>
      <c r="I174" s="1" cm="1">
        <f t="array" aca="1" ref="I174" ca="1">IF(AND($B174=I$28,$B174=$B175-1),NPV(discount_rate,OFFSET(I139,,,,COUNTA($G$122:$CC$122)-COUNTA($G$122:I$122)+1)-OFFSET(I140,,,,COUNTA($G$122:$CC$122)-COUNTA($G$122:I$122)+1))*(1+discount_rate),0)</f>
        <v>0</v>
      </c>
      <c r="J174" s="1" cm="1">
        <f t="array" aca="1" ref="J174" ca="1">IF(AND($B174=J$28,$B174=$B175-1),NPV(discount_rate,OFFSET(J139,,,,COUNTA($G$122:$CC$122)-COUNTA($G$122:J$122)+1)-OFFSET(J140,,,,COUNTA($G$122:$CC$122)-COUNTA($G$122:J$122)+1))*(1+discount_rate),0)</f>
        <v>0</v>
      </c>
      <c r="K174" s="1" cm="1">
        <f t="array" aca="1" ref="K174" ca="1">IF(AND($B174=K$28,$B174=$B175-1),NPV(discount_rate,OFFSET(K139,,,,COUNTA($G$122:$CC$122)-COUNTA($G$122:K$122)+1)-OFFSET(K140,,,,COUNTA($G$122:$CC$122)-COUNTA($G$122:K$122)+1))*(1+discount_rate),0)</f>
        <v>0</v>
      </c>
      <c r="L174" s="1" cm="1">
        <f t="array" aca="1" ref="L174" ca="1">IF(AND($B174=L$28,$B174=$B175-1),NPV(discount_rate,OFFSET(L139,,,,COUNTA($G$122:$CC$122)-COUNTA($G$122:L$122)+1)-OFFSET(L140,,,,COUNTA($G$122:$CC$122)-COUNTA($G$122:L$122)+1))*(1+discount_rate),0)</f>
        <v>0</v>
      </c>
      <c r="M174" s="1" cm="1">
        <f t="array" aca="1" ref="M174" ca="1">IF(AND($B174=M$28,$B174=$B175-1),NPV(discount_rate,OFFSET(M139,,,,COUNTA($G$122:$CC$122)-COUNTA($G$122:M$122)+1)-OFFSET(M140,,,,COUNTA($G$122:$CC$122)-COUNTA($G$122:M$122)+1))*(1+discount_rate),0)</f>
        <v>0</v>
      </c>
      <c r="N174" s="1" cm="1">
        <f t="array" aca="1" ref="N174" ca="1">IF(AND($B174=N$28,$B174=$B175-1),NPV(discount_rate,OFFSET(N139,,,,COUNTA($G$122:$CC$122)-COUNTA($G$122:N$122)+1)-OFFSET(N140,,,,COUNTA($G$122:$CC$122)-COUNTA($G$122:N$122)+1))*(1+discount_rate),0)</f>
        <v>0</v>
      </c>
      <c r="O174" s="1" cm="1">
        <f t="array" aca="1" ref="O174" ca="1">IF(AND($B174=O$28,$B174=$B175-1),NPV(discount_rate,OFFSET(O139,,,,COUNTA($G$122:$CC$122)-COUNTA($G$122:O$122)+1)-OFFSET(O140,,,,COUNTA($G$122:$CC$122)-COUNTA($G$122:O$122)+1))*(1+discount_rate),0)</f>
        <v>0</v>
      </c>
      <c r="P174" s="1" cm="1">
        <f t="array" aca="1" ref="P174" ca="1">IF(AND($B174=P$28,$B174=$B175-1),NPV(discount_rate,OFFSET(P139,,,,COUNTA($G$122:$CC$122)-COUNTA($G$122:P$122)+1)-OFFSET(P140,,,,COUNTA($G$122:$CC$122)-COUNTA($G$122:P$122)+1))*(1+discount_rate),0)</f>
        <v>0</v>
      </c>
      <c r="Q174" s="1" cm="1">
        <f t="array" aca="1" ref="Q174" ca="1">IF(AND($B174=Q$28,$B174=$B175-1),NPV(discount_rate,OFFSET(Q139,,,,COUNTA($G$122:$CC$122)-COUNTA($G$122:Q$122)+1)-OFFSET(Q140,,,,COUNTA($G$122:$CC$122)-COUNTA($G$122:Q$122)+1))*(1+discount_rate),0)</f>
        <v>0</v>
      </c>
      <c r="R174" s="1" cm="1">
        <f t="array" aca="1" ref="R174" ca="1">IF(AND($B174=R$28,$B174=$B175-1),NPV(discount_rate,OFFSET(R139,,,,COUNTA($G$122:$CC$122)-COUNTA($G$122:R$122)+1)-OFFSET(R140,,,,COUNTA($G$122:$CC$122)-COUNTA($G$122:R$122)+1))*(1+discount_rate),0)</f>
        <v>0</v>
      </c>
      <c r="S174" s="1" cm="1">
        <f t="array" aca="1" ref="S174" ca="1">IF(AND($B174=S$28,$B174=$B175-1),NPV(discount_rate,OFFSET(S139,,,,COUNTA($G$122:$CC$122)-COUNTA($G$122:S$122)+1)-OFFSET(S140,,,,COUNTA($G$122:$CC$122)-COUNTA($G$122:S$122)+1))*(1+discount_rate),0)</f>
        <v>0</v>
      </c>
      <c r="T174" s="1" cm="1">
        <f t="array" aca="1" ref="T174" ca="1">IF(AND($B174=T$28,$B174=$B175-1),NPV(discount_rate,OFFSET(T139,,,,COUNTA($G$122:$CC$122)-COUNTA($G$122:T$122)+1)-OFFSET(T140,,,,COUNTA($G$122:$CC$122)-COUNTA($G$122:T$122)+1))*(1+discount_rate),0)</f>
        <v>0</v>
      </c>
      <c r="U174" s="1" cm="1">
        <f t="array" aca="1" ref="U174" ca="1">IF(AND($B174=U$28,$B174=$B175-1),NPV(discount_rate,OFFSET(U139,,,,COUNTA($G$122:$CC$122)-COUNTA($G$122:U$122)+1)-OFFSET(U140,,,,COUNTA($G$122:$CC$122)-COUNTA($G$122:U$122)+1))*(1+discount_rate),0)</f>
        <v>0</v>
      </c>
      <c r="V174" s="1" cm="1">
        <f t="array" aca="1" ref="V174" ca="1">IF(AND($B174=V$28,$B174=$B175-1),NPV(discount_rate,OFFSET(V139,,,,COUNTA($G$122:$CC$122)-COUNTA($G$122:V$122)+1)-OFFSET(V140,,,,COUNTA($G$122:$CC$122)-COUNTA($G$122:V$122)+1))*(1+discount_rate),0)</f>
        <v>0</v>
      </c>
      <c r="W174" s="1" cm="1">
        <f t="array" aca="1" ref="W174" ca="1">IF(AND($B174=W$28,$B174=$B175-1),NPV(discount_rate,OFFSET(W139,,,,COUNTA($G$122:$CC$122)-COUNTA($G$122:W$122)+1)-OFFSET(W140,,,,COUNTA($G$122:$CC$122)-COUNTA($G$122:W$122)+1))*(1+discount_rate),0)</f>
        <v>0</v>
      </c>
      <c r="X174" s="1" cm="1">
        <f t="array" aca="1" ref="X174" ca="1">IF(AND($B174=X$28,$B174=$B175-1),NPV(discount_rate,OFFSET(X139,,,,COUNTA($G$122:$CC$122)-COUNTA($G$122:X$122)+1)-OFFSET(X140,,,,COUNTA($G$122:$CC$122)-COUNTA($G$122:X$122)+1))*(1+discount_rate),0)</f>
        <v>598.79654251519003</v>
      </c>
      <c r="Y174" s="1" cm="1">
        <f t="array" aca="1" ref="Y174" ca="1">IF(AND($B174=Y$28,$B174=$B175-1),NPV(discount_rate,OFFSET(Y139,,,,COUNTA($G$122:$CC$122)-COUNTA($G$122:Y$122)+1)-OFFSET(Y140,,,,COUNTA($G$122:$CC$122)-COUNTA($G$122:Y$122)+1))*(1+discount_rate),0)</f>
        <v>0</v>
      </c>
      <c r="Z174" s="1" cm="1">
        <f t="array" aca="1" ref="Z174" ca="1">IF(AND($B174=Z$28,$B174=$B175-1),NPV(discount_rate,OFFSET(Z139,,,,COUNTA($G$122:$CC$122)-COUNTA($G$122:Z$122)+1)-OFFSET(Z140,,,,COUNTA($G$122:$CC$122)-COUNTA($G$122:Z$122)+1))*(1+discount_rate),0)</f>
        <v>0</v>
      </c>
      <c r="AA174" s="1" cm="1">
        <f t="array" aca="1" ref="AA174" ca="1">IF(AND($B174=AA$28,$B174=$B175-1),NPV(discount_rate,OFFSET(AA139,,,,COUNTA($G$122:$CC$122)-COUNTA($G$122:AA$122)+1)-OFFSET(AA140,,,,COUNTA($G$122:$CC$122)-COUNTA($G$122:AA$122)+1))*(1+discount_rate),0)</f>
        <v>0</v>
      </c>
      <c r="AB174" s="1" cm="1">
        <f t="array" aca="1" ref="AB174" ca="1">IF(AND($B174=AB$28,$B174=$B175-1),NPV(discount_rate,OFFSET(AB139,,,,COUNTA($G$122:$CC$122)-COUNTA($G$122:AB$122)+1)-OFFSET(AB140,,,,COUNTA($G$122:$CC$122)-COUNTA($G$122:AB$122)+1))*(1+discount_rate),0)</f>
        <v>0</v>
      </c>
      <c r="AC174" s="1" cm="1">
        <f t="array" aca="1" ref="AC174" ca="1">IF(AND($B174=AC$28,$B174=$B175-1),NPV(discount_rate,OFFSET(AC139,,,,COUNTA($G$122:$CC$122)-COUNTA($G$122:AC$122)+1)-OFFSET(AC140,,,,COUNTA($G$122:$CC$122)-COUNTA($G$122:AC$122)+1))*(1+discount_rate),0)</f>
        <v>0</v>
      </c>
      <c r="AD174" s="1" cm="1">
        <f t="array" aca="1" ref="AD174" ca="1">IF(AND($B174=AD$28,$B174=$B175-1),NPV(discount_rate,OFFSET(AD139,,,,COUNTA($G$122:$CC$122)-COUNTA($G$122:AD$122)+1)-OFFSET(AD140,,,,COUNTA($G$122:$CC$122)-COUNTA($G$122:AD$122)+1))*(1+discount_rate),0)</f>
        <v>0</v>
      </c>
      <c r="AE174" s="1" cm="1">
        <f t="array" aca="1" ref="AE174" ca="1">IF(AND($B174=AE$28,$B174=$B175-1),NPV(discount_rate,OFFSET(AE139,,,,COUNTA($G$122:$CC$122)-COUNTA($G$122:AE$122)+1)-OFFSET(AE140,,,,COUNTA($G$122:$CC$122)-COUNTA($G$122:AE$122)+1))*(1+discount_rate),0)</f>
        <v>0</v>
      </c>
      <c r="AF174" s="1" cm="1">
        <f t="array" aca="1" ref="AF174" ca="1">IF(AND($B174=AF$28,$B174=$B175-1),NPV(discount_rate,OFFSET(AF139,,,,COUNTA($G$122:$CC$122)-COUNTA($G$122:AF$122)+1)-OFFSET(AF140,,,,COUNTA($G$122:$CC$122)-COUNTA($G$122:AF$122)+1))*(1+discount_rate),0)</f>
        <v>0</v>
      </c>
      <c r="AG174" s="1" cm="1">
        <f t="array" aca="1" ref="AG174" ca="1">IF(AND($B174=AG$28,$B174=$B175-1),NPV(discount_rate,OFFSET(AG139,,,,COUNTA($G$122:$CC$122)-COUNTA($G$122:AG$122)+1)-OFFSET(AG140,,,,COUNTA($G$122:$CC$122)-COUNTA($G$122:AG$122)+1))*(1+discount_rate),0)</f>
        <v>0</v>
      </c>
      <c r="AH174" s="1" cm="1">
        <f t="array" aca="1" ref="AH174" ca="1">IF(AND($B174=AH$28,$B174=$B175-1),NPV(discount_rate,OFFSET(AH139,,,,COUNTA($G$122:$CC$122)-COUNTA($G$122:AH$122)+1)-OFFSET(AH140,,,,COUNTA($G$122:$CC$122)-COUNTA($G$122:AH$122)+1))*(1+discount_rate),0)</f>
        <v>0</v>
      </c>
      <c r="AI174" s="1" cm="1">
        <f t="array" aca="1" ref="AI174" ca="1">IF(AND($B174=AI$28,$B174=$B175-1),NPV(discount_rate,OFFSET(AI139,,,,COUNTA($G$122:$CC$122)-COUNTA($G$122:AI$122)+1)-OFFSET(AI140,,,,COUNTA($G$122:$CC$122)-COUNTA($G$122:AI$122)+1))*(1+discount_rate),0)</f>
        <v>0</v>
      </c>
      <c r="AJ174" s="1" cm="1">
        <f t="array" aca="1" ref="AJ174" ca="1">IF(AND($B174=AJ$28,$B174=$B175-1),NPV(discount_rate,OFFSET(AJ139,,,,COUNTA($G$122:$CC$122)-COUNTA($G$122:AJ$122)+1)-OFFSET(AJ140,,,,COUNTA($G$122:$CC$122)-COUNTA($G$122:AJ$122)+1))*(1+discount_rate),0)</f>
        <v>0</v>
      </c>
      <c r="AK174" s="1" cm="1">
        <f t="array" aca="1" ref="AK174" ca="1">IF(AND($B174=AK$28,$B174=$B175-1),NPV(discount_rate,OFFSET(AK139,,,,COUNTA($G$122:$CC$122)-COUNTA($G$122:AK$122)+1)-OFFSET(AK140,,,,COUNTA($G$122:$CC$122)-COUNTA($G$122:AK$122)+1))*(1+discount_rate),0)</f>
        <v>0</v>
      </c>
      <c r="AL174" s="1" cm="1">
        <f t="array" aca="1" ref="AL174" ca="1">IF(AND($B174=AL$28,$B174=$B175-1),NPV(discount_rate,OFFSET(AL139,,,,COUNTA($G$122:$CC$122)-COUNTA($G$122:AL$122)+1)-OFFSET(AL140,,,,COUNTA($G$122:$CC$122)-COUNTA($G$122:AL$122)+1))*(1+discount_rate),0)</f>
        <v>0</v>
      </c>
      <c r="AM174" s="1" cm="1">
        <f t="array" aca="1" ref="AM174" ca="1">IF(AND($B174=AM$28,$B174=$B175-1),NPV(discount_rate,OFFSET(AM139,,,,COUNTA($G$122:$CC$122)-COUNTA($G$122:AM$122)+1)-OFFSET(AM140,,,,COUNTA($G$122:$CC$122)-COUNTA($G$122:AM$122)+1))*(1+discount_rate),0)</f>
        <v>0</v>
      </c>
      <c r="AN174" s="1" cm="1">
        <f t="array" aca="1" ref="AN174" ca="1">IF(AND($B174=AN$28,$B174=$B175-1),NPV(discount_rate,OFFSET(AN139,,,,COUNTA($G$122:$CC$122)-COUNTA($G$122:AN$122)+1)-OFFSET(AN140,,,,COUNTA($G$122:$CC$122)-COUNTA($G$122:AN$122)+1))*(1+discount_rate),0)</f>
        <v>0</v>
      </c>
      <c r="AO174" s="1" cm="1">
        <f t="array" aca="1" ref="AO174" ca="1">IF(AND($B174=AO$28,$B174=$B175-1),NPV(discount_rate,OFFSET(AO139,,,,COUNTA($G$122:$CC$122)-COUNTA($G$122:AO$122)+1)-OFFSET(AO140,,,,COUNTA($G$122:$CC$122)-COUNTA($G$122:AO$122)+1))*(1+discount_rate),0)</f>
        <v>0</v>
      </c>
      <c r="AP174" s="1" cm="1">
        <f t="array" aca="1" ref="AP174" ca="1">IF(AND($B174=AP$28,$B174=$B175-1),NPV(discount_rate,OFFSET(AP139,,,,COUNTA($G$122:$CC$122)-COUNTA($G$122:AP$122)+1)-OFFSET(AP140,,,,COUNTA($G$122:$CC$122)-COUNTA($G$122:AP$122)+1))*(1+discount_rate),0)</f>
        <v>0</v>
      </c>
      <c r="AQ174" s="1" cm="1">
        <f t="array" aca="1" ref="AQ174" ca="1">IF(AND($B174=AQ$28,$B174=$B175-1),NPV(discount_rate,OFFSET(AQ139,,,,COUNTA($G$122:$CC$122)-COUNTA($G$122:AQ$122)+1)-OFFSET(AQ140,,,,COUNTA($G$122:$CC$122)-COUNTA($G$122:AQ$122)+1))*(1+discount_rate),0)</f>
        <v>0</v>
      </c>
      <c r="AR174" s="1" cm="1">
        <f t="array" aca="1" ref="AR174" ca="1">IF(AND($B174=AR$28,$B174=$B175-1),NPV(discount_rate,OFFSET(AR139,,,,COUNTA($G$122:$CC$122)-COUNTA($G$122:AR$122)+1)-OFFSET(AR140,,,,COUNTA($G$122:$CC$122)-COUNTA($G$122:AR$122)+1))*(1+discount_rate),0)</f>
        <v>0</v>
      </c>
      <c r="AS174" s="1" cm="1">
        <f t="array" aca="1" ref="AS174" ca="1">IF(AND($B174=AS$28,$B174=$B175-1),NPV(discount_rate,OFFSET(AS139,,,,COUNTA($G$122:$CC$122)-COUNTA($G$122:AS$122)+1)-OFFSET(AS140,,,,COUNTA($G$122:$CC$122)-COUNTA($G$122:AS$122)+1))*(1+discount_rate),0)</f>
        <v>0</v>
      </c>
      <c r="AT174" s="1" cm="1">
        <f t="array" aca="1" ref="AT174" ca="1">IF(AND($B174=AT$28,$B174=$B175-1),NPV(discount_rate,OFFSET(AT139,,,,COUNTA($G$122:$CC$122)-COUNTA($G$122:AT$122)+1)-OFFSET(AT140,,,,COUNTA($G$122:$CC$122)-COUNTA($G$122:AT$122)+1))*(1+discount_rate),0)</f>
        <v>0</v>
      </c>
      <c r="AU174" s="1" cm="1">
        <f t="array" aca="1" ref="AU174" ca="1">IF(AND($B174=AU$28,$B174=$B175-1),NPV(discount_rate,OFFSET(AU139,,,,COUNTA($G$122:$CC$122)-COUNTA($G$122:AU$122)+1)-OFFSET(AU140,,,,COUNTA($G$122:$CC$122)-COUNTA($G$122:AU$122)+1))*(1+discount_rate),0)</f>
        <v>0</v>
      </c>
      <c r="AV174" s="1" cm="1">
        <f t="array" aca="1" ref="AV174" ca="1">IF(AND($B174=AV$28,$B174=$B175-1),NPV(discount_rate,OFFSET(AV139,,,,COUNTA($G$122:$CC$122)-COUNTA($G$122:AV$122)+1)-OFFSET(AV140,,,,COUNTA($G$122:$CC$122)-COUNTA($G$122:AV$122)+1))*(1+discount_rate),0)</f>
        <v>0</v>
      </c>
      <c r="AW174" s="1" cm="1">
        <f t="array" aca="1" ref="AW174" ca="1">IF(AND($B174=AW$28,$B174=$B175-1),NPV(discount_rate,OFFSET(AW139,,,,COUNTA($G$122:$CC$122)-COUNTA($G$122:AW$122)+1)-OFFSET(AW140,,,,COUNTA($G$122:$CC$122)-COUNTA($G$122:AW$122)+1))*(1+discount_rate),0)</f>
        <v>0</v>
      </c>
      <c r="AX174" s="1" cm="1">
        <f t="array" aca="1" ref="AX174" ca="1">IF(AND($B174=AX$28,$B174=$B175-1),NPV(discount_rate,OFFSET(AX139,,,,COUNTA($G$122:$CC$122)-COUNTA($G$122:AX$122)+1)-OFFSET(AX140,,,,COUNTA($G$122:$CC$122)-COUNTA($G$122:AX$122)+1))*(1+discount_rate),0)</f>
        <v>0</v>
      </c>
      <c r="AY174" s="1" cm="1">
        <f t="array" aca="1" ref="AY174" ca="1">IF(AND($B174=AY$28,$B174=$B175-1),NPV(discount_rate,OFFSET(AY139,,,,COUNTA($G$122:$CC$122)-COUNTA($G$122:AY$122)+1)-OFFSET(AY140,,,,COUNTA($G$122:$CC$122)-COUNTA($G$122:AY$122)+1))*(1+discount_rate),0)</f>
        <v>0</v>
      </c>
      <c r="AZ174" s="1" cm="1">
        <f t="array" aca="1" ref="AZ174" ca="1">IF(AND($B174=AZ$28,$B174=$B175-1),NPV(discount_rate,OFFSET(AZ139,,,,COUNTA($G$122:$CC$122)-COUNTA($G$122:AZ$122)+1)-OFFSET(AZ140,,,,COUNTA($G$122:$CC$122)-COUNTA($G$122:AZ$122)+1))*(1+discount_rate),0)</f>
        <v>0</v>
      </c>
      <c r="BA174" s="1" cm="1">
        <f t="array" aca="1" ref="BA174" ca="1">IF(AND($B174=BA$28,$B174=$B175-1),NPV(discount_rate,OFFSET(BA139,,,,COUNTA($G$122:$CC$122)-COUNTA($G$122:BA$122)+1)-OFFSET(BA140,,,,COUNTA($G$122:$CC$122)-COUNTA($G$122:BA$122)+1))*(1+discount_rate),0)</f>
        <v>0</v>
      </c>
      <c r="BB174" s="1" cm="1">
        <f t="array" aca="1" ref="BB174" ca="1">IF(AND($B174=BB$28,$B174=$B175-1),NPV(discount_rate,OFFSET(BB139,,,,COUNTA($G$122:$CC$122)-COUNTA($G$122:BB$122)+1)-OFFSET(BB140,,,,COUNTA($G$122:$CC$122)-COUNTA($G$122:BB$122)+1))*(1+discount_rate),0)</f>
        <v>0</v>
      </c>
      <c r="BC174" s="1" cm="1">
        <f t="array" aca="1" ref="BC174" ca="1">IF(AND($B174=BC$28,$B174=$B175-1),NPV(discount_rate,OFFSET(BC139,,,,COUNTA($G$122:$CC$122)-COUNTA($G$122:BC$122)+1)-OFFSET(BC140,,,,COUNTA($G$122:$CC$122)-COUNTA($G$122:BC$122)+1))*(1+discount_rate),0)</f>
        <v>0</v>
      </c>
      <c r="BD174" s="1" cm="1">
        <f t="array" aca="1" ref="BD174" ca="1">IF(AND($B174=BD$28,$B174=$B175-1),NPV(discount_rate,OFFSET(BD139,,,,COUNTA($G$122:$CC$122)-COUNTA($G$122:BD$122)+1)-OFFSET(BD140,,,,COUNTA($G$122:$CC$122)-COUNTA($G$122:BD$122)+1))*(1+discount_rate),0)</f>
        <v>0</v>
      </c>
      <c r="BE174" s="1" cm="1">
        <f t="array" aca="1" ref="BE174" ca="1">IF(AND($B174=BE$28,$B174=$B175-1),NPV(discount_rate,OFFSET(BE139,,,,COUNTA($G$122:$CC$122)-COUNTA($G$122:BE$122)+1)-OFFSET(BE140,,,,COUNTA($G$122:$CC$122)-COUNTA($G$122:BE$122)+1))*(1+discount_rate),0)</f>
        <v>0</v>
      </c>
      <c r="BF174" s="1" cm="1">
        <f t="array" aca="1" ref="BF174" ca="1">IF(AND($B174=BF$28,$B174=$B175-1),NPV(discount_rate,OFFSET(BF139,,,,COUNTA($G$122:$CC$122)-COUNTA($G$122:BF$122)+1)-OFFSET(BF140,,,,COUNTA($G$122:$CC$122)-COUNTA($G$122:BF$122)+1))*(1+discount_rate),0)</f>
        <v>0</v>
      </c>
      <c r="BG174" s="1" cm="1">
        <f t="array" aca="1" ref="BG174" ca="1">IF(AND($B174=BG$28,$B174=$B175-1),NPV(discount_rate,OFFSET(BG139,,,,COUNTA($G$122:$CC$122)-COUNTA($G$122:BG$122)+1)-OFFSET(BG140,,,,COUNTA($G$122:$CC$122)-COUNTA($G$122:BG$122)+1))*(1+discount_rate),0)</f>
        <v>0</v>
      </c>
      <c r="BH174" s="1" cm="1">
        <f t="array" aca="1" ref="BH174" ca="1">IF(AND($B174=BH$28,$B174=$B175-1),NPV(discount_rate,OFFSET(BH139,,,,COUNTA($G$122:$CC$122)-COUNTA($G$122:BH$122)+1)-OFFSET(BH140,,,,COUNTA($G$122:$CC$122)-COUNTA($G$122:BH$122)+1))*(1+discount_rate),0)</f>
        <v>0</v>
      </c>
      <c r="BI174" s="1" cm="1">
        <f t="array" aca="1" ref="BI174" ca="1">IF(AND($B174=BI$28,$B174=$B175-1),NPV(discount_rate,OFFSET(BI139,,,,COUNTA($G$122:$CC$122)-COUNTA($G$122:BI$122)+1)-OFFSET(BI140,,,,COUNTA($G$122:$CC$122)-COUNTA($G$122:BI$122)+1))*(1+discount_rate),0)</f>
        <v>0</v>
      </c>
      <c r="BJ174" s="1" cm="1">
        <f t="array" aca="1" ref="BJ174" ca="1">IF(AND($B174=BJ$28,$B174=$B175-1),NPV(discount_rate,OFFSET(BJ139,,,,COUNTA($G$122:$CC$122)-COUNTA($G$122:BJ$122)+1)-OFFSET(BJ140,,,,COUNTA($G$122:$CC$122)-COUNTA($G$122:BJ$122)+1))*(1+discount_rate),0)</f>
        <v>0</v>
      </c>
      <c r="BK174" s="1" cm="1">
        <f t="array" aca="1" ref="BK174" ca="1">IF(AND($B174=BK$28,$B174=$B175-1),NPV(discount_rate,OFFSET(BK139,,,,COUNTA($G$122:$CC$122)-COUNTA($G$122:BK$122)+1)-OFFSET(BK140,,,,COUNTA($G$122:$CC$122)-COUNTA($G$122:BK$122)+1))*(1+discount_rate),0)</f>
        <v>0</v>
      </c>
      <c r="BL174" s="1" cm="1">
        <f t="array" aca="1" ref="BL174" ca="1">IF(AND($B174=BL$28,$B174=$B175-1),NPV(discount_rate,OFFSET(BL139,,,,COUNTA($G$122:$CC$122)-COUNTA($G$122:BL$122)+1)-OFFSET(BL140,,,,COUNTA($G$122:$CC$122)-COUNTA($G$122:BL$122)+1))*(1+discount_rate),0)</f>
        <v>0</v>
      </c>
      <c r="BM174" s="1" cm="1">
        <f t="array" aca="1" ref="BM174" ca="1">IF(AND($B174=BM$28,$B174=$B175-1),NPV(discount_rate,OFFSET(BM139,,,,COUNTA($G$122:$CC$122)-COUNTA($G$122:BM$122)+1)-OFFSET(BM140,,,,COUNTA($G$122:$CC$122)-COUNTA($G$122:BM$122)+1))*(1+discount_rate),0)</f>
        <v>0</v>
      </c>
      <c r="BN174" s="1" cm="1">
        <f t="array" aca="1" ref="BN174" ca="1">IF(AND($B174=BN$28,$B174=$B175-1),NPV(discount_rate,OFFSET(BN139,,,,COUNTA($G$122:$CC$122)-COUNTA($G$122:BN$122)+1)-OFFSET(BN140,,,,COUNTA($G$122:$CC$122)-COUNTA($G$122:BN$122)+1))*(1+discount_rate),0)</f>
        <v>0</v>
      </c>
      <c r="BO174" s="1" cm="1">
        <f t="array" aca="1" ref="BO174" ca="1">IF(AND($B174=BO$28,$B174=$B175-1),NPV(discount_rate,OFFSET(BO139,,,,COUNTA($G$122:$CC$122)-COUNTA($G$122:BO$122)+1)-OFFSET(BO140,,,,COUNTA($G$122:$CC$122)-COUNTA($G$122:BO$122)+1))*(1+discount_rate),0)</f>
        <v>0</v>
      </c>
      <c r="BP174" s="1" cm="1">
        <f t="array" aca="1" ref="BP174" ca="1">IF(AND($B174=BP$28,$B174=$B175-1),NPV(discount_rate,OFFSET(BP139,,,,COUNTA($G$122:$CC$122)-COUNTA($G$122:BP$122)+1)-OFFSET(BP140,,,,COUNTA($G$122:$CC$122)-COUNTA($G$122:BP$122)+1))*(1+discount_rate),0)</f>
        <v>0</v>
      </c>
      <c r="BQ174" s="1" cm="1">
        <f t="array" aca="1" ref="BQ174" ca="1">IF(AND($B174=BQ$28,$B174=$B175-1),NPV(discount_rate,OFFSET(BQ139,,,,COUNTA($G$122:$CC$122)-COUNTA($G$122:BQ$122)+1)-OFFSET(BQ140,,,,COUNTA($G$122:$CC$122)-COUNTA($G$122:BQ$122)+1))*(1+discount_rate),0)</f>
        <v>0</v>
      </c>
      <c r="BR174" s="1" cm="1">
        <f t="array" aca="1" ref="BR174" ca="1">IF(AND($B174=BR$28,$B174=$B175-1),NPV(discount_rate,OFFSET(BR139,,,,COUNTA($G$122:$CC$122)-COUNTA($G$122:BR$122)+1)-OFFSET(BR140,,,,COUNTA($G$122:$CC$122)-COUNTA($G$122:BR$122)+1))*(1+discount_rate),0)</f>
        <v>0</v>
      </c>
      <c r="BS174" s="1" cm="1">
        <f t="array" aca="1" ref="BS174" ca="1">IF(AND($B174=BS$28,$B174=$B175-1),NPV(discount_rate,OFFSET(BS139,,,,COUNTA($G$122:$CC$122)-COUNTA($G$122:BS$122)+1)-OFFSET(BS140,,,,COUNTA($G$122:$CC$122)-COUNTA($G$122:BS$122)+1))*(1+discount_rate),0)</f>
        <v>0</v>
      </c>
      <c r="BT174" s="1" cm="1">
        <f t="array" aca="1" ref="BT174" ca="1">IF(AND($B174=BT$28,$B174=$B175-1),NPV(discount_rate,OFFSET(BT139,,,,COUNTA($G$122:$CC$122)-COUNTA($G$122:BT$122)+1)-OFFSET(BT140,,,,COUNTA($G$122:$CC$122)-COUNTA($G$122:BT$122)+1))*(1+discount_rate),0)</f>
        <v>0</v>
      </c>
      <c r="BU174" s="1" cm="1">
        <f t="array" aca="1" ref="BU174" ca="1">IF(AND($B174=BU$28,$B174=$B175-1),NPV(discount_rate,OFFSET(BU139,,,,COUNTA($G$122:$CC$122)-COUNTA($G$122:BU$122)+1)-OFFSET(BU140,,,,COUNTA($G$122:$CC$122)-COUNTA($G$122:BU$122)+1))*(1+discount_rate),0)</f>
        <v>0</v>
      </c>
      <c r="BV174" s="1" cm="1">
        <f t="array" aca="1" ref="BV174" ca="1">IF(AND($B174=BV$28,$B174=$B175-1),NPV(discount_rate,OFFSET(BV139,,,,COUNTA($G$122:$CC$122)-COUNTA($G$122:BV$122)+1)-OFFSET(BV140,,,,COUNTA($G$122:$CC$122)-COUNTA($G$122:BV$122)+1))*(1+discount_rate),0)</f>
        <v>0</v>
      </c>
      <c r="BW174" s="1" cm="1">
        <f t="array" aca="1" ref="BW174" ca="1">IF(AND($B174=BW$28,$B174=$B175-1),NPV(discount_rate,OFFSET(BW139,,,,COUNTA($G$122:$CC$122)-COUNTA($G$122:BW$122)+1)-OFFSET(BW140,,,,COUNTA($G$122:$CC$122)-COUNTA($G$122:BW$122)+1))*(1+discount_rate),0)</f>
        <v>0</v>
      </c>
      <c r="BX174" s="1" cm="1">
        <f t="array" aca="1" ref="BX174" ca="1">IF(AND($B174=BX$28,$B174=$B175-1),NPV(discount_rate,OFFSET(BX139,,,,COUNTA($G$122:$CC$122)-COUNTA($G$122:BX$122)+1)-OFFSET(BX140,,,,COUNTA($G$122:$CC$122)-COUNTA($G$122:BX$122)+1))*(1+discount_rate),0)</f>
        <v>0</v>
      </c>
      <c r="BY174" s="1" cm="1">
        <f t="array" aca="1" ref="BY174" ca="1">IF(AND($B174=BY$28,$B174=$B175-1),NPV(discount_rate,OFFSET(BY139,,,,COUNTA($G$122:$CC$122)-COUNTA($G$122:BY$122)+1)-OFFSET(BY140,,,,COUNTA($G$122:$CC$122)-COUNTA($G$122:BY$122)+1))*(1+discount_rate),0)</f>
        <v>0</v>
      </c>
      <c r="BZ174" s="1" cm="1">
        <f t="array" aca="1" ref="BZ174" ca="1">IF(AND($B174=BZ$28,$B174=$B175-1),NPV(discount_rate,OFFSET(BZ139,,,,COUNTA($G$122:$CC$122)-COUNTA($G$122:BZ$122)+1)-OFFSET(BZ140,,,,COUNTA($G$122:$CC$122)-COUNTA($G$122:BZ$122)+1))*(1+discount_rate),0)</f>
        <v>0</v>
      </c>
      <c r="CA174" s="1" cm="1">
        <f t="array" aca="1" ref="CA174" ca="1">IF(AND($B174=CA$28,$B174=$B175-1),NPV(discount_rate,OFFSET(CA139,,,,COUNTA($G$122:$CC$122)-COUNTA($G$122:CA$122)+1)-OFFSET(CA140,,,,COUNTA($G$122:$CC$122)-COUNTA($G$122:CA$122)+1))*(1+discount_rate),0)</f>
        <v>0</v>
      </c>
      <c r="CB174" s="1" cm="1">
        <f t="array" aca="1" ref="CB174" ca="1">IF(AND($B174=CB$28,$B174=$B175-1),NPV(discount_rate,OFFSET(CB139,,,,COUNTA($G$122:$CC$122)-COUNTA($G$122:CB$122)+1)-OFFSET(CB140,,,,COUNTA($G$122:$CC$122)-COUNTA($G$122:CB$122)+1))*(1+discount_rate),0)</f>
        <v>0</v>
      </c>
      <c r="CC174" s="1" cm="1">
        <f t="array" aca="1" ref="CC174" ca="1">IF(AND($B174=CC$28,$B174=$B175-1),NPV(discount_rate,OFFSET(CC139,,,,COUNTA($G$122:$CC$122)-COUNTA($G$122:CC$122)+1)-OFFSET(CC140,,,,COUNTA($G$122:$CC$122)-COUNTA($G$122:CC$122)+1))*(1+discount_rate),0)</f>
        <v>0</v>
      </c>
    </row>
    <row r="175" spans="2:81" x14ac:dyDescent="0.2">
      <c r="B175">
        <f t="shared" si="77"/>
        <v>2044</v>
      </c>
      <c r="D175" t="s">
        <v>43</v>
      </c>
      <c r="G175" s="1" cm="1">
        <f t="array" aca="1" ref="G175" ca="1">IF(AND($B175=G$28,$B175=$B176-1),NPV(discount_rate,OFFSET(G140,,,,COUNTA($G$122:$CC$122)-COUNTA($G$122:G$122)+1)-OFFSET(G141,,,,COUNTA($G$122:$CC$122)-COUNTA($G$122:G$122)+1))*(1+discount_rate),0)</f>
        <v>0</v>
      </c>
      <c r="H175" s="1" cm="1">
        <f t="array" aca="1" ref="H175" ca="1">IF(AND($B175=H$28,$B175=$B176-1),NPV(discount_rate,OFFSET(H140,,,,COUNTA($G$122:$CC$122)-COUNTA($G$122:H$122)+1)-OFFSET(H141,,,,COUNTA($G$122:$CC$122)-COUNTA($G$122:H$122)+1))*(1+discount_rate),0)</f>
        <v>0</v>
      </c>
      <c r="I175" s="1" cm="1">
        <f t="array" aca="1" ref="I175" ca="1">IF(AND($B175=I$28,$B175=$B176-1),NPV(discount_rate,OFFSET(I140,,,,COUNTA($G$122:$CC$122)-COUNTA($G$122:I$122)+1)-OFFSET(I141,,,,COUNTA($G$122:$CC$122)-COUNTA($G$122:I$122)+1))*(1+discount_rate),0)</f>
        <v>0</v>
      </c>
      <c r="J175" s="1" cm="1">
        <f t="array" aca="1" ref="J175" ca="1">IF(AND($B175=J$28,$B175=$B176-1),NPV(discount_rate,OFFSET(J140,,,,COUNTA($G$122:$CC$122)-COUNTA($G$122:J$122)+1)-OFFSET(J141,,,,COUNTA($G$122:$CC$122)-COUNTA($G$122:J$122)+1))*(1+discount_rate),0)</f>
        <v>0</v>
      </c>
      <c r="K175" s="1" cm="1">
        <f t="array" aca="1" ref="K175" ca="1">IF(AND($B175=K$28,$B175=$B176-1),NPV(discount_rate,OFFSET(K140,,,,COUNTA($G$122:$CC$122)-COUNTA($G$122:K$122)+1)-OFFSET(K141,,,,COUNTA($G$122:$CC$122)-COUNTA($G$122:K$122)+1))*(1+discount_rate),0)</f>
        <v>0</v>
      </c>
      <c r="L175" s="1" cm="1">
        <f t="array" aca="1" ref="L175" ca="1">IF(AND($B175=L$28,$B175=$B176-1),NPV(discount_rate,OFFSET(L140,,,,COUNTA($G$122:$CC$122)-COUNTA($G$122:L$122)+1)-OFFSET(L141,,,,COUNTA($G$122:$CC$122)-COUNTA($G$122:L$122)+1))*(1+discount_rate),0)</f>
        <v>0</v>
      </c>
      <c r="M175" s="1" cm="1">
        <f t="array" aca="1" ref="M175" ca="1">IF(AND($B175=M$28,$B175=$B176-1),NPV(discount_rate,OFFSET(M140,,,,COUNTA($G$122:$CC$122)-COUNTA($G$122:M$122)+1)-OFFSET(M141,,,,COUNTA($G$122:$CC$122)-COUNTA($G$122:M$122)+1))*(1+discount_rate),0)</f>
        <v>0</v>
      </c>
      <c r="N175" s="1" cm="1">
        <f t="array" aca="1" ref="N175" ca="1">IF(AND($B175=N$28,$B175=$B176-1),NPV(discount_rate,OFFSET(N140,,,,COUNTA($G$122:$CC$122)-COUNTA($G$122:N$122)+1)-OFFSET(N141,,,,COUNTA($G$122:$CC$122)-COUNTA($G$122:N$122)+1))*(1+discount_rate),0)</f>
        <v>0</v>
      </c>
      <c r="O175" s="1" cm="1">
        <f t="array" aca="1" ref="O175" ca="1">IF(AND($B175=O$28,$B175=$B176-1),NPV(discount_rate,OFFSET(O140,,,,COUNTA($G$122:$CC$122)-COUNTA($G$122:O$122)+1)-OFFSET(O141,,,,COUNTA($G$122:$CC$122)-COUNTA($G$122:O$122)+1))*(1+discount_rate),0)</f>
        <v>0</v>
      </c>
      <c r="P175" s="1" cm="1">
        <f t="array" aca="1" ref="P175" ca="1">IF(AND($B175=P$28,$B175=$B176-1),NPV(discount_rate,OFFSET(P140,,,,COUNTA($G$122:$CC$122)-COUNTA($G$122:P$122)+1)-OFFSET(P141,,,,COUNTA($G$122:$CC$122)-COUNTA($G$122:P$122)+1))*(1+discount_rate),0)</f>
        <v>0</v>
      </c>
      <c r="Q175" s="1" cm="1">
        <f t="array" aca="1" ref="Q175" ca="1">IF(AND($B175=Q$28,$B175=$B176-1),NPV(discount_rate,OFFSET(Q140,,,,COUNTA($G$122:$CC$122)-COUNTA($G$122:Q$122)+1)-OFFSET(Q141,,,,COUNTA($G$122:$CC$122)-COUNTA($G$122:Q$122)+1))*(1+discount_rate),0)</f>
        <v>0</v>
      </c>
      <c r="R175" s="1" cm="1">
        <f t="array" aca="1" ref="R175" ca="1">IF(AND($B175=R$28,$B175=$B176-1),NPV(discount_rate,OFFSET(R140,,,,COUNTA($G$122:$CC$122)-COUNTA($G$122:R$122)+1)-OFFSET(R141,,,,COUNTA($G$122:$CC$122)-COUNTA($G$122:R$122)+1))*(1+discount_rate),0)</f>
        <v>0</v>
      </c>
      <c r="S175" s="1" cm="1">
        <f t="array" aca="1" ref="S175" ca="1">IF(AND($B175=S$28,$B175=$B176-1),NPV(discount_rate,OFFSET(S140,,,,COUNTA($G$122:$CC$122)-COUNTA($G$122:S$122)+1)-OFFSET(S141,,,,COUNTA($G$122:$CC$122)-COUNTA($G$122:S$122)+1))*(1+discount_rate),0)</f>
        <v>0</v>
      </c>
      <c r="T175" s="1" cm="1">
        <f t="array" aca="1" ref="T175" ca="1">IF(AND($B175=T$28,$B175=$B176-1),NPV(discount_rate,OFFSET(T140,,,,COUNTA($G$122:$CC$122)-COUNTA($G$122:T$122)+1)-OFFSET(T141,,,,COUNTA($G$122:$CC$122)-COUNTA($G$122:T$122)+1))*(1+discount_rate),0)</f>
        <v>0</v>
      </c>
      <c r="U175" s="1" cm="1">
        <f t="array" aca="1" ref="U175" ca="1">IF(AND($B175=U$28,$B175=$B176-1),NPV(discount_rate,OFFSET(U140,,,,COUNTA($G$122:$CC$122)-COUNTA($G$122:U$122)+1)-OFFSET(U141,,,,COUNTA($G$122:$CC$122)-COUNTA($G$122:U$122)+1))*(1+discount_rate),0)</f>
        <v>0</v>
      </c>
      <c r="V175" s="1" cm="1">
        <f t="array" aca="1" ref="V175" ca="1">IF(AND($B175=V$28,$B175=$B176-1),NPV(discount_rate,OFFSET(V140,,,,COUNTA($G$122:$CC$122)-COUNTA($G$122:V$122)+1)-OFFSET(V141,,,,COUNTA($G$122:$CC$122)-COUNTA($G$122:V$122)+1))*(1+discount_rate),0)</f>
        <v>0</v>
      </c>
      <c r="W175" s="1" cm="1">
        <f t="array" aca="1" ref="W175" ca="1">IF(AND($B175=W$28,$B175=$B176-1),NPV(discount_rate,OFFSET(W140,,,,COUNTA($G$122:$CC$122)-COUNTA($G$122:W$122)+1)-OFFSET(W141,,,,COUNTA($G$122:$CC$122)-COUNTA($G$122:W$122)+1))*(1+discount_rate),0)</f>
        <v>0</v>
      </c>
      <c r="X175" s="1" cm="1">
        <f t="array" aca="1" ref="X175" ca="1">IF(AND($B175=X$28,$B175=$B176-1),NPV(discount_rate,OFFSET(X140,,,,COUNTA($G$122:$CC$122)-COUNTA($G$122:X$122)+1)-OFFSET(X141,,,,COUNTA($G$122:$CC$122)-COUNTA($G$122:X$122)+1))*(1+discount_rate),0)</f>
        <v>0</v>
      </c>
      <c r="Y175" s="1" cm="1">
        <f t="array" aca="1" ref="Y175" ca="1">IF(AND($B175=Y$28,$B175=$B176-1),NPV(discount_rate,OFFSET(Y140,,,,COUNTA($G$122:$CC$122)-COUNTA($G$122:Y$122)+1)-OFFSET(Y141,,,,COUNTA($G$122:$CC$122)-COUNTA($G$122:Y$122)+1))*(1+discount_rate),0)</f>
        <v>602.30046984675778</v>
      </c>
      <c r="Z175" s="1" cm="1">
        <f t="array" aca="1" ref="Z175" ca="1">IF(AND($B175=Z$28,$B175=$B176-1),NPV(discount_rate,OFFSET(Z140,,,,COUNTA($G$122:$CC$122)-COUNTA($G$122:Z$122)+1)-OFFSET(Z141,,,,COUNTA($G$122:$CC$122)-COUNTA($G$122:Z$122)+1))*(1+discount_rate),0)</f>
        <v>0</v>
      </c>
      <c r="AA175" s="1" cm="1">
        <f t="array" aca="1" ref="AA175" ca="1">IF(AND($B175=AA$28,$B175=$B176-1),NPV(discount_rate,OFFSET(AA140,,,,COUNTA($G$122:$CC$122)-COUNTA($G$122:AA$122)+1)-OFFSET(AA141,,,,COUNTA($G$122:$CC$122)-COUNTA($G$122:AA$122)+1))*(1+discount_rate),0)</f>
        <v>0</v>
      </c>
      <c r="AB175" s="1" cm="1">
        <f t="array" aca="1" ref="AB175" ca="1">IF(AND($B175=AB$28,$B175=$B176-1),NPV(discount_rate,OFFSET(AB140,,,,COUNTA($G$122:$CC$122)-COUNTA($G$122:AB$122)+1)-OFFSET(AB141,,,,COUNTA($G$122:$CC$122)-COUNTA($G$122:AB$122)+1))*(1+discount_rate),0)</f>
        <v>0</v>
      </c>
      <c r="AC175" s="1" cm="1">
        <f t="array" aca="1" ref="AC175" ca="1">IF(AND($B175=AC$28,$B175=$B176-1),NPV(discount_rate,OFFSET(AC140,,,,COUNTA($G$122:$CC$122)-COUNTA($G$122:AC$122)+1)-OFFSET(AC141,,,,COUNTA($G$122:$CC$122)-COUNTA($G$122:AC$122)+1))*(1+discount_rate),0)</f>
        <v>0</v>
      </c>
      <c r="AD175" s="1" cm="1">
        <f t="array" aca="1" ref="AD175" ca="1">IF(AND($B175=AD$28,$B175=$B176-1),NPV(discount_rate,OFFSET(AD140,,,,COUNTA($G$122:$CC$122)-COUNTA($G$122:AD$122)+1)-OFFSET(AD141,,,,COUNTA($G$122:$CC$122)-COUNTA($G$122:AD$122)+1))*(1+discount_rate),0)</f>
        <v>0</v>
      </c>
      <c r="AE175" s="1" cm="1">
        <f t="array" aca="1" ref="AE175" ca="1">IF(AND($B175=AE$28,$B175=$B176-1),NPV(discount_rate,OFFSET(AE140,,,,COUNTA($G$122:$CC$122)-COUNTA($G$122:AE$122)+1)-OFFSET(AE141,,,,COUNTA($G$122:$CC$122)-COUNTA($G$122:AE$122)+1))*(1+discount_rate),0)</f>
        <v>0</v>
      </c>
      <c r="AF175" s="1" cm="1">
        <f t="array" aca="1" ref="AF175" ca="1">IF(AND($B175=AF$28,$B175=$B176-1),NPV(discount_rate,OFFSET(AF140,,,,COUNTA($G$122:$CC$122)-COUNTA($G$122:AF$122)+1)-OFFSET(AF141,,,,COUNTA($G$122:$CC$122)-COUNTA($G$122:AF$122)+1))*(1+discount_rate),0)</f>
        <v>0</v>
      </c>
      <c r="AG175" s="1" cm="1">
        <f t="array" aca="1" ref="AG175" ca="1">IF(AND($B175=AG$28,$B175=$B176-1),NPV(discount_rate,OFFSET(AG140,,,,COUNTA($G$122:$CC$122)-COUNTA($G$122:AG$122)+1)-OFFSET(AG141,,,,COUNTA($G$122:$CC$122)-COUNTA($G$122:AG$122)+1))*(1+discount_rate),0)</f>
        <v>0</v>
      </c>
      <c r="AH175" s="1" cm="1">
        <f t="array" aca="1" ref="AH175" ca="1">IF(AND($B175=AH$28,$B175=$B176-1),NPV(discount_rate,OFFSET(AH140,,,,COUNTA($G$122:$CC$122)-COUNTA($G$122:AH$122)+1)-OFFSET(AH141,,,,COUNTA($G$122:$CC$122)-COUNTA($G$122:AH$122)+1))*(1+discount_rate),0)</f>
        <v>0</v>
      </c>
      <c r="AI175" s="1" cm="1">
        <f t="array" aca="1" ref="AI175" ca="1">IF(AND($B175=AI$28,$B175=$B176-1),NPV(discount_rate,OFFSET(AI140,,,,COUNTA($G$122:$CC$122)-COUNTA($G$122:AI$122)+1)-OFFSET(AI141,,,,COUNTA($G$122:$CC$122)-COUNTA($G$122:AI$122)+1))*(1+discount_rate),0)</f>
        <v>0</v>
      </c>
      <c r="AJ175" s="1" cm="1">
        <f t="array" aca="1" ref="AJ175" ca="1">IF(AND($B175=AJ$28,$B175=$B176-1),NPV(discount_rate,OFFSET(AJ140,,,,COUNTA($G$122:$CC$122)-COUNTA($G$122:AJ$122)+1)-OFFSET(AJ141,,,,COUNTA($G$122:$CC$122)-COUNTA($G$122:AJ$122)+1))*(1+discount_rate),0)</f>
        <v>0</v>
      </c>
      <c r="AK175" s="1" cm="1">
        <f t="array" aca="1" ref="AK175" ca="1">IF(AND($B175=AK$28,$B175=$B176-1),NPV(discount_rate,OFFSET(AK140,,,,COUNTA($G$122:$CC$122)-COUNTA($G$122:AK$122)+1)-OFFSET(AK141,,,,COUNTA($G$122:$CC$122)-COUNTA($G$122:AK$122)+1))*(1+discount_rate),0)</f>
        <v>0</v>
      </c>
      <c r="AL175" s="1" cm="1">
        <f t="array" aca="1" ref="AL175" ca="1">IF(AND($B175=AL$28,$B175=$B176-1),NPV(discount_rate,OFFSET(AL140,,,,COUNTA($G$122:$CC$122)-COUNTA($G$122:AL$122)+1)-OFFSET(AL141,,,,COUNTA($G$122:$CC$122)-COUNTA($G$122:AL$122)+1))*(1+discount_rate),0)</f>
        <v>0</v>
      </c>
      <c r="AM175" s="1" cm="1">
        <f t="array" aca="1" ref="AM175" ca="1">IF(AND($B175=AM$28,$B175=$B176-1),NPV(discount_rate,OFFSET(AM140,,,,COUNTA($G$122:$CC$122)-COUNTA($G$122:AM$122)+1)-OFFSET(AM141,,,,COUNTA($G$122:$CC$122)-COUNTA($G$122:AM$122)+1))*(1+discount_rate),0)</f>
        <v>0</v>
      </c>
      <c r="AN175" s="1" cm="1">
        <f t="array" aca="1" ref="AN175" ca="1">IF(AND($B175=AN$28,$B175=$B176-1),NPV(discount_rate,OFFSET(AN140,,,,COUNTA($G$122:$CC$122)-COUNTA($G$122:AN$122)+1)-OFFSET(AN141,,,,COUNTA($G$122:$CC$122)-COUNTA($G$122:AN$122)+1))*(1+discount_rate),0)</f>
        <v>0</v>
      </c>
      <c r="AO175" s="1" cm="1">
        <f t="array" aca="1" ref="AO175" ca="1">IF(AND($B175=AO$28,$B175=$B176-1),NPV(discount_rate,OFFSET(AO140,,,,COUNTA($G$122:$CC$122)-COUNTA($G$122:AO$122)+1)-OFFSET(AO141,,,,COUNTA($G$122:$CC$122)-COUNTA($G$122:AO$122)+1))*(1+discount_rate),0)</f>
        <v>0</v>
      </c>
      <c r="AP175" s="1" cm="1">
        <f t="array" aca="1" ref="AP175" ca="1">IF(AND($B175=AP$28,$B175=$B176-1),NPV(discount_rate,OFFSET(AP140,,,,COUNTA($G$122:$CC$122)-COUNTA($G$122:AP$122)+1)-OFFSET(AP141,,,,COUNTA($G$122:$CC$122)-COUNTA($G$122:AP$122)+1))*(1+discount_rate),0)</f>
        <v>0</v>
      </c>
      <c r="AQ175" s="1" cm="1">
        <f t="array" aca="1" ref="AQ175" ca="1">IF(AND($B175=AQ$28,$B175=$B176-1),NPV(discount_rate,OFFSET(AQ140,,,,COUNTA($G$122:$CC$122)-COUNTA($G$122:AQ$122)+1)-OFFSET(AQ141,,,,COUNTA($G$122:$CC$122)-COUNTA($G$122:AQ$122)+1))*(1+discount_rate),0)</f>
        <v>0</v>
      </c>
      <c r="AR175" s="1" cm="1">
        <f t="array" aca="1" ref="AR175" ca="1">IF(AND($B175=AR$28,$B175=$B176-1),NPV(discount_rate,OFFSET(AR140,,,,COUNTA($G$122:$CC$122)-COUNTA($G$122:AR$122)+1)-OFFSET(AR141,,,,COUNTA($G$122:$CC$122)-COUNTA($G$122:AR$122)+1))*(1+discount_rate),0)</f>
        <v>0</v>
      </c>
      <c r="AS175" s="1" cm="1">
        <f t="array" aca="1" ref="AS175" ca="1">IF(AND($B175=AS$28,$B175=$B176-1),NPV(discount_rate,OFFSET(AS140,,,,COUNTA($G$122:$CC$122)-COUNTA($G$122:AS$122)+1)-OFFSET(AS141,,,,COUNTA($G$122:$CC$122)-COUNTA($G$122:AS$122)+1))*(1+discount_rate),0)</f>
        <v>0</v>
      </c>
      <c r="AT175" s="1" cm="1">
        <f t="array" aca="1" ref="AT175" ca="1">IF(AND($B175=AT$28,$B175=$B176-1),NPV(discount_rate,OFFSET(AT140,,,,COUNTA($G$122:$CC$122)-COUNTA($G$122:AT$122)+1)-OFFSET(AT141,,,,COUNTA($G$122:$CC$122)-COUNTA($G$122:AT$122)+1))*(1+discount_rate),0)</f>
        <v>0</v>
      </c>
      <c r="AU175" s="1" cm="1">
        <f t="array" aca="1" ref="AU175" ca="1">IF(AND($B175=AU$28,$B175=$B176-1),NPV(discount_rate,OFFSET(AU140,,,,COUNTA($G$122:$CC$122)-COUNTA($G$122:AU$122)+1)-OFFSET(AU141,,,,COUNTA($G$122:$CC$122)-COUNTA($G$122:AU$122)+1))*(1+discount_rate),0)</f>
        <v>0</v>
      </c>
      <c r="AV175" s="1" cm="1">
        <f t="array" aca="1" ref="AV175" ca="1">IF(AND($B175=AV$28,$B175=$B176-1),NPV(discount_rate,OFFSET(AV140,,,,COUNTA($G$122:$CC$122)-COUNTA($G$122:AV$122)+1)-OFFSET(AV141,,,,COUNTA($G$122:$CC$122)-COUNTA($G$122:AV$122)+1))*(1+discount_rate),0)</f>
        <v>0</v>
      </c>
      <c r="AW175" s="1" cm="1">
        <f t="array" aca="1" ref="AW175" ca="1">IF(AND($B175=AW$28,$B175=$B176-1),NPV(discount_rate,OFFSET(AW140,,,,COUNTA($G$122:$CC$122)-COUNTA($G$122:AW$122)+1)-OFFSET(AW141,,,,COUNTA($G$122:$CC$122)-COUNTA($G$122:AW$122)+1))*(1+discount_rate),0)</f>
        <v>0</v>
      </c>
      <c r="AX175" s="1" cm="1">
        <f t="array" aca="1" ref="AX175" ca="1">IF(AND($B175=AX$28,$B175=$B176-1),NPV(discount_rate,OFFSET(AX140,,,,COUNTA($G$122:$CC$122)-COUNTA($G$122:AX$122)+1)-OFFSET(AX141,,,,COUNTA($G$122:$CC$122)-COUNTA($G$122:AX$122)+1))*(1+discount_rate),0)</f>
        <v>0</v>
      </c>
      <c r="AY175" s="1" cm="1">
        <f t="array" aca="1" ref="AY175" ca="1">IF(AND($B175=AY$28,$B175=$B176-1),NPV(discount_rate,OFFSET(AY140,,,,COUNTA($G$122:$CC$122)-COUNTA($G$122:AY$122)+1)-OFFSET(AY141,,,,COUNTA($G$122:$CC$122)-COUNTA($G$122:AY$122)+1))*(1+discount_rate),0)</f>
        <v>0</v>
      </c>
      <c r="AZ175" s="1" cm="1">
        <f t="array" aca="1" ref="AZ175" ca="1">IF(AND($B175=AZ$28,$B175=$B176-1),NPV(discount_rate,OFFSET(AZ140,,,,COUNTA($G$122:$CC$122)-COUNTA($G$122:AZ$122)+1)-OFFSET(AZ141,,,,COUNTA($G$122:$CC$122)-COUNTA($G$122:AZ$122)+1))*(1+discount_rate),0)</f>
        <v>0</v>
      </c>
      <c r="BA175" s="1" cm="1">
        <f t="array" aca="1" ref="BA175" ca="1">IF(AND($B175=BA$28,$B175=$B176-1),NPV(discount_rate,OFFSET(BA140,,,,COUNTA($G$122:$CC$122)-COUNTA($G$122:BA$122)+1)-OFFSET(BA141,,,,COUNTA($G$122:$CC$122)-COUNTA($G$122:BA$122)+1))*(1+discount_rate),0)</f>
        <v>0</v>
      </c>
      <c r="BB175" s="1" cm="1">
        <f t="array" aca="1" ref="BB175" ca="1">IF(AND($B175=BB$28,$B175=$B176-1),NPV(discount_rate,OFFSET(BB140,,,,COUNTA($G$122:$CC$122)-COUNTA($G$122:BB$122)+1)-OFFSET(BB141,,,,COUNTA($G$122:$CC$122)-COUNTA($G$122:BB$122)+1))*(1+discount_rate),0)</f>
        <v>0</v>
      </c>
      <c r="BC175" s="1" cm="1">
        <f t="array" aca="1" ref="BC175" ca="1">IF(AND($B175=BC$28,$B175=$B176-1),NPV(discount_rate,OFFSET(BC140,,,,COUNTA($G$122:$CC$122)-COUNTA($G$122:BC$122)+1)-OFFSET(BC141,,,,COUNTA($G$122:$CC$122)-COUNTA($G$122:BC$122)+1))*(1+discount_rate),0)</f>
        <v>0</v>
      </c>
      <c r="BD175" s="1" cm="1">
        <f t="array" aca="1" ref="BD175" ca="1">IF(AND($B175=BD$28,$B175=$B176-1),NPV(discount_rate,OFFSET(BD140,,,,COUNTA($G$122:$CC$122)-COUNTA($G$122:BD$122)+1)-OFFSET(BD141,,,,COUNTA($G$122:$CC$122)-COUNTA($G$122:BD$122)+1))*(1+discount_rate),0)</f>
        <v>0</v>
      </c>
      <c r="BE175" s="1" cm="1">
        <f t="array" aca="1" ref="BE175" ca="1">IF(AND($B175=BE$28,$B175=$B176-1),NPV(discount_rate,OFFSET(BE140,,,,COUNTA($G$122:$CC$122)-COUNTA($G$122:BE$122)+1)-OFFSET(BE141,,,,COUNTA($G$122:$CC$122)-COUNTA($G$122:BE$122)+1))*(1+discount_rate),0)</f>
        <v>0</v>
      </c>
      <c r="BF175" s="1" cm="1">
        <f t="array" aca="1" ref="BF175" ca="1">IF(AND($B175=BF$28,$B175=$B176-1),NPV(discount_rate,OFFSET(BF140,,,,COUNTA($G$122:$CC$122)-COUNTA($G$122:BF$122)+1)-OFFSET(BF141,,,,COUNTA($G$122:$CC$122)-COUNTA($G$122:BF$122)+1))*(1+discount_rate),0)</f>
        <v>0</v>
      </c>
      <c r="BG175" s="1" cm="1">
        <f t="array" aca="1" ref="BG175" ca="1">IF(AND($B175=BG$28,$B175=$B176-1),NPV(discount_rate,OFFSET(BG140,,,,COUNTA($G$122:$CC$122)-COUNTA($G$122:BG$122)+1)-OFFSET(BG141,,,,COUNTA($G$122:$CC$122)-COUNTA($G$122:BG$122)+1))*(1+discount_rate),0)</f>
        <v>0</v>
      </c>
      <c r="BH175" s="1" cm="1">
        <f t="array" aca="1" ref="BH175" ca="1">IF(AND($B175=BH$28,$B175=$B176-1),NPV(discount_rate,OFFSET(BH140,,,,COUNTA($G$122:$CC$122)-COUNTA($G$122:BH$122)+1)-OFFSET(BH141,,,,COUNTA($G$122:$CC$122)-COUNTA($G$122:BH$122)+1))*(1+discount_rate),0)</f>
        <v>0</v>
      </c>
      <c r="BI175" s="1" cm="1">
        <f t="array" aca="1" ref="BI175" ca="1">IF(AND($B175=BI$28,$B175=$B176-1),NPV(discount_rate,OFFSET(BI140,,,,COUNTA($G$122:$CC$122)-COUNTA($G$122:BI$122)+1)-OFFSET(BI141,,,,COUNTA($G$122:$CC$122)-COUNTA($G$122:BI$122)+1))*(1+discount_rate),0)</f>
        <v>0</v>
      </c>
      <c r="BJ175" s="1" cm="1">
        <f t="array" aca="1" ref="BJ175" ca="1">IF(AND($B175=BJ$28,$B175=$B176-1),NPV(discount_rate,OFFSET(BJ140,,,,COUNTA($G$122:$CC$122)-COUNTA($G$122:BJ$122)+1)-OFFSET(BJ141,,,,COUNTA($G$122:$CC$122)-COUNTA($G$122:BJ$122)+1))*(1+discount_rate),0)</f>
        <v>0</v>
      </c>
      <c r="BK175" s="1" cm="1">
        <f t="array" aca="1" ref="BK175" ca="1">IF(AND($B175=BK$28,$B175=$B176-1),NPV(discount_rate,OFFSET(BK140,,,,COUNTA($G$122:$CC$122)-COUNTA($G$122:BK$122)+1)-OFFSET(BK141,,,,COUNTA($G$122:$CC$122)-COUNTA($G$122:BK$122)+1))*(1+discount_rate),0)</f>
        <v>0</v>
      </c>
      <c r="BL175" s="1" cm="1">
        <f t="array" aca="1" ref="BL175" ca="1">IF(AND($B175=BL$28,$B175=$B176-1),NPV(discount_rate,OFFSET(BL140,,,,COUNTA($G$122:$CC$122)-COUNTA($G$122:BL$122)+1)-OFFSET(BL141,,,,COUNTA($G$122:$CC$122)-COUNTA($G$122:BL$122)+1))*(1+discount_rate),0)</f>
        <v>0</v>
      </c>
      <c r="BM175" s="1" cm="1">
        <f t="array" aca="1" ref="BM175" ca="1">IF(AND($B175=BM$28,$B175=$B176-1),NPV(discount_rate,OFFSET(BM140,,,,COUNTA($G$122:$CC$122)-COUNTA($G$122:BM$122)+1)-OFFSET(BM141,,,,COUNTA($G$122:$CC$122)-COUNTA($G$122:BM$122)+1))*(1+discount_rate),0)</f>
        <v>0</v>
      </c>
      <c r="BN175" s="1" cm="1">
        <f t="array" aca="1" ref="BN175" ca="1">IF(AND($B175=BN$28,$B175=$B176-1),NPV(discount_rate,OFFSET(BN140,,,,COUNTA($G$122:$CC$122)-COUNTA($G$122:BN$122)+1)-OFFSET(BN141,,,,COUNTA($G$122:$CC$122)-COUNTA($G$122:BN$122)+1))*(1+discount_rate),0)</f>
        <v>0</v>
      </c>
      <c r="BO175" s="1" cm="1">
        <f t="array" aca="1" ref="BO175" ca="1">IF(AND($B175=BO$28,$B175=$B176-1),NPV(discount_rate,OFFSET(BO140,,,,COUNTA($G$122:$CC$122)-COUNTA($G$122:BO$122)+1)-OFFSET(BO141,,,,COUNTA($G$122:$CC$122)-COUNTA($G$122:BO$122)+1))*(1+discount_rate),0)</f>
        <v>0</v>
      </c>
      <c r="BP175" s="1" cm="1">
        <f t="array" aca="1" ref="BP175" ca="1">IF(AND($B175=BP$28,$B175=$B176-1),NPV(discount_rate,OFFSET(BP140,,,,COUNTA($G$122:$CC$122)-COUNTA($G$122:BP$122)+1)-OFFSET(BP141,,,,COUNTA($G$122:$CC$122)-COUNTA($G$122:BP$122)+1))*(1+discount_rate),0)</f>
        <v>0</v>
      </c>
      <c r="BQ175" s="1" cm="1">
        <f t="array" aca="1" ref="BQ175" ca="1">IF(AND($B175=BQ$28,$B175=$B176-1),NPV(discount_rate,OFFSET(BQ140,,,,COUNTA($G$122:$CC$122)-COUNTA($G$122:BQ$122)+1)-OFFSET(BQ141,,,,COUNTA($G$122:$CC$122)-COUNTA($G$122:BQ$122)+1))*(1+discount_rate),0)</f>
        <v>0</v>
      </c>
      <c r="BR175" s="1" cm="1">
        <f t="array" aca="1" ref="BR175" ca="1">IF(AND($B175=BR$28,$B175=$B176-1),NPV(discount_rate,OFFSET(BR140,,,,COUNTA($G$122:$CC$122)-COUNTA($G$122:BR$122)+1)-OFFSET(BR141,,,,COUNTA($G$122:$CC$122)-COUNTA($G$122:BR$122)+1))*(1+discount_rate),0)</f>
        <v>0</v>
      </c>
      <c r="BS175" s="1" cm="1">
        <f t="array" aca="1" ref="BS175" ca="1">IF(AND($B175=BS$28,$B175=$B176-1),NPV(discount_rate,OFFSET(BS140,,,,COUNTA($G$122:$CC$122)-COUNTA($G$122:BS$122)+1)-OFFSET(BS141,,,,COUNTA($G$122:$CC$122)-COUNTA($G$122:BS$122)+1))*(1+discount_rate),0)</f>
        <v>0</v>
      </c>
      <c r="BT175" s="1" cm="1">
        <f t="array" aca="1" ref="BT175" ca="1">IF(AND($B175=BT$28,$B175=$B176-1),NPV(discount_rate,OFFSET(BT140,,,,COUNTA($G$122:$CC$122)-COUNTA($G$122:BT$122)+1)-OFFSET(BT141,,,,COUNTA($G$122:$CC$122)-COUNTA($G$122:BT$122)+1))*(1+discount_rate),0)</f>
        <v>0</v>
      </c>
      <c r="BU175" s="1" cm="1">
        <f t="array" aca="1" ref="BU175" ca="1">IF(AND($B175=BU$28,$B175=$B176-1),NPV(discount_rate,OFFSET(BU140,,,,COUNTA($G$122:$CC$122)-COUNTA($G$122:BU$122)+1)-OFFSET(BU141,,,,COUNTA($G$122:$CC$122)-COUNTA($G$122:BU$122)+1))*(1+discount_rate),0)</f>
        <v>0</v>
      </c>
      <c r="BV175" s="1" cm="1">
        <f t="array" aca="1" ref="BV175" ca="1">IF(AND($B175=BV$28,$B175=$B176-1),NPV(discount_rate,OFFSET(BV140,,,,COUNTA($G$122:$CC$122)-COUNTA($G$122:BV$122)+1)-OFFSET(BV141,,,,COUNTA($G$122:$CC$122)-COUNTA($G$122:BV$122)+1))*(1+discount_rate),0)</f>
        <v>0</v>
      </c>
      <c r="BW175" s="1" cm="1">
        <f t="array" aca="1" ref="BW175" ca="1">IF(AND($B175=BW$28,$B175=$B176-1),NPV(discount_rate,OFFSET(BW140,,,,COUNTA($G$122:$CC$122)-COUNTA($G$122:BW$122)+1)-OFFSET(BW141,,,,COUNTA($G$122:$CC$122)-COUNTA($G$122:BW$122)+1))*(1+discount_rate),0)</f>
        <v>0</v>
      </c>
      <c r="BX175" s="1" cm="1">
        <f t="array" aca="1" ref="BX175" ca="1">IF(AND($B175=BX$28,$B175=$B176-1),NPV(discount_rate,OFFSET(BX140,,,,COUNTA($G$122:$CC$122)-COUNTA($G$122:BX$122)+1)-OFFSET(BX141,,,,COUNTA($G$122:$CC$122)-COUNTA($G$122:BX$122)+1))*(1+discount_rate),0)</f>
        <v>0</v>
      </c>
      <c r="BY175" s="1" cm="1">
        <f t="array" aca="1" ref="BY175" ca="1">IF(AND($B175=BY$28,$B175=$B176-1),NPV(discount_rate,OFFSET(BY140,,,,COUNTA($G$122:$CC$122)-COUNTA($G$122:BY$122)+1)-OFFSET(BY141,,,,COUNTA($G$122:$CC$122)-COUNTA($G$122:BY$122)+1))*(1+discount_rate),0)</f>
        <v>0</v>
      </c>
      <c r="BZ175" s="1" cm="1">
        <f t="array" aca="1" ref="BZ175" ca="1">IF(AND($B175=BZ$28,$B175=$B176-1),NPV(discount_rate,OFFSET(BZ140,,,,COUNTA($G$122:$CC$122)-COUNTA($G$122:BZ$122)+1)-OFFSET(BZ141,,,,COUNTA($G$122:$CC$122)-COUNTA($G$122:BZ$122)+1))*(1+discount_rate),0)</f>
        <v>0</v>
      </c>
      <c r="CA175" s="1" cm="1">
        <f t="array" aca="1" ref="CA175" ca="1">IF(AND($B175=CA$28,$B175=$B176-1),NPV(discount_rate,OFFSET(CA140,,,,COUNTA($G$122:$CC$122)-COUNTA($G$122:CA$122)+1)-OFFSET(CA141,,,,COUNTA($G$122:$CC$122)-COUNTA($G$122:CA$122)+1))*(1+discount_rate),0)</f>
        <v>0</v>
      </c>
      <c r="CB175" s="1" cm="1">
        <f t="array" aca="1" ref="CB175" ca="1">IF(AND($B175=CB$28,$B175=$B176-1),NPV(discount_rate,OFFSET(CB140,,,,COUNTA($G$122:$CC$122)-COUNTA($G$122:CB$122)+1)-OFFSET(CB141,,,,COUNTA($G$122:$CC$122)-COUNTA($G$122:CB$122)+1))*(1+discount_rate),0)</f>
        <v>0</v>
      </c>
      <c r="CC175" s="1" cm="1">
        <f t="array" aca="1" ref="CC175" ca="1">IF(AND($B175=CC$28,$B175=$B176-1),NPV(discount_rate,OFFSET(CC140,,,,COUNTA($G$122:$CC$122)-COUNTA($G$122:CC$122)+1)-OFFSET(CC141,,,,COUNTA($G$122:$CC$122)-COUNTA($G$122:CC$122)+1))*(1+discount_rate),0)</f>
        <v>0</v>
      </c>
    </row>
    <row r="176" spans="2:81" x14ac:dyDescent="0.2">
      <c r="B176">
        <f t="shared" si="77"/>
        <v>2045</v>
      </c>
      <c r="D176" t="s">
        <v>43</v>
      </c>
      <c r="G176" s="1" cm="1">
        <f t="array" aca="1" ref="G176" ca="1">IF(AND($B176=G$28,$B176=$B177-1),NPV(discount_rate,OFFSET(G141,,,,COUNTA($G$122:$CC$122)-COUNTA($G$122:G$122)+1)-OFFSET(G142,,,,COUNTA($G$122:$CC$122)-COUNTA($G$122:G$122)+1))*(1+discount_rate),0)</f>
        <v>0</v>
      </c>
      <c r="H176" s="1" cm="1">
        <f t="array" aca="1" ref="H176" ca="1">IF(AND($B176=H$28,$B176=$B177-1),NPV(discount_rate,OFFSET(H141,,,,COUNTA($G$122:$CC$122)-COUNTA($G$122:H$122)+1)-OFFSET(H142,,,,COUNTA($G$122:$CC$122)-COUNTA($G$122:H$122)+1))*(1+discount_rate),0)</f>
        <v>0</v>
      </c>
      <c r="I176" s="1" cm="1">
        <f t="array" aca="1" ref="I176" ca="1">IF(AND($B176=I$28,$B176=$B177-1),NPV(discount_rate,OFFSET(I141,,,,COUNTA($G$122:$CC$122)-COUNTA($G$122:I$122)+1)-OFFSET(I142,,,,COUNTA($G$122:$CC$122)-COUNTA($G$122:I$122)+1))*(1+discount_rate),0)</f>
        <v>0</v>
      </c>
      <c r="J176" s="1" cm="1">
        <f t="array" aca="1" ref="J176" ca="1">IF(AND($B176=J$28,$B176=$B177-1),NPV(discount_rate,OFFSET(J141,,,,COUNTA($G$122:$CC$122)-COUNTA($G$122:J$122)+1)-OFFSET(J142,,,,COUNTA($G$122:$CC$122)-COUNTA($G$122:J$122)+1))*(1+discount_rate),0)</f>
        <v>0</v>
      </c>
      <c r="K176" s="1" cm="1">
        <f t="array" aca="1" ref="K176" ca="1">IF(AND($B176=K$28,$B176=$B177-1),NPV(discount_rate,OFFSET(K141,,,,COUNTA($G$122:$CC$122)-COUNTA($G$122:K$122)+1)-OFFSET(K142,,,,COUNTA($G$122:$CC$122)-COUNTA($G$122:K$122)+1))*(1+discount_rate),0)</f>
        <v>0</v>
      </c>
      <c r="L176" s="1" cm="1">
        <f t="array" aca="1" ref="L176" ca="1">IF(AND($B176=L$28,$B176=$B177-1),NPV(discount_rate,OFFSET(L141,,,,COUNTA($G$122:$CC$122)-COUNTA($G$122:L$122)+1)-OFFSET(L142,,,,COUNTA($G$122:$CC$122)-COUNTA($G$122:L$122)+1))*(1+discount_rate),0)</f>
        <v>0</v>
      </c>
      <c r="M176" s="1" cm="1">
        <f t="array" aca="1" ref="M176" ca="1">IF(AND($B176=M$28,$B176=$B177-1),NPV(discount_rate,OFFSET(M141,,,,COUNTA($G$122:$CC$122)-COUNTA($G$122:M$122)+1)-OFFSET(M142,,,,COUNTA($G$122:$CC$122)-COUNTA($G$122:M$122)+1))*(1+discount_rate),0)</f>
        <v>0</v>
      </c>
      <c r="N176" s="1" cm="1">
        <f t="array" aca="1" ref="N176" ca="1">IF(AND($B176=N$28,$B176=$B177-1),NPV(discount_rate,OFFSET(N141,,,,COUNTA($G$122:$CC$122)-COUNTA($G$122:N$122)+1)-OFFSET(N142,,,,COUNTA($G$122:$CC$122)-COUNTA($G$122:N$122)+1))*(1+discount_rate),0)</f>
        <v>0</v>
      </c>
      <c r="O176" s="1" cm="1">
        <f t="array" aca="1" ref="O176" ca="1">IF(AND($B176=O$28,$B176=$B177-1),NPV(discount_rate,OFFSET(O141,,,,COUNTA($G$122:$CC$122)-COUNTA($G$122:O$122)+1)-OFFSET(O142,,,,COUNTA($G$122:$CC$122)-COUNTA($G$122:O$122)+1))*(1+discount_rate),0)</f>
        <v>0</v>
      </c>
      <c r="P176" s="1" cm="1">
        <f t="array" aca="1" ref="P176" ca="1">IF(AND($B176=P$28,$B176=$B177-1),NPV(discount_rate,OFFSET(P141,,,,COUNTA($G$122:$CC$122)-COUNTA($G$122:P$122)+1)-OFFSET(P142,,,,COUNTA($G$122:$CC$122)-COUNTA($G$122:P$122)+1))*(1+discount_rate),0)</f>
        <v>0</v>
      </c>
      <c r="Q176" s="1" cm="1">
        <f t="array" aca="1" ref="Q176" ca="1">IF(AND($B176=Q$28,$B176=$B177-1),NPV(discount_rate,OFFSET(Q141,,,,COUNTA($G$122:$CC$122)-COUNTA($G$122:Q$122)+1)-OFFSET(Q142,,,,COUNTA($G$122:$CC$122)-COUNTA($G$122:Q$122)+1))*(1+discount_rate),0)</f>
        <v>0</v>
      </c>
      <c r="R176" s="1" cm="1">
        <f t="array" aca="1" ref="R176" ca="1">IF(AND($B176=R$28,$B176=$B177-1),NPV(discount_rate,OFFSET(R141,,,,COUNTA($G$122:$CC$122)-COUNTA($G$122:R$122)+1)-OFFSET(R142,,,,COUNTA($G$122:$CC$122)-COUNTA($G$122:R$122)+1))*(1+discount_rate),0)</f>
        <v>0</v>
      </c>
      <c r="S176" s="1" cm="1">
        <f t="array" aca="1" ref="S176" ca="1">IF(AND($B176=S$28,$B176=$B177-1),NPV(discount_rate,OFFSET(S141,,,,COUNTA($G$122:$CC$122)-COUNTA($G$122:S$122)+1)-OFFSET(S142,,,,COUNTA($G$122:$CC$122)-COUNTA($G$122:S$122)+1))*(1+discount_rate),0)</f>
        <v>0</v>
      </c>
      <c r="T176" s="1" cm="1">
        <f t="array" aca="1" ref="T176" ca="1">IF(AND($B176=T$28,$B176=$B177-1),NPV(discount_rate,OFFSET(T141,,,,COUNTA($G$122:$CC$122)-COUNTA($G$122:T$122)+1)-OFFSET(T142,,,,COUNTA($G$122:$CC$122)-COUNTA($G$122:T$122)+1))*(1+discount_rate),0)</f>
        <v>0</v>
      </c>
      <c r="U176" s="1" cm="1">
        <f t="array" aca="1" ref="U176" ca="1">IF(AND($B176=U$28,$B176=$B177-1),NPV(discount_rate,OFFSET(U141,,,,COUNTA($G$122:$CC$122)-COUNTA($G$122:U$122)+1)-OFFSET(U142,,,,COUNTA($G$122:$CC$122)-COUNTA($G$122:U$122)+1))*(1+discount_rate),0)</f>
        <v>0</v>
      </c>
      <c r="V176" s="1" cm="1">
        <f t="array" aca="1" ref="V176" ca="1">IF(AND($B176=V$28,$B176=$B177-1),NPV(discount_rate,OFFSET(V141,,,,COUNTA($G$122:$CC$122)-COUNTA($G$122:V$122)+1)-OFFSET(V142,,,,COUNTA($G$122:$CC$122)-COUNTA($G$122:V$122)+1))*(1+discount_rate),0)</f>
        <v>0</v>
      </c>
      <c r="W176" s="1" cm="1">
        <f t="array" aca="1" ref="W176" ca="1">IF(AND($B176=W$28,$B176=$B177-1),NPV(discount_rate,OFFSET(W141,,,,COUNTA($G$122:$CC$122)-COUNTA($G$122:W$122)+1)-OFFSET(W142,,,,COUNTA($G$122:$CC$122)-COUNTA($G$122:W$122)+1))*(1+discount_rate),0)</f>
        <v>0</v>
      </c>
      <c r="X176" s="1" cm="1">
        <f t="array" aca="1" ref="X176" ca="1">IF(AND($B176=X$28,$B176=$B177-1),NPV(discount_rate,OFFSET(X141,,,,COUNTA($G$122:$CC$122)-COUNTA($G$122:X$122)+1)-OFFSET(X142,,,,COUNTA($G$122:$CC$122)-COUNTA($G$122:X$122)+1))*(1+discount_rate),0)</f>
        <v>0</v>
      </c>
      <c r="Y176" s="1" cm="1">
        <f t="array" aca="1" ref="Y176" ca="1">IF(AND($B176=Y$28,$B176=$B177-1),NPV(discount_rate,OFFSET(Y141,,,,COUNTA($G$122:$CC$122)-COUNTA($G$122:Y$122)+1)-OFFSET(Y142,,,,COUNTA($G$122:$CC$122)-COUNTA($G$122:Y$122)+1))*(1+discount_rate),0)</f>
        <v>0</v>
      </c>
      <c r="Z176" s="1" cm="1">
        <f t="array" aca="1" ref="Z176" ca="1">IF(AND($B176=Z$28,$B176=$B177-1),NPV(discount_rate,OFFSET(Z141,,,,COUNTA($G$122:$CC$122)-COUNTA($G$122:Z$122)+1)-OFFSET(Z142,,,,COUNTA($G$122:$CC$122)-COUNTA($G$122:Z$122)+1))*(1+discount_rate),0)</f>
        <v>605.99399575693019</v>
      </c>
      <c r="AA176" s="1" cm="1">
        <f t="array" aca="1" ref="AA176" ca="1">IF(AND($B176=AA$28,$B176=$B177-1),NPV(discount_rate,OFFSET(AA141,,,,COUNTA($G$122:$CC$122)-COUNTA($G$122:AA$122)+1)-OFFSET(AA142,,,,COUNTA($G$122:$CC$122)-COUNTA($G$122:AA$122)+1))*(1+discount_rate),0)</f>
        <v>0</v>
      </c>
      <c r="AB176" s="1" cm="1">
        <f t="array" aca="1" ref="AB176" ca="1">IF(AND($B176=AB$28,$B176=$B177-1),NPV(discount_rate,OFFSET(AB141,,,,COUNTA($G$122:$CC$122)-COUNTA($G$122:AB$122)+1)-OFFSET(AB142,,,,COUNTA($G$122:$CC$122)-COUNTA($G$122:AB$122)+1))*(1+discount_rate),0)</f>
        <v>0</v>
      </c>
      <c r="AC176" s="1" cm="1">
        <f t="array" aca="1" ref="AC176" ca="1">IF(AND($B176=AC$28,$B176=$B177-1),NPV(discount_rate,OFFSET(AC141,,,,COUNTA($G$122:$CC$122)-COUNTA($G$122:AC$122)+1)-OFFSET(AC142,,,,COUNTA($G$122:$CC$122)-COUNTA($G$122:AC$122)+1))*(1+discount_rate),0)</f>
        <v>0</v>
      </c>
      <c r="AD176" s="1" cm="1">
        <f t="array" aca="1" ref="AD176" ca="1">IF(AND($B176=AD$28,$B176=$B177-1),NPV(discount_rate,OFFSET(AD141,,,,COUNTA($G$122:$CC$122)-COUNTA($G$122:AD$122)+1)-OFFSET(AD142,,,,COUNTA($G$122:$CC$122)-COUNTA($G$122:AD$122)+1))*(1+discount_rate),0)</f>
        <v>0</v>
      </c>
      <c r="AE176" s="1" cm="1">
        <f t="array" aca="1" ref="AE176" ca="1">IF(AND($B176=AE$28,$B176=$B177-1),NPV(discount_rate,OFFSET(AE141,,,,COUNTA($G$122:$CC$122)-COUNTA($G$122:AE$122)+1)-OFFSET(AE142,,,,COUNTA($G$122:$CC$122)-COUNTA($G$122:AE$122)+1))*(1+discount_rate),0)</f>
        <v>0</v>
      </c>
      <c r="AF176" s="1" cm="1">
        <f t="array" aca="1" ref="AF176" ca="1">IF(AND($B176=AF$28,$B176=$B177-1),NPV(discount_rate,OFFSET(AF141,,,,COUNTA($G$122:$CC$122)-COUNTA($G$122:AF$122)+1)-OFFSET(AF142,,,,COUNTA($G$122:$CC$122)-COUNTA($G$122:AF$122)+1))*(1+discount_rate),0)</f>
        <v>0</v>
      </c>
      <c r="AG176" s="1" cm="1">
        <f t="array" aca="1" ref="AG176" ca="1">IF(AND($B176=AG$28,$B176=$B177-1),NPV(discount_rate,OFFSET(AG141,,,,COUNTA($G$122:$CC$122)-COUNTA($G$122:AG$122)+1)-OFFSET(AG142,,,,COUNTA($G$122:$CC$122)-COUNTA($G$122:AG$122)+1))*(1+discount_rate),0)</f>
        <v>0</v>
      </c>
      <c r="AH176" s="1" cm="1">
        <f t="array" aca="1" ref="AH176" ca="1">IF(AND($B176=AH$28,$B176=$B177-1),NPV(discount_rate,OFFSET(AH141,,,,COUNTA($G$122:$CC$122)-COUNTA($G$122:AH$122)+1)-OFFSET(AH142,,,,COUNTA($G$122:$CC$122)-COUNTA($G$122:AH$122)+1))*(1+discount_rate),0)</f>
        <v>0</v>
      </c>
      <c r="AI176" s="1" cm="1">
        <f t="array" aca="1" ref="AI176" ca="1">IF(AND($B176=AI$28,$B176=$B177-1),NPV(discount_rate,OFFSET(AI141,,,,COUNTA($G$122:$CC$122)-COUNTA($G$122:AI$122)+1)-OFFSET(AI142,,,,COUNTA($G$122:$CC$122)-COUNTA($G$122:AI$122)+1))*(1+discount_rate),0)</f>
        <v>0</v>
      </c>
      <c r="AJ176" s="1" cm="1">
        <f t="array" aca="1" ref="AJ176" ca="1">IF(AND($B176=AJ$28,$B176=$B177-1),NPV(discount_rate,OFFSET(AJ141,,,,COUNTA($G$122:$CC$122)-COUNTA($G$122:AJ$122)+1)-OFFSET(AJ142,,,,COUNTA($G$122:$CC$122)-COUNTA($G$122:AJ$122)+1))*(1+discount_rate),0)</f>
        <v>0</v>
      </c>
      <c r="AK176" s="1" cm="1">
        <f t="array" aca="1" ref="AK176" ca="1">IF(AND($B176=AK$28,$B176=$B177-1),NPV(discount_rate,OFFSET(AK141,,,,COUNTA($G$122:$CC$122)-COUNTA($G$122:AK$122)+1)-OFFSET(AK142,,,,COUNTA($G$122:$CC$122)-COUNTA($G$122:AK$122)+1))*(1+discount_rate),0)</f>
        <v>0</v>
      </c>
      <c r="AL176" s="1" cm="1">
        <f t="array" aca="1" ref="AL176" ca="1">IF(AND($B176=AL$28,$B176=$B177-1),NPV(discount_rate,OFFSET(AL141,,,,COUNTA($G$122:$CC$122)-COUNTA($G$122:AL$122)+1)-OFFSET(AL142,,,,COUNTA($G$122:$CC$122)-COUNTA($G$122:AL$122)+1))*(1+discount_rate),0)</f>
        <v>0</v>
      </c>
      <c r="AM176" s="1" cm="1">
        <f t="array" aca="1" ref="AM176" ca="1">IF(AND($B176=AM$28,$B176=$B177-1),NPV(discount_rate,OFFSET(AM141,,,,COUNTA($G$122:$CC$122)-COUNTA($G$122:AM$122)+1)-OFFSET(AM142,,,,COUNTA($G$122:$CC$122)-COUNTA($G$122:AM$122)+1))*(1+discount_rate),0)</f>
        <v>0</v>
      </c>
      <c r="AN176" s="1" cm="1">
        <f t="array" aca="1" ref="AN176" ca="1">IF(AND($B176=AN$28,$B176=$B177-1),NPV(discount_rate,OFFSET(AN141,,,,COUNTA($G$122:$CC$122)-COUNTA($G$122:AN$122)+1)-OFFSET(AN142,,,,COUNTA($G$122:$CC$122)-COUNTA($G$122:AN$122)+1))*(1+discount_rate),0)</f>
        <v>0</v>
      </c>
      <c r="AO176" s="1" cm="1">
        <f t="array" aca="1" ref="AO176" ca="1">IF(AND($B176=AO$28,$B176=$B177-1),NPV(discount_rate,OFFSET(AO141,,,,COUNTA($G$122:$CC$122)-COUNTA($G$122:AO$122)+1)-OFFSET(AO142,,,,COUNTA($G$122:$CC$122)-COUNTA($G$122:AO$122)+1))*(1+discount_rate),0)</f>
        <v>0</v>
      </c>
      <c r="AP176" s="1" cm="1">
        <f t="array" aca="1" ref="AP176" ca="1">IF(AND($B176=AP$28,$B176=$B177-1),NPV(discount_rate,OFFSET(AP141,,,,COUNTA($G$122:$CC$122)-COUNTA($G$122:AP$122)+1)-OFFSET(AP142,,,,COUNTA($G$122:$CC$122)-COUNTA($G$122:AP$122)+1))*(1+discount_rate),0)</f>
        <v>0</v>
      </c>
      <c r="AQ176" s="1" cm="1">
        <f t="array" aca="1" ref="AQ176" ca="1">IF(AND($B176=AQ$28,$B176=$B177-1),NPV(discount_rate,OFFSET(AQ141,,,,COUNTA($G$122:$CC$122)-COUNTA($G$122:AQ$122)+1)-OFFSET(AQ142,,,,COUNTA($G$122:$CC$122)-COUNTA($G$122:AQ$122)+1))*(1+discount_rate),0)</f>
        <v>0</v>
      </c>
      <c r="AR176" s="1" cm="1">
        <f t="array" aca="1" ref="AR176" ca="1">IF(AND($B176=AR$28,$B176=$B177-1),NPV(discount_rate,OFFSET(AR141,,,,COUNTA($G$122:$CC$122)-COUNTA($G$122:AR$122)+1)-OFFSET(AR142,,,,COUNTA($G$122:$CC$122)-COUNTA($G$122:AR$122)+1))*(1+discount_rate),0)</f>
        <v>0</v>
      </c>
      <c r="AS176" s="1" cm="1">
        <f t="array" aca="1" ref="AS176" ca="1">IF(AND($B176=AS$28,$B176=$B177-1),NPV(discount_rate,OFFSET(AS141,,,,COUNTA($G$122:$CC$122)-COUNTA($G$122:AS$122)+1)-OFFSET(AS142,,,,COUNTA($G$122:$CC$122)-COUNTA($G$122:AS$122)+1))*(1+discount_rate),0)</f>
        <v>0</v>
      </c>
      <c r="AT176" s="1" cm="1">
        <f t="array" aca="1" ref="AT176" ca="1">IF(AND($B176=AT$28,$B176=$B177-1),NPV(discount_rate,OFFSET(AT141,,,,COUNTA($G$122:$CC$122)-COUNTA($G$122:AT$122)+1)-OFFSET(AT142,,,,COUNTA($G$122:$CC$122)-COUNTA($G$122:AT$122)+1))*(1+discount_rate),0)</f>
        <v>0</v>
      </c>
      <c r="AU176" s="1" cm="1">
        <f t="array" aca="1" ref="AU176" ca="1">IF(AND($B176=AU$28,$B176=$B177-1),NPV(discount_rate,OFFSET(AU141,,,,COUNTA($G$122:$CC$122)-COUNTA($G$122:AU$122)+1)-OFFSET(AU142,,,,COUNTA($G$122:$CC$122)-COUNTA($G$122:AU$122)+1))*(1+discount_rate),0)</f>
        <v>0</v>
      </c>
      <c r="AV176" s="1" cm="1">
        <f t="array" aca="1" ref="AV176" ca="1">IF(AND($B176=AV$28,$B176=$B177-1),NPV(discount_rate,OFFSET(AV141,,,,COUNTA($G$122:$CC$122)-COUNTA($G$122:AV$122)+1)-OFFSET(AV142,,,,COUNTA($G$122:$CC$122)-COUNTA($G$122:AV$122)+1))*(1+discount_rate),0)</f>
        <v>0</v>
      </c>
      <c r="AW176" s="1" cm="1">
        <f t="array" aca="1" ref="AW176" ca="1">IF(AND($B176=AW$28,$B176=$B177-1),NPV(discount_rate,OFFSET(AW141,,,,COUNTA($G$122:$CC$122)-COUNTA($G$122:AW$122)+1)-OFFSET(AW142,,,,COUNTA($G$122:$CC$122)-COUNTA($G$122:AW$122)+1))*(1+discount_rate),0)</f>
        <v>0</v>
      </c>
      <c r="AX176" s="1" cm="1">
        <f t="array" aca="1" ref="AX176" ca="1">IF(AND($B176=AX$28,$B176=$B177-1),NPV(discount_rate,OFFSET(AX141,,,,COUNTA($G$122:$CC$122)-COUNTA($G$122:AX$122)+1)-OFFSET(AX142,,,,COUNTA($G$122:$CC$122)-COUNTA($G$122:AX$122)+1))*(1+discount_rate),0)</f>
        <v>0</v>
      </c>
      <c r="AY176" s="1" cm="1">
        <f t="array" aca="1" ref="AY176" ca="1">IF(AND($B176=AY$28,$B176=$B177-1),NPV(discount_rate,OFFSET(AY141,,,,COUNTA($G$122:$CC$122)-COUNTA($G$122:AY$122)+1)-OFFSET(AY142,,,,COUNTA($G$122:$CC$122)-COUNTA($G$122:AY$122)+1))*(1+discount_rate),0)</f>
        <v>0</v>
      </c>
      <c r="AZ176" s="1" cm="1">
        <f t="array" aca="1" ref="AZ176" ca="1">IF(AND($B176=AZ$28,$B176=$B177-1),NPV(discount_rate,OFFSET(AZ141,,,,COUNTA($G$122:$CC$122)-COUNTA($G$122:AZ$122)+1)-OFFSET(AZ142,,,,COUNTA($G$122:$CC$122)-COUNTA($G$122:AZ$122)+1))*(1+discount_rate),0)</f>
        <v>0</v>
      </c>
      <c r="BA176" s="1" cm="1">
        <f t="array" aca="1" ref="BA176" ca="1">IF(AND($B176=BA$28,$B176=$B177-1),NPV(discount_rate,OFFSET(BA141,,,,COUNTA($G$122:$CC$122)-COUNTA($G$122:BA$122)+1)-OFFSET(BA142,,,,COUNTA($G$122:$CC$122)-COUNTA($G$122:BA$122)+1))*(1+discount_rate),0)</f>
        <v>0</v>
      </c>
      <c r="BB176" s="1" cm="1">
        <f t="array" aca="1" ref="BB176" ca="1">IF(AND($B176=BB$28,$B176=$B177-1),NPV(discount_rate,OFFSET(BB141,,,,COUNTA($G$122:$CC$122)-COUNTA($G$122:BB$122)+1)-OFFSET(BB142,,,,COUNTA($G$122:$CC$122)-COUNTA($G$122:BB$122)+1))*(1+discount_rate),0)</f>
        <v>0</v>
      </c>
      <c r="BC176" s="1" cm="1">
        <f t="array" aca="1" ref="BC176" ca="1">IF(AND($B176=BC$28,$B176=$B177-1),NPV(discount_rate,OFFSET(BC141,,,,COUNTA($G$122:$CC$122)-COUNTA($G$122:BC$122)+1)-OFFSET(BC142,,,,COUNTA($G$122:$CC$122)-COUNTA($G$122:BC$122)+1))*(1+discount_rate),0)</f>
        <v>0</v>
      </c>
      <c r="BD176" s="1" cm="1">
        <f t="array" aca="1" ref="BD176" ca="1">IF(AND($B176=BD$28,$B176=$B177-1),NPV(discount_rate,OFFSET(BD141,,,,COUNTA($G$122:$CC$122)-COUNTA($G$122:BD$122)+1)-OFFSET(BD142,,,,COUNTA($G$122:$CC$122)-COUNTA($G$122:BD$122)+1))*(1+discount_rate),0)</f>
        <v>0</v>
      </c>
      <c r="BE176" s="1" cm="1">
        <f t="array" aca="1" ref="BE176" ca="1">IF(AND($B176=BE$28,$B176=$B177-1),NPV(discount_rate,OFFSET(BE141,,,,COUNTA($G$122:$CC$122)-COUNTA($G$122:BE$122)+1)-OFFSET(BE142,,,,COUNTA($G$122:$CC$122)-COUNTA($G$122:BE$122)+1))*(1+discount_rate),0)</f>
        <v>0</v>
      </c>
      <c r="BF176" s="1" cm="1">
        <f t="array" aca="1" ref="BF176" ca="1">IF(AND($B176=BF$28,$B176=$B177-1),NPV(discount_rate,OFFSET(BF141,,,,COUNTA($G$122:$CC$122)-COUNTA($G$122:BF$122)+1)-OFFSET(BF142,,,,COUNTA($G$122:$CC$122)-COUNTA($G$122:BF$122)+1))*(1+discount_rate),0)</f>
        <v>0</v>
      </c>
      <c r="BG176" s="1" cm="1">
        <f t="array" aca="1" ref="BG176" ca="1">IF(AND($B176=BG$28,$B176=$B177-1),NPV(discount_rate,OFFSET(BG141,,,,COUNTA($G$122:$CC$122)-COUNTA($G$122:BG$122)+1)-OFFSET(BG142,,,,COUNTA($G$122:$CC$122)-COUNTA($G$122:BG$122)+1))*(1+discount_rate),0)</f>
        <v>0</v>
      </c>
      <c r="BH176" s="1" cm="1">
        <f t="array" aca="1" ref="BH176" ca="1">IF(AND($B176=BH$28,$B176=$B177-1),NPV(discount_rate,OFFSET(BH141,,,,COUNTA($G$122:$CC$122)-COUNTA($G$122:BH$122)+1)-OFFSET(BH142,,,,COUNTA($G$122:$CC$122)-COUNTA($G$122:BH$122)+1))*(1+discount_rate),0)</f>
        <v>0</v>
      </c>
      <c r="BI176" s="1" cm="1">
        <f t="array" aca="1" ref="BI176" ca="1">IF(AND($B176=BI$28,$B176=$B177-1),NPV(discount_rate,OFFSET(BI141,,,,COUNTA($G$122:$CC$122)-COUNTA($G$122:BI$122)+1)-OFFSET(BI142,,,,COUNTA($G$122:$CC$122)-COUNTA($G$122:BI$122)+1))*(1+discount_rate),0)</f>
        <v>0</v>
      </c>
      <c r="BJ176" s="1" cm="1">
        <f t="array" aca="1" ref="BJ176" ca="1">IF(AND($B176=BJ$28,$B176=$B177-1),NPV(discount_rate,OFFSET(BJ141,,,,COUNTA($G$122:$CC$122)-COUNTA($G$122:BJ$122)+1)-OFFSET(BJ142,,,,COUNTA($G$122:$CC$122)-COUNTA($G$122:BJ$122)+1))*(1+discount_rate),0)</f>
        <v>0</v>
      </c>
      <c r="BK176" s="1" cm="1">
        <f t="array" aca="1" ref="BK176" ca="1">IF(AND($B176=BK$28,$B176=$B177-1),NPV(discount_rate,OFFSET(BK141,,,,COUNTA($G$122:$CC$122)-COUNTA($G$122:BK$122)+1)-OFFSET(BK142,,,,COUNTA($G$122:$CC$122)-COUNTA($G$122:BK$122)+1))*(1+discount_rate),0)</f>
        <v>0</v>
      </c>
      <c r="BL176" s="1" cm="1">
        <f t="array" aca="1" ref="BL176" ca="1">IF(AND($B176=BL$28,$B176=$B177-1),NPV(discount_rate,OFFSET(BL141,,,,COUNTA($G$122:$CC$122)-COUNTA($G$122:BL$122)+1)-OFFSET(BL142,,,,COUNTA($G$122:$CC$122)-COUNTA($G$122:BL$122)+1))*(1+discount_rate),0)</f>
        <v>0</v>
      </c>
      <c r="BM176" s="1" cm="1">
        <f t="array" aca="1" ref="BM176" ca="1">IF(AND($B176=BM$28,$B176=$B177-1),NPV(discount_rate,OFFSET(BM141,,,,COUNTA($G$122:$CC$122)-COUNTA($G$122:BM$122)+1)-OFFSET(BM142,,,,COUNTA($G$122:$CC$122)-COUNTA($G$122:BM$122)+1))*(1+discount_rate),0)</f>
        <v>0</v>
      </c>
      <c r="BN176" s="1" cm="1">
        <f t="array" aca="1" ref="BN176" ca="1">IF(AND($B176=BN$28,$B176=$B177-1),NPV(discount_rate,OFFSET(BN141,,,,COUNTA($G$122:$CC$122)-COUNTA($G$122:BN$122)+1)-OFFSET(BN142,,,,COUNTA($G$122:$CC$122)-COUNTA($G$122:BN$122)+1))*(1+discount_rate),0)</f>
        <v>0</v>
      </c>
      <c r="BO176" s="1" cm="1">
        <f t="array" aca="1" ref="BO176" ca="1">IF(AND($B176=BO$28,$B176=$B177-1),NPV(discount_rate,OFFSET(BO141,,,,COUNTA($G$122:$CC$122)-COUNTA($G$122:BO$122)+1)-OFFSET(BO142,,,,COUNTA($G$122:$CC$122)-COUNTA($G$122:BO$122)+1))*(1+discount_rate),0)</f>
        <v>0</v>
      </c>
      <c r="BP176" s="1" cm="1">
        <f t="array" aca="1" ref="BP176" ca="1">IF(AND($B176=BP$28,$B176=$B177-1),NPV(discount_rate,OFFSET(BP141,,,,COUNTA($G$122:$CC$122)-COUNTA($G$122:BP$122)+1)-OFFSET(BP142,,,,COUNTA($G$122:$CC$122)-COUNTA($G$122:BP$122)+1))*(1+discount_rate),0)</f>
        <v>0</v>
      </c>
      <c r="BQ176" s="1" cm="1">
        <f t="array" aca="1" ref="BQ176" ca="1">IF(AND($B176=BQ$28,$B176=$B177-1),NPV(discount_rate,OFFSET(BQ141,,,,COUNTA($G$122:$CC$122)-COUNTA($G$122:BQ$122)+1)-OFFSET(BQ142,,,,COUNTA($G$122:$CC$122)-COUNTA($G$122:BQ$122)+1))*(1+discount_rate),0)</f>
        <v>0</v>
      </c>
      <c r="BR176" s="1" cm="1">
        <f t="array" aca="1" ref="BR176" ca="1">IF(AND($B176=BR$28,$B176=$B177-1),NPV(discount_rate,OFFSET(BR141,,,,COUNTA($G$122:$CC$122)-COUNTA($G$122:BR$122)+1)-OFFSET(BR142,,,,COUNTA($G$122:$CC$122)-COUNTA($G$122:BR$122)+1))*(1+discount_rate),0)</f>
        <v>0</v>
      </c>
      <c r="BS176" s="1" cm="1">
        <f t="array" aca="1" ref="BS176" ca="1">IF(AND($B176=BS$28,$B176=$B177-1),NPV(discount_rate,OFFSET(BS141,,,,COUNTA($G$122:$CC$122)-COUNTA($G$122:BS$122)+1)-OFFSET(BS142,,,,COUNTA($G$122:$CC$122)-COUNTA($G$122:BS$122)+1))*(1+discount_rate),0)</f>
        <v>0</v>
      </c>
      <c r="BT176" s="1" cm="1">
        <f t="array" aca="1" ref="BT176" ca="1">IF(AND($B176=BT$28,$B176=$B177-1),NPV(discount_rate,OFFSET(BT141,,,,COUNTA($G$122:$CC$122)-COUNTA($G$122:BT$122)+1)-OFFSET(BT142,,,,COUNTA($G$122:$CC$122)-COUNTA($G$122:BT$122)+1))*(1+discount_rate),0)</f>
        <v>0</v>
      </c>
      <c r="BU176" s="1" cm="1">
        <f t="array" aca="1" ref="BU176" ca="1">IF(AND($B176=BU$28,$B176=$B177-1),NPV(discount_rate,OFFSET(BU141,,,,COUNTA($G$122:$CC$122)-COUNTA($G$122:BU$122)+1)-OFFSET(BU142,,,,COUNTA($G$122:$CC$122)-COUNTA($G$122:BU$122)+1))*(1+discount_rate),0)</f>
        <v>0</v>
      </c>
      <c r="BV176" s="1" cm="1">
        <f t="array" aca="1" ref="BV176" ca="1">IF(AND($B176=BV$28,$B176=$B177-1),NPV(discount_rate,OFFSET(BV141,,,,COUNTA($G$122:$CC$122)-COUNTA($G$122:BV$122)+1)-OFFSET(BV142,,,,COUNTA($G$122:$CC$122)-COUNTA($G$122:BV$122)+1))*(1+discount_rate),0)</f>
        <v>0</v>
      </c>
      <c r="BW176" s="1" cm="1">
        <f t="array" aca="1" ref="BW176" ca="1">IF(AND($B176=BW$28,$B176=$B177-1),NPV(discount_rate,OFFSET(BW141,,,,COUNTA($G$122:$CC$122)-COUNTA($G$122:BW$122)+1)-OFFSET(BW142,,,,COUNTA($G$122:$CC$122)-COUNTA($G$122:BW$122)+1))*(1+discount_rate),0)</f>
        <v>0</v>
      </c>
      <c r="BX176" s="1" cm="1">
        <f t="array" aca="1" ref="BX176" ca="1">IF(AND($B176=BX$28,$B176=$B177-1),NPV(discount_rate,OFFSET(BX141,,,,COUNTA($G$122:$CC$122)-COUNTA($G$122:BX$122)+1)-OFFSET(BX142,,,,COUNTA($G$122:$CC$122)-COUNTA($G$122:BX$122)+1))*(1+discount_rate),0)</f>
        <v>0</v>
      </c>
      <c r="BY176" s="1" cm="1">
        <f t="array" aca="1" ref="BY176" ca="1">IF(AND($B176=BY$28,$B176=$B177-1),NPV(discount_rate,OFFSET(BY141,,,,COUNTA($G$122:$CC$122)-COUNTA($G$122:BY$122)+1)-OFFSET(BY142,,,,COUNTA($G$122:$CC$122)-COUNTA($G$122:BY$122)+1))*(1+discount_rate),0)</f>
        <v>0</v>
      </c>
      <c r="BZ176" s="1" cm="1">
        <f t="array" aca="1" ref="BZ176" ca="1">IF(AND($B176=BZ$28,$B176=$B177-1),NPV(discount_rate,OFFSET(BZ141,,,,COUNTA($G$122:$CC$122)-COUNTA($G$122:BZ$122)+1)-OFFSET(BZ142,,,,COUNTA($G$122:$CC$122)-COUNTA($G$122:BZ$122)+1))*(1+discount_rate),0)</f>
        <v>0</v>
      </c>
      <c r="CA176" s="1" cm="1">
        <f t="array" aca="1" ref="CA176" ca="1">IF(AND($B176=CA$28,$B176=$B177-1),NPV(discount_rate,OFFSET(CA141,,,,COUNTA($G$122:$CC$122)-COUNTA($G$122:CA$122)+1)-OFFSET(CA142,,,,COUNTA($G$122:$CC$122)-COUNTA($G$122:CA$122)+1))*(1+discount_rate),0)</f>
        <v>0</v>
      </c>
      <c r="CB176" s="1" cm="1">
        <f t="array" aca="1" ref="CB176" ca="1">IF(AND($B176=CB$28,$B176=$B177-1),NPV(discount_rate,OFFSET(CB141,,,,COUNTA($G$122:$CC$122)-COUNTA($G$122:CB$122)+1)-OFFSET(CB142,,,,COUNTA($G$122:$CC$122)-COUNTA($G$122:CB$122)+1))*(1+discount_rate),0)</f>
        <v>0</v>
      </c>
      <c r="CC176" s="1" cm="1">
        <f t="array" aca="1" ref="CC176" ca="1">IF(AND($B176=CC$28,$B176=$B177-1),NPV(discount_rate,OFFSET(CC141,,,,COUNTA($G$122:$CC$122)-COUNTA($G$122:CC$122)+1)-OFFSET(CC142,,,,COUNTA($G$122:$CC$122)-COUNTA($G$122:CC$122)+1))*(1+discount_rate),0)</f>
        <v>0</v>
      </c>
    </row>
    <row r="177" spans="2:81" x14ac:dyDescent="0.2">
      <c r="B177">
        <f t="shared" si="77"/>
        <v>2046</v>
      </c>
      <c r="D177" t="s">
        <v>43</v>
      </c>
      <c r="G177" s="1" cm="1">
        <f t="array" aca="1" ref="G177" ca="1">IF(AND($B177=G$28,$B177=$B178-1),NPV(discount_rate,OFFSET(G142,,,,COUNTA($G$122:$CC$122)-COUNTA($G$122:G$122)+1)-OFFSET(G143,,,,COUNTA($G$122:$CC$122)-COUNTA($G$122:G$122)+1))*(1+discount_rate),0)</f>
        <v>0</v>
      </c>
      <c r="H177" s="1" cm="1">
        <f t="array" aca="1" ref="H177" ca="1">IF(AND($B177=H$28,$B177=$B178-1),NPV(discount_rate,OFFSET(H142,,,,COUNTA($G$122:$CC$122)-COUNTA($G$122:H$122)+1)-OFFSET(H143,,,,COUNTA($G$122:$CC$122)-COUNTA($G$122:H$122)+1))*(1+discount_rate),0)</f>
        <v>0</v>
      </c>
      <c r="I177" s="1" cm="1">
        <f t="array" aca="1" ref="I177" ca="1">IF(AND($B177=I$28,$B177=$B178-1),NPV(discount_rate,OFFSET(I142,,,,COUNTA($G$122:$CC$122)-COUNTA($G$122:I$122)+1)-OFFSET(I143,,,,COUNTA($G$122:$CC$122)-COUNTA($G$122:I$122)+1))*(1+discount_rate),0)</f>
        <v>0</v>
      </c>
      <c r="J177" s="1" cm="1">
        <f t="array" aca="1" ref="J177" ca="1">IF(AND($B177=J$28,$B177=$B178-1),NPV(discount_rate,OFFSET(J142,,,,COUNTA($G$122:$CC$122)-COUNTA($G$122:J$122)+1)-OFFSET(J143,,,,COUNTA($G$122:$CC$122)-COUNTA($G$122:J$122)+1))*(1+discount_rate),0)</f>
        <v>0</v>
      </c>
      <c r="K177" s="1" cm="1">
        <f t="array" aca="1" ref="K177" ca="1">IF(AND($B177=K$28,$B177=$B178-1),NPV(discount_rate,OFFSET(K142,,,,COUNTA($G$122:$CC$122)-COUNTA($G$122:K$122)+1)-OFFSET(K143,,,,COUNTA($G$122:$CC$122)-COUNTA($G$122:K$122)+1))*(1+discount_rate),0)</f>
        <v>0</v>
      </c>
      <c r="L177" s="1" cm="1">
        <f t="array" aca="1" ref="L177" ca="1">IF(AND($B177=L$28,$B177=$B178-1),NPV(discount_rate,OFFSET(L142,,,,COUNTA($G$122:$CC$122)-COUNTA($G$122:L$122)+1)-OFFSET(L143,,,,COUNTA($G$122:$CC$122)-COUNTA($G$122:L$122)+1))*(1+discount_rate),0)</f>
        <v>0</v>
      </c>
      <c r="M177" s="1" cm="1">
        <f t="array" aca="1" ref="M177" ca="1">IF(AND($B177=M$28,$B177=$B178-1),NPV(discount_rate,OFFSET(M142,,,,COUNTA($G$122:$CC$122)-COUNTA($G$122:M$122)+1)-OFFSET(M143,,,,COUNTA($G$122:$CC$122)-COUNTA($G$122:M$122)+1))*(1+discount_rate),0)</f>
        <v>0</v>
      </c>
      <c r="N177" s="1" cm="1">
        <f t="array" aca="1" ref="N177" ca="1">IF(AND($B177=N$28,$B177=$B178-1),NPV(discount_rate,OFFSET(N142,,,,COUNTA($G$122:$CC$122)-COUNTA($G$122:N$122)+1)-OFFSET(N143,,,,COUNTA($G$122:$CC$122)-COUNTA($G$122:N$122)+1))*(1+discount_rate),0)</f>
        <v>0</v>
      </c>
      <c r="O177" s="1" cm="1">
        <f t="array" aca="1" ref="O177" ca="1">IF(AND($B177=O$28,$B177=$B178-1),NPV(discount_rate,OFFSET(O142,,,,COUNTA($G$122:$CC$122)-COUNTA($G$122:O$122)+1)-OFFSET(O143,,,,COUNTA($G$122:$CC$122)-COUNTA($G$122:O$122)+1))*(1+discount_rate),0)</f>
        <v>0</v>
      </c>
      <c r="P177" s="1" cm="1">
        <f t="array" aca="1" ref="P177" ca="1">IF(AND($B177=P$28,$B177=$B178-1),NPV(discount_rate,OFFSET(P142,,,,COUNTA($G$122:$CC$122)-COUNTA($G$122:P$122)+1)-OFFSET(P143,,,,COUNTA($G$122:$CC$122)-COUNTA($G$122:P$122)+1))*(1+discount_rate),0)</f>
        <v>0</v>
      </c>
      <c r="Q177" s="1" cm="1">
        <f t="array" aca="1" ref="Q177" ca="1">IF(AND($B177=Q$28,$B177=$B178-1),NPV(discount_rate,OFFSET(Q142,,,,COUNTA($G$122:$CC$122)-COUNTA($G$122:Q$122)+1)-OFFSET(Q143,,,,COUNTA($G$122:$CC$122)-COUNTA($G$122:Q$122)+1))*(1+discount_rate),0)</f>
        <v>0</v>
      </c>
      <c r="R177" s="1" cm="1">
        <f t="array" aca="1" ref="R177" ca="1">IF(AND($B177=R$28,$B177=$B178-1),NPV(discount_rate,OFFSET(R142,,,,COUNTA($G$122:$CC$122)-COUNTA($G$122:R$122)+1)-OFFSET(R143,,,,COUNTA($G$122:$CC$122)-COUNTA($G$122:R$122)+1))*(1+discount_rate),0)</f>
        <v>0</v>
      </c>
      <c r="S177" s="1" cm="1">
        <f t="array" aca="1" ref="S177" ca="1">IF(AND($B177=S$28,$B177=$B178-1),NPV(discount_rate,OFFSET(S142,,,,COUNTA($G$122:$CC$122)-COUNTA($G$122:S$122)+1)-OFFSET(S143,,,,COUNTA($G$122:$CC$122)-COUNTA($G$122:S$122)+1))*(1+discount_rate),0)</f>
        <v>0</v>
      </c>
      <c r="T177" s="1" cm="1">
        <f t="array" aca="1" ref="T177" ca="1">IF(AND($B177=T$28,$B177=$B178-1),NPV(discount_rate,OFFSET(T142,,,,COUNTA($G$122:$CC$122)-COUNTA($G$122:T$122)+1)-OFFSET(T143,,,,COUNTA($G$122:$CC$122)-COUNTA($G$122:T$122)+1))*(1+discount_rate),0)</f>
        <v>0</v>
      </c>
      <c r="U177" s="1" cm="1">
        <f t="array" aca="1" ref="U177" ca="1">IF(AND($B177=U$28,$B177=$B178-1),NPV(discount_rate,OFFSET(U142,,,,COUNTA($G$122:$CC$122)-COUNTA($G$122:U$122)+1)-OFFSET(U143,,,,COUNTA($G$122:$CC$122)-COUNTA($G$122:U$122)+1))*(1+discount_rate),0)</f>
        <v>0</v>
      </c>
      <c r="V177" s="1" cm="1">
        <f t="array" aca="1" ref="V177" ca="1">IF(AND($B177=V$28,$B177=$B178-1),NPV(discount_rate,OFFSET(V142,,,,COUNTA($G$122:$CC$122)-COUNTA($G$122:V$122)+1)-OFFSET(V143,,,,COUNTA($G$122:$CC$122)-COUNTA($G$122:V$122)+1))*(1+discount_rate),0)</f>
        <v>0</v>
      </c>
      <c r="W177" s="1" cm="1">
        <f t="array" aca="1" ref="W177" ca="1">IF(AND($B177=W$28,$B177=$B178-1),NPV(discount_rate,OFFSET(W142,,,,COUNTA($G$122:$CC$122)-COUNTA($G$122:W$122)+1)-OFFSET(W143,,,,COUNTA($G$122:$CC$122)-COUNTA($G$122:W$122)+1))*(1+discount_rate),0)</f>
        <v>0</v>
      </c>
      <c r="X177" s="1" cm="1">
        <f t="array" aca="1" ref="X177" ca="1">IF(AND($B177=X$28,$B177=$B178-1),NPV(discount_rate,OFFSET(X142,,,,COUNTA($G$122:$CC$122)-COUNTA($G$122:X$122)+1)-OFFSET(X143,,,,COUNTA($G$122:$CC$122)-COUNTA($G$122:X$122)+1))*(1+discount_rate),0)</f>
        <v>0</v>
      </c>
      <c r="Y177" s="1" cm="1">
        <f t="array" aca="1" ref="Y177" ca="1">IF(AND($B177=Y$28,$B177=$B178-1),NPV(discount_rate,OFFSET(Y142,,,,COUNTA($G$122:$CC$122)-COUNTA($G$122:Y$122)+1)-OFFSET(Y143,,,,COUNTA($G$122:$CC$122)-COUNTA($G$122:Y$122)+1))*(1+discount_rate),0)</f>
        <v>0</v>
      </c>
      <c r="Z177" s="1" cm="1">
        <f t="array" aca="1" ref="Z177" ca="1">IF(AND($B177=Z$28,$B177=$B178-1),NPV(discount_rate,OFFSET(Z142,,,,COUNTA($G$122:$CC$122)-COUNTA($G$122:Z$122)+1)-OFFSET(Z143,,,,COUNTA($G$122:$CC$122)-COUNTA($G$122:Z$122)+1))*(1+discount_rate),0)</f>
        <v>0</v>
      </c>
      <c r="AA177" s="1" cm="1">
        <f t="array" aca="1" ref="AA177" ca="1">IF(AND($B177=AA$28,$B177=$B178-1),NPV(discount_rate,OFFSET(AA142,,,,COUNTA($G$122:$CC$122)-COUNTA($G$122:AA$122)+1)-OFFSET(AA143,,,,COUNTA($G$122:$CC$122)-COUNTA($G$122:AA$122)+1))*(1+discount_rate),0)</f>
        <v>609.64766246930708</v>
      </c>
      <c r="AB177" s="1" cm="1">
        <f t="array" aca="1" ref="AB177" ca="1">IF(AND($B177=AB$28,$B177=$B178-1),NPV(discount_rate,OFFSET(AB142,,,,COUNTA($G$122:$CC$122)-COUNTA($G$122:AB$122)+1)-OFFSET(AB143,,,,COUNTA($G$122:$CC$122)-COUNTA($G$122:AB$122)+1))*(1+discount_rate),0)</f>
        <v>0</v>
      </c>
      <c r="AC177" s="1" cm="1">
        <f t="array" aca="1" ref="AC177" ca="1">IF(AND($B177=AC$28,$B177=$B178-1),NPV(discount_rate,OFFSET(AC142,,,,COUNTA($G$122:$CC$122)-COUNTA($G$122:AC$122)+1)-OFFSET(AC143,,,,COUNTA($G$122:$CC$122)-COUNTA($G$122:AC$122)+1))*(1+discount_rate),0)</f>
        <v>0</v>
      </c>
      <c r="AD177" s="1" cm="1">
        <f t="array" aca="1" ref="AD177" ca="1">IF(AND($B177=AD$28,$B177=$B178-1),NPV(discount_rate,OFFSET(AD142,,,,COUNTA($G$122:$CC$122)-COUNTA($G$122:AD$122)+1)-OFFSET(AD143,,,,COUNTA($G$122:$CC$122)-COUNTA($G$122:AD$122)+1))*(1+discount_rate),0)</f>
        <v>0</v>
      </c>
      <c r="AE177" s="1" cm="1">
        <f t="array" aca="1" ref="AE177" ca="1">IF(AND($B177=AE$28,$B177=$B178-1),NPV(discount_rate,OFFSET(AE142,,,,COUNTA($G$122:$CC$122)-COUNTA($G$122:AE$122)+1)-OFFSET(AE143,,,,COUNTA($G$122:$CC$122)-COUNTA($G$122:AE$122)+1))*(1+discount_rate),0)</f>
        <v>0</v>
      </c>
      <c r="AF177" s="1" cm="1">
        <f t="array" aca="1" ref="AF177" ca="1">IF(AND($B177=AF$28,$B177=$B178-1),NPV(discount_rate,OFFSET(AF142,,,,COUNTA($G$122:$CC$122)-COUNTA($G$122:AF$122)+1)-OFFSET(AF143,,,,COUNTA($G$122:$CC$122)-COUNTA($G$122:AF$122)+1))*(1+discount_rate),0)</f>
        <v>0</v>
      </c>
      <c r="AG177" s="1" cm="1">
        <f t="array" aca="1" ref="AG177" ca="1">IF(AND($B177=AG$28,$B177=$B178-1),NPV(discount_rate,OFFSET(AG142,,,,COUNTA($G$122:$CC$122)-COUNTA($G$122:AG$122)+1)-OFFSET(AG143,,,,COUNTA($G$122:$CC$122)-COUNTA($G$122:AG$122)+1))*(1+discount_rate),0)</f>
        <v>0</v>
      </c>
      <c r="AH177" s="1" cm="1">
        <f t="array" aca="1" ref="AH177" ca="1">IF(AND($B177=AH$28,$B177=$B178-1),NPV(discount_rate,OFFSET(AH142,,,,COUNTA($G$122:$CC$122)-COUNTA($G$122:AH$122)+1)-OFFSET(AH143,,,,COUNTA($G$122:$CC$122)-COUNTA($G$122:AH$122)+1))*(1+discount_rate),0)</f>
        <v>0</v>
      </c>
      <c r="AI177" s="1" cm="1">
        <f t="array" aca="1" ref="AI177" ca="1">IF(AND($B177=AI$28,$B177=$B178-1),NPV(discount_rate,OFFSET(AI142,,,,COUNTA($G$122:$CC$122)-COUNTA($G$122:AI$122)+1)-OFFSET(AI143,,,,COUNTA($G$122:$CC$122)-COUNTA($G$122:AI$122)+1))*(1+discount_rate),0)</f>
        <v>0</v>
      </c>
      <c r="AJ177" s="1" cm="1">
        <f t="array" aca="1" ref="AJ177" ca="1">IF(AND($B177=AJ$28,$B177=$B178-1),NPV(discount_rate,OFFSET(AJ142,,,,COUNTA($G$122:$CC$122)-COUNTA($G$122:AJ$122)+1)-OFFSET(AJ143,,,,COUNTA($G$122:$CC$122)-COUNTA($G$122:AJ$122)+1))*(1+discount_rate),0)</f>
        <v>0</v>
      </c>
      <c r="AK177" s="1" cm="1">
        <f t="array" aca="1" ref="AK177" ca="1">IF(AND($B177=AK$28,$B177=$B178-1),NPV(discount_rate,OFFSET(AK142,,,,COUNTA($G$122:$CC$122)-COUNTA($G$122:AK$122)+1)-OFFSET(AK143,,,,COUNTA($G$122:$CC$122)-COUNTA($G$122:AK$122)+1))*(1+discount_rate),0)</f>
        <v>0</v>
      </c>
      <c r="AL177" s="1" cm="1">
        <f t="array" aca="1" ref="AL177" ca="1">IF(AND($B177=AL$28,$B177=$B178-1),NPV(discount_rate,OFFSET(AL142,,,,COUNTA($G$122:$CC$122)-COUNTA($G$122:AL$122)+1)-OFFSET(AL143,,,,COUNTA($G$122:$CC$122)-COUNTA($G$122:AL$122)+1))*(1+discount_rate),0)</f>
        <v>0</v>
      </c>
      <c r="AM177" s="1" cm="1">
        <f t="array" aca="1" ref="AM177" ca="1">IF(AND($B177=AM$28,$B177=$B178-1),NPV(discount_rate,OFFSET(AM142,,,,COUNTA($G$122:$CC$122)-COUNTA($G$122:AM$122)+1)-OFFSET(AM143,,,,COUNTA($G$122:$CC$122)-COUNTA($G$122:AM$122)+1))*(1+discount_rate),0)</f>
        <v>0</v>
      </c>
      <c r="AN177" s="1" cm="1">
        <f t="array" aca="1" ref="AN177" ca="1">IF(AND($B177=AN$28,$B177=$B178-1),NPV(discount_rate,OFFSET(AN142,,,,COUNTA($G$122:$CC$122)-COUNTA($G$122:AN$122)+1)-OFFSET(AN143,,,,COUNTA($G$122:$CC$122)-COUNTA($G$122:AN$122)+1))*(1+discount_rate),0)</f>
        <v>0</v>
      </c>
      <c r="AO177" s="1" cm="1">
        <f t="array" aca="1" ref="AO177" ca="1">IF(AND($B177=AO$28,$B177=$B178-1),NPV(discount_rate,OFFSET(AO142,,,,COUNTA($G$122:$CC$122)-COUNTA($G$122:AO$122)+1)-OFFSET(AO143,,,,COUNTA($G$122:$CC$122)-COUNTA($G$122:AO$122)+1))*(1+discount_rate),0)</f>
        <v>0</v>
      </c>
      <c r="AP177" s="1" cm="1">
        <f t="array" aca="1" ref="AP177" ca="1">IF(AND($B177=AP$28,$B177=$B178-1),NPV(discount_rate,OFFSET(AP142,,,,COUNTA($G$122:$CC$122)-COUNTA($G$122:AP$122)+1)-OFFSET(AP143,,,,COUNTA($G$122:$CC$122)-COUNTA($G$122:AP$122)+1))*(1+discount_rate),0)</f>
        <v>0</v>
      </c>
      <c r="AQ177" s="1" cm="1">
        <f t="array" aca="1" ref="AQ177" ca="1">IF(AND($B177=AQ$28,$B177=$B178-1),NPV(discount_rate,OFFSET(AQ142,,,,COUNTA($G$122:$CC$122)-COUNTA($G$122:AQ$122)+1)-OFFSET(AQ143,,,,COUNTA($G$122:$CC$122)-COUNTA($G$122:AQ$122)+1))*(1+discount_rate),0)</f>
        <v>0</v>
      </c>
      <c r="AR177" s="1" cm="1">
        <f t="array" aca="1" ref="AR177" ca="1">IF(AND($B177=AR$28,$B177=$B178-1),NPV(discount_rate,OFFSET(AR142,,,,COUNTA($G$122:$CC$122)-COUNTA($G$122:AR$122)+1)-OFFSET(AR143,,,,COUNTA($G$122:$CC$122)-COUNTA($G$122:AR$122)+1))*(1+discount_rate),0)</f>
        <v>0</v>
      </c>
      <c r="AS177" s="1" cm="1">
        <f t="array" aca="1" ref="AS177" ca="1">IF(AND($B177=AS$28,$B177=$B178-1),NPV(discount_rate,OFFSET(AS142,,,,COUNTA($G$122:$CC$122)-COUNTA($G$122:AS$122)+1)-OFFSET(AS143,,,,COUNTA($G$122:$CC$122)-COUNTA($G$122:AS$122)+1))*(1+discount_rate),0)</f>
        <v>0</v>
      </c>
      <c r="AT177" s="1" cm="1">
        <f t="array" aca="1" ref="AT177" ca="1">IF(AND($B177=AT$28,$B177=$B178-1),NPV(discount_rate,OFFSET(AT142,,,,COUNTA($G$122:$CC$122)-COUNTA($G$122:AT$122)+1)-OFFSET(AT143,,,,COUNTA($G$122:$CC$122)-COUNTA($G$122:AT$122)+1))*(1+discount_rate),0)</f>
        <v>0</v>
      </c>
      <c r="AU177" s="1" cm="1">
        <f t="array" aca="1" ref="AU177" ca="1">IF(AND($B177=AU$28,$B177=$B178-1),NPV(discount_rate,OFFSET(AU142,,,,COUNTA($G$122:$CC$122)-COUNTA($G$122:AU$122)+1)-OFFSET(AU143,,,,COUNTA($G$122:$CC$122)-COUNTA($G$122:AU$122)+1))*(1+discount_rate),0)</f>
        <v>0</v>
      </c>
      <c r="AV177" s="1" cm="1">
        <f t="array" aca="1" ref="AV177" ca="1">IF(AND($B177=AV$28,$B177=$B178-1),NPV(discount_rate,OFFSET(AV142,,,,COUNTA($G$122:$CC$122)-COUNTA($G$122:AV$122)+1)-OFFSET(AV143,,,,COUNTA($G$122:$CC$122)-COUNTA($G$122:AV$122)+1))*(1+discount_rate),0)</f>
        <v>0</v>
      </c>
      <c r="AW177" s="1" cm="1">
        <f t="array" aca="1" ref="AW177" ca="1">IF(AND($B177=AW$28,$B177=$B178-1),NPV(discount_rate,OFFSET(AW142,,,,COUNTA($G$122:$CC$122)-COUNTA($G$122:AW$122)+1)-OFFSET(AW143,,,,COUNTA($G$122:$CC$122)-COUNTA($G$122:AW$122)+1))*(1+discount_rate),0)</f>
        <v>0</v>
      </c>
      <c r="AX177" s="1" cm="1">
        <f t="array" aca="1" ref="AX177" ca="1">IF(AND($B177=AX$28,$B177=$B178-1),NPV(discount_rate,OFFSET(AX142,,,,COUNTA($G$122:$CC$122)-COUNTA($G$122:AX$122)+1)-OFFSET(AX143,,,,COUNTA($G$122:$CC$122)-COUNTA($G$122:AX$122)+1))*(1+discount_rate),0)</f>
        <v>0</v>
      </c>
      <c r="AY177" s="1" cm="1">
        <f t="array" aca="1" ref="AY177" ca="1">IF(AND($B177=AY$28,$B177=$B178-1),NPV(discount_rate,OFFSET(AY142,,,,COUNTA($G$122:$CC$122)-COUNTA($G$122:AY$122)+1)-OFFSET(AY143,,,,COUNTA($G$122:$CC$122)-COUNTA($G$122:AY$122)+1))*(1+discount_rate),0)</f>
        <v>0</v>
      </c>
      <c r="AZ177" s="1" cm="1">
        <f t="array" aca="1" ref="AZ177" ca="1">IF(AND($B177=AZ$28,$B177=$B178-1),NPV(discount_rate,OFFSET(AZ142,,,,COUNTA($G$122:$CC$122)-COUNTA($G$122:AZ$122)+1)-OFFSET(AZ143,,,,COUNTA($G$122:$CC$122)-COUNTA($G$122:AZ$122)+1))*(1+discount_rate),0)</f>
        <v>0</v>
      </c>
      <c r="BA177" s="1" cm="1">
        <f t="array" aca="1" ref="BA177" ca="1">IF(AND($B177=BA$28,$B177=$B178-1),NPV(discount_rate,OFFSET(BA142,,,,COUNTA($G$122:$CC$122)-COUNTA($G$122:BA$122)+1)-OFFSET(BA143,,,,COUNTA($G$122:$CC$122)-COUNTA($G$122:BA$122)+1))*(1+discount_rate),0)</f>
        <v>0</v>
      </c>
      <c r="BB177" s="1" cm="1">
        <f t="array" aca="1" ref="BB177" ca="1">IF(AND($B177=BB$28,$B177=$B178-1),NPV(discount_rate,OFFSET(BB142,,,,COUNTA($G$122:$CC$122)-COUNTA($G$122:BB$122)+1)-OFFSET(BB143,,,,COUNTA($G$122:$CC$122)-COUNTA($G$122:BB$122)+1))*(1+discount_rate),0)</f>
        <v>0</v>
      </c>
      <c r="BC177" s="1" cm="1">
        <f t="array" aca="1" ref="BC177" ca="1">IF(AND($B177=BC$28,$B177=$B178-1),NPV(discount_rate,OFFSET(BC142,,,,COUNTA($G$122:$CC$122)-COUNTA($G$122:BC$122)+1)-OFFSET(BC143,,,,COUNTA($G$122:$CC$122)-COUNTA($G$122:BC$122)+1))*(1+discount_rate),0)</f>
        <v>0</v>
      </c>
      <c r="BD177" s="1" cm="1">
        <f t="array" aca="1" ref="BD177" ca="1">IF(AND($B177=BD$28,$B177=$B178-1),NPV(discount_rate,OFFSET(BD142,,,,COUNTA($G$122:$CC$122)-COUNTA($G$122:BD$122)+1)-OFFSET(BD143,,,,COUNTA($G$122:$CC$122)-COUNTA($G$122:BD$122)+1))*(1+discount_rate),0)</f>
        <v>0</v>
      </c>
      <c r="BE177" s="1" cm="1">
        <f t="array" aca="1" ref="BE177" ca="1">IF(AND($B177=BE$28,$B177=$B178-1),NPV(discount_rate,OFFSET(BE142,,,,COUNTA($G$122:$CC$122)-COUNTA($G$122:BE$122)+1)-OFFSET(BE143,,,,COUNTA($G$122:$CC$122)-COUNTA($G$122:BE$122)+1))*(1+discount_rate),0)</f>
        <v>0</v>
      </c>
      <c r="BF177" s="1" cm="1">
        <f t="array" aca="1" ref="BF177" ca="1">IF(AND($B177=BF$28,$B177=$B178-1),NPV(discount_rate,OFFSET(BF142,,,,COUNTA($G$122:$CC$122)-COUNTA($G$122:BF$122)+1)-OFFSET(BF143,,,,COUNTA($G$122:$CC$122)-COUNTA($G$122:BF$122)+1))*(1+discount_rate),0)</f>
        <v>0</v>
      </c>
      <c r="BG177" s="1" cm="1">
        <f t="array" aca="1" ref="BG177" ca="1">IF(AND($B177=BG$28,$B177=$B178-1),NPV(discount_rate,OFFSET(BG142,,,,COUNTA($G$122:$CC$122)-COUNTA($G$122:BG$122)+1)-OFFSET(BG143,,,,COUNTA($G$122:$CC$122)-COUNTA($G$122:BG$122)+1))*(1+discount_rate),0)</f>
        <v>0</v>
      </c>
      <c r="BH177" s="1" cm="1">
        <f t="array" aca="1" ref="BH177" ca="1">IF(AND($B177=BH$28,$B177=$B178-1),NPV(discount_rate,OFFSET(BH142,,,,COUNTA($G$122:$CC$122)-COUNTA($G$122:BH$122)+1)-OFFSET(BH143,,,,COUNTA($G$122:$CC$122)-COUNTA($G$122:BH$122)+1))*(1+discount_rate),0)</f>
        <v>0</v>
      </c>
      <c r="BI177" s="1" cm="1">
        <f t="array" aca="1" ref="BI177" ca="1">IF(AND($B177=BI$28,$B177=$B178-1),NPV(discount_rate,OFFSET(BI142,,,,COUNTA($G$122:$CC$122)-COUNTA($G$122:BI$122)+1)-OFFSET(BI143,,,,COUNTA($G$122:$CC$122)-COUNTA($G$122:BI$122)+1))*(1+discount_rate),0)</f>
        <v>0</v>
      </c>
      <c r="BJ177" s="1" cm="1">
        <f t="array" aca="1" ref="BJ177" ca="1">IF(AND($B177=BJ$28,$B177=$B178-1),NPV(discount_rate,OFFSET(BJ142,,,,COUNTA($G$122:$CC$122)-COUNTA($G$122:BJ$122)+1)-OFFSET(BJ143,,,,COUNTA($G$122:$CC$122)-COUNTA($G$122:BJ$122)+1))*(1+discount_rate),0)</f>
        <v>0</v>
      </c>
      <c r="BK177" s="1" cm="1">
        <f t="array" aca="1" ref="BK177" ca="1">IF(AND($B177=BK$28,$B177=$B178-1),NPV(discount_rate,OFFSET(BK142,,,,COUNTA($G$122:$CC$122)-COUNTA($G$122:BK$122)+1)-OFFSET(BK143,,,,COUNTA($G$122:$CC$122)-COUNTA($G$122:BK$122)+1))*(1+discount_rate),0)</f>
        <v>0</v>
      </c>
      <c r="BL177" s="1" cm="1">
        <f t="array" aca="1" ref="BL177" ca="1">IF(AND($B177=BL$28,$B177=$B178-1),NPV(discount_rate,OFFSET(BL142,,,,COUNTA($G$122:$CC$122)-COUNTA($G$122:BL$122)+1)-OFFSET(BL143,,,,COUNTA($G$122:$CC$122)-COUNTA($G$122:BL$122)+1))*(1+discount_rate),0)</f>
        <v>0</v>
      </c>
      <c r="BM177" s="1" cm="1">
        <f t="array" aca="1" ref="BM177" ca="1">IF(AND($B177=BM$28,$B177=$B178-1),NPV(discount_rate,OFFSET(BM142,,,,COUNTA($G$122:$CC$122)-COUNTA($G$122:BM$122)+1)-OFFSET(BM143,,,,COUNTA($G$122:$CC$122)-COUNTA($G$122:BM$122)+1))*(1+discount_rate),0)</f>
        <v>0</v>
      </c>
      <c r="BN177" s="1" cm="1">
        <f t="array" aca="1" ref="BN177" ca="1">IF(AND($B177=BN$28,$B177=$B178-1),NPV(discount_rate,OFFSET(BN142,,,,COUNTA($G$122:$CC$122)-COUNTA($G$122:BN$122)+1)-OFFSET(BN143,,,,COUNTA($G$122:$CC$122)-COUNTA($G$122:BN$122)+1))*(1+discount_rate),0)</f>
        <v>0</v>
      </c>
      <c r="BO177" s="1" cm="1">
        <f t="array" aca="1" ref="BO177" ca="1">IF(AND($B177=BO$28,$B177=$B178-1),NPV(discount_rate,OFFSET(BO142,,,,COUNTA($G$122:$CC$122)-COUNTA($G$122:BO$122)+1)-OFFSET(BO143,,,,COUNTA($G$122:$CC$122)-COUNTA($G$122:BO$122)+1))*(1+discount_rate),0)</f>
        <v>0</v>
      </c>
      <c r="BP177" s="1" cm="1">
        <f t="array" aca="1" ref="BP177" ca="1">IF(AND($B177=BP$28,$B177=$B178-1),NPV(discount_rate,OFFSET(BP142,,,,COUNTA($G$122:$CC$122)-COUNTA($G$122:BP$122)+1)-OFFSET(BP143,,,,COUNTA($G$122:$CC$122)-COUNTA($G$122:BP$122)+1))*(1+discount_rate),0)</f>
        <v>0</v>
      </c>
      <c r="BQ177" s="1" cm="1">
        <f t="array" aca="1" ref="BQ177" ca="1">IF(AND($B177=BQ$28,$B177=$B178-1),NPV(discount_rate,OFFSET(BQ142,,,,COUNTA($G$122:$CC$122)-COUNTA($G$122:BQ$122)+1)-OFFSET(BQ143,,,,COUNTA($G$122:$CC$122)-COUNTA($G$122:BQ$122)+1))*(1+discount_rate),0)</f>
        <v>0</v>
      </c>
      <c r="BR177" s="1" cm="1">
        <f t="array" aca="1" ref="BR177" ca="1">IF(AND($B177=BR$28,$B177=$B178-1),NPV(discount_rate,OFFSET(BR142,,,,COUNTA($G$122:$CC$122)-COUNTA($G$122:BR$122)+1)-OFFSET(BR143,,,,COUNTA($G$122:$CC$122)-COUNTA($G$122:BR$122)+1))*(1+discount_rate),0)</f>
        <v>0</v>
      </c>
      <c r="BS177" s="1" cm="1">
        <f t="array" aca="1" ref="BS177" ca="1">IF(AND($B177=BS$28,$B177=$B178-1),NPV(discount_rate,OFFSET(BS142,,,,COUNTA($G$122:$CC$122)-COUNTA($G$122:BS$122)+1)-OFFSET(BS143,,,,COUNTA($G$122:$CC$122)-COUNTA($G$122:BS$122)+1))*(1+discount_rate),0)</f>
        <v>0</v>
      </c>
      <c r="BT177" s="1" cm="1">
        <f t="array" aca="1" ref="BT177" ca="1">IF(AND($B177=BT$28,$B177=$B178-1),NPV(discount_rate,OFFSET(BT142,,,,COUNTA($G$122:$CC$122)-COUNTA($G$122:BT$122)+1)-OFFSET(BT143,,,,COUNTA($G$122:$CC$122)-COUNTA($G$122:BT$122)+1))*(1+discount_rate),0)</f>
        <v>0</v>
      </c>
      <c r="BU177" s="1" cm="1">
        <f t="array" aca="1" ref="BU177" ca="1">IF(AND($B177=BU$28,$B177=$B178-1),NPV(discount_rate,OFFSET(BU142,,,,COUNTA($G$122:$CC$122)-COUNTA($G$122:BU$122)+1)-OFFSET(BU143,,,,COUNTA($G$122:$CC$122)-COUNTA($G$122:BU$122)+1))*(1+discount_rate),0)</f>
        <v>0</v>
      </c>
      <c r="BV177" s="1" cm="1">
        <f t="array" aca="1" ref="BV177" ca="1">IF(AND($B177=BV$28,$B177=$B178-1),NPV(discount_rate,OFFSET(BV142,,,,COUNTA($G$122:$CC$122)-COUNTA($G$122:BV$122)+1)-OFFSET(BV143,,,,COUNTA($G$122:$CC$122)-COUNTA($G$122:BV$122)+1))*(1+discount_rate),0)</f>
        <v>0</v>
      </c>
      <c r="BW177" s="1" cm="1">
        <f t="array" aca="1" ref="BW177" ca="1">IF(AND($B177=BW$28,$B177=$B178-1),NPV(discount_rate,OFFSET(BW142,,,,COUNTA($G$122:$CC$122)-COUNTA($G$122:BW$122)+1)-OFFSET(BW143,,,,COUNTA($G$122:$CC$122)-COUNTA($G$122:BW$122)+1))*(1+discount_rate),0)</f>
        <v>0</v>
      </c>
      <c r="BX177" s="1" cm="1">
        <f t="array" aca="1" ref="BX177" ca="1">IF(AND($B177=BX$28,$B177=$B178-1),NPV(discount_rate,OFFSET(BX142,,,,COUNTA($G$122:$CC$122)-COUNTA($G$122:BX$122)+1)-OFFSET(BX143,,,,COUNTA($G$122:$CC$122)-COUNTA($G$122:BX$122)+1))*(1+discount_rate),0)</f>
        <v>0</v>
      </c>
      <c r="BY177" s="1" cm="1">
        <f t="array" aca="1" ref="BY177" ca="1">IF(AND($B177=BY$28,$B177=$B178-1),NPV(discount_rate,OFFSET(BY142,,,,COUNTA($G$122:$CC$122)-COUNTA($G$122:BY$122)+1)-OFFSET(BY143,,,,COUNTA($G$122:$CC$122)-COUNTA($G$122:BY$122)+1))*(1+discount_rate),0)</f>
        <v>0</v>
      </c>
      <c r="BZ177" s="1" cm="1">
        <f t="array" aca="1" ref="BZ177" ca="1">IF(AND($B177=BZ$28,$B177=$B178-1),NPV(discount_rate,OFFSET(BZ142,,,,COUNTA($G$122:$CC$122)-COUNTA($G$122:BZ$122)+1)-OFFSET(BZ143,,,,COUNTA($G$122:$CC$122)-COUNTA($G$122:BZ$122)+1))*(1+discount_rate),0)</f>
        <v>0</v>
      </c>
      <c r="CA177" s="1" cm="1">
        <f t="array" aca="1" ref="CA177" ca="1">IF(AND($B177=CA$28,$B177=$B178-1),NPV(discount_rate,OFFSET(CA142,,,,COUNTA($G$122:$CC$122)-COUNTA($G$122:CA$122)+1)-OFFSET(CA143,,,,COUNTA($G$122:$CC$122)-COUNTA($G$122:CA$122)+1))*(1+discount_rate),0)</f>
        <v>0</v>
      </c>
      <c r="CB177" s="1" cm="1">
        <f t="array" aca="1" ref="CB177" ca="1">IF(AND($B177=CB$28,$B177=$B178-1),NPV(discount_rate,OFFSET(CB142,,,,COUNTA($G$122:$CC$122)-COUNTA($G$122:CB$122)+1)-OFFSET(CB143,,,,COUNTA($G$122:$CC$122)-COUNTA($G$122:CB$122)+1))*(1+discount_rate),0)</f>
        <v>0</v>
      </c>
      <c r="CC177" s="1" cm="1">
        <f t="array" aca="1" ref="CC177" ca="1">IF(AND($B177=CC$28,$B177=$B178-1),NPV(discount_rate,OFFSET(CC142,,,,COUNTA($G$122:$CC$122)-COUNTA($G$122:CC$122)+1)-OFFSET(CC143,,,,COUNTA($G$122:$CC$122)-COUNTA($G$122:CC$122)+1))*(1+discount_rate),0)</f>
        <v>0</v>
      </c>
    </row>
    <row r="178" spans="2:81" x14ac:dyDescent="0.2">
      <c r="B178">
        <f t="shared" si="77"/>
        <v>2047</v>
      </c>
      <c r="D178" t="s">
        <v>43</v>
      </c>
      <c r="G178" s="1" cm="1">
        <f t="array" aca="1" ref="G178" ca="1">IF(AND($B178=G$28,$B178=$B179-1),NPV(discount_rate,OFFSET(G143,,,,COUNTA($G$122:$CC$122)-COUNTA($G$122:G$122)+1)-OFFSET(G144,,,,COUNTA($G$122:$CC$122)-COUNTA($G$122:G$122)+1))*(1+discount_rate),0)</f>
        <v>0</v>
      </c>
      <c r="H178" s="1" cm="1">
        <f t="array" aca="1" ref="H178" ca="1">IF(AND($B178=H$28,$B178=$B179-1),NPV(discount_rate,OFFSET(H143,,,,COUNTA($G$122:$CC$122)-COUNTA($G$122:H$122)+1)-OFFSET(H144,,,,COUNTA($G$122:$CC$122)-COUNTA($G$122:H$122)+1))*(1+discount_rate),0)</f>
        <v>0</v>
      </c>
      <c r="I178" s="1" cm="1">
        <f t="array" aca="1" ref="I178" ca="1">IF(AND($B178=I$28,$B178=$B179-1),NPV(discount_rate,OFFSET(I143,,,,COUNTA($G$122:$CC$122)-COUNTA($G$122:I$122)+1)-OFFSET(I144,,,,COUNTA($G$122:$CC$122)-COUNTA($G$122:I$122)+1))*(1+discount_rate),0)</f>
        <v>0</v>
      </c>
      <c r="J178" s="1" cm="1">
        <f t="array" aca="1" ref="J178" ca="1">IF(AND($B178=J$28,$B178=$B179-1),NPV(discount_rate,OFFSET(J143,,,,COUNTA($G$122:$CC$122)-COUNTA($G$122:J$122)+1)-OFFSET(J144,,,,COUNTA($G$122:$CC$122)-COUNTA($G$122:J$122)+1))*(1+discount_rate),0)</f>
        <v>0</v>
      </c>
      <c r="K178" s="1" cm="1">
        <f t="array" aca="1" ref="K178" ca="1">IF(AND($B178=K$28,$B178=$B179-1),NPV(discount_rate,OFFSET(K143,,,,COUNTA($G$122:$CC$122)-COUNTA($G$122:K$122)+1)-OFFSET(K144,,,,COUNTA($G$122:$CC$122)-COUNTA($G$122:K$122)+1))*(1+discount_rate),0)</f>
        <v>0</v>
      </c>
      <c r="L178" s="1" cm="1">
        <f t="array" aca="1" ref="L178" ca="1">IF(AND($B178=L$28,$B178=$B179-1),NPV(discount_rate,OFFSET(L143,,,,COUNTA($G$122:$CC$122)-COUNTA($G$122:L$122)+1)-OFFSET(L144,,,,COUNTA($G$122:$CC$122)-COUNTA($G$122:L$122)+1))*(1+discount_rate),0)</f>
        <v>0</v>
      </c>
      <c r="M178" s="1" cm="1">
        <f t="array" aca="1" ref="M178" ca="1">IF(AND($B178=M$28,$B178=$B179-1),NPV(discount_rate,OFFSET(M143,,,,COUNTA($G$122:$CC$122)-COUNTA($G$122:M$122)+1)-OFFSET(M144,,,,COUNTA($G$122:$CC$122)-COUNTA($G$122:M$122)+1))*(1+discount_rate),0)</f>
        <v>0</v>
      </c>
      <c r="N178" s="1" cm="1">
        <f t="array" aca="1" ref="N178" ca="1">IF(AND($B178=N$28,$B178=$B179-1),NPV(discount_rate,OFFSET(N143,,,,COUNTA($G$122:$CC$122)-COUNTA($G$122:N$122)+1)-OFFSET(N144,,,,COUNTA($G$122:$CC$122)-COUNTA($G$122:N$122)+1))*(1+discount_rate),0)</f>
        <v>0</v>
      </c>
      <c r="O178" s="1" cm="1">
        <f t="array" aca="1" ref="O178" ca="1">IF(AND($B178=O$28,$B178=$B179-1),NPV(discount_rate,OFFSET(O143,,,,COUNTA($G$122:$CC$122)-COUNTA($G$122:O$122)+1)-OFFSET(O144,,,,COUNTA($G$122:$CC$122)-COUNTA($G$122:O$122)+1))*(1+discount_rate),0)</f>
        <v>0</v>
      </c>
      <c r="P178" s="1" cm="1">
        <f t="array" aca="1" ref="P178" ca="1">IF(AND($B178=P$28,$B178=$B179-1),NPV(discount_rate,OFFSET(P143,,,,COUNTA($G$122:$CC$122)-COUNTA($G$122:P$122)+1)-OFFSET(P144,,,,COUNTA($G$122:$CC$122)-COUNTA($G$122:P$122)+1))*(1+discount_rate),0)</f>
        <v>0</v>
      </c>
      <c r="Q178" s="1" cm="1">
        <f t="array" aca="1" ref="Q178" ca="1">IF(AND($B178=Q$28,$B178=$B179-1),NPV(discount_rate,OFFSET(Q143,,,,COUNTA($G$122:$CC$122)-COUNTA($G$122:Q$122)+1)-OFFSET(Q144,,,,COUNTA($G$122:$CC$122)-COUNTA($G$122:Q$122)+1))*(1+discount_rate),0)</f>
        <v>0</v>
      </c>
      <c r="R178" s="1" cm="1">
        <f t="array" aca="1" ref="R178" ca="1">IF(AND($B178=R$28,$B178=$B179-1),NPV(discount_rate,OFFSET(R143,,,,COUNTA($G$122:$CC$122)-COUNTA($G$122:R$122)+1)-OFFSET(R144,,,,COUNTA($G$122:$CC$122)-COUNTA($G$122:R$122)+1))*(1+discount_rate),0)</f>
        <v>0</v>
      </c>
      <c r="S178" s="1" cm="1">
        <f t="array" aca="1" ref="S178" ca="1">IF(AND($B178=S$28,$B178=$B179-1),NPV(discount_rate,OFFSET(S143,,,,COUNTA($G$122:$CC$122)-COUNTA($G$122:S$122)+1)-OFFSET(S144,,,,COUNTA($G$122:$CC$122)-COUNTA($G$122:S$122)+1))*(1+discount_rate),0)</f>
        <v>0</v>
      </c>
      <c r="T178" s="1" cm="1">
        <f t="array" aca="1" ref="T178" ca="1">IF(AND($B178=T$28,$B178=$B179-1),NPV(discount_rate,OFFSET(T143,,,,COUNTA($G$122:$CC$122)-COUNTA($G$122:T$122)+1)-OFFSET(T144,,,,COUNTA($G$122:$CC$122)-COUNTA($G$122:T$122)+1))*(1+discount_rate),0)</f>
        <v>0</v>
      </c>
      <c r="U178" s="1" cm="1">
        <f t="array" aca="1" ref="U178" ca="1">IF(AND($B178=U$28,$B178=$B179-1),NPV(discount_rate,OFFSET(U143,,,,COUNTA($G$122:$CC$122)-COUNTA($G$122:U$122)+1)-OFFSET(U144,,,,COUNTA($G$122:$CC$122)-COUNTA($G$122:U$122)+1))*(1+discount_rate),0)</f>
        <v>0</v>
      </c>
      <c r="V178" s="1" cm="1">
        <f t="array" aca="1" ref="V178" ca="1">IF(AND($B178=V$28,$B178=$B179-1),NPV(discount_rate,OFFSET(V143,,,,COUNTA($G$122:$CC$122)-COUNTA($G$122:V$122)+1)-OFFSET(V144,,,,COUNTA($G$122:$CC$122)-COUNTA($G$122:V$122)+1))*(1+discount_rate),0)</f>
        <v>0</v>
      </c>
      <c r="W178" s="1" cm="1">
        <f t="array" aca="1" ref="W178" ca="1">IF(AND($B178=W$28,$B178=$B179-1),NPV(discount_rate,OFFSET(W143,,,,COUNTA($G$122:$CC$122)-COUNTA($G$122:W$122)+1)-OFFSET(W144,,,,COUNTA($G$122:$CC$122)-COUNTA($G$122:W$122)+1))*(1+discount_rate),0)</f>
        <v>0</v>
      </c>
      <c r="X178" s="1" cm="1">
        <f t="array" aca="1" ref="X178" ca="1">IF(AND($B178=X$28,$B178=$B179-1),NPV(discount_rate,OFFSET(X143,,,,COUNTA($G$122:$CC$122)-COUNTA($G$122:X$122)+1)-OFFSET(X144,,,,COUNTA($G$122:$CC$122)-COUNTA($G$122:X$122)+1))*(1+discount_rate),0)</f>
        <v>0</v>
      </c>
      <c r="Y178" s="1" cm="1">
        <f t="array" aca="1" ref="Y178" ca="1">IF(AND($B178=Y$28,$B178=$B179-1),NPV(discount_rate,OFFSET(Y143,,,,COUNTA($G$122:$CC$122)-COUNTA($G$122:Y$122)+1)-OFFSET(Y144,,,,COUNTA($G$122:$CC$122)-COUNTA($G$122:Y$122)+1))*(1+discount_rate),0)</f>
        <v>0</v>
      </c>
      <c r="Z178" s="1" cm="1">
        <f t="array" aca="1" ref="Z178" ca="1">IF(AND($B178=Z$28,$B178=$B179-1),NPV(discount_rate,OFFSET(Z143,,,,COUNTA($G$122:$CC$122)-COUNTA($G$122:Z$122)+1)-OFFSET(Z144,,,,COUNTA($G$122:$CC$122)-COUNTA($G$122:Z$122)+1))*(1+discount_rate),0)</f>
        <v>0</v>
      </c>
      <c r="AA178" s="1" cm="1">
        <f t="array" aca="1" ref="AA178" ca="1">IF(AND($B178=AA$28,$B178=$B179-1),NPV(discount_rate,OFFSET(AA143,,,,COUNTA($G$122:$CC$122)-COUNTA($G$122:AA$122)+1)-OFFSET(AA144,,,,COUNTA($G$122:$CC$122)-COUNTA($G$122:AA$122)+1))*(1+discount_rate),0)</f>
        <v>0</v>
      </c>
      <c r="AB178" s="1" cm="1">
        <f t="array" aca="1" ref="AB178" ca="1">IF(AND($B178=AB$28,$B178=$B179-1),NPV(discount_rate,OFFSET(AB143,,,,COUNTA($G$122:$CC$122)-COUNTA($G$122:AB$122)+1)-OFFSET(AB144,,,,COUNTA($G$122:$CC$122)-COUNTA($G$122:AB$122)+1))*(1+discount_rate),0)</f>
        <v>613.4161726319021</v>
      </c>
      <c r="AC178" s="1" cm="1">
        <f t="array" aca="1" ref="AC178" ca="1">IF(AND($B178=AC$28,$B178=$B179-1),NPV(discount_rate,OFFSET(AC143,,,,COUNTA($G$122:$CC$122)-COUNTA($G$122:AC$122)+1)-OFFSET(AC144,,,,COUNTA($G$122:$CC$122)-COUNTA($G$122:AC$122)+1))*(1+discount_rate),0)</f>
        <v>0</v>
      </c>
      <c r="AD178" s="1" cm="1">
        <f t="array" aca="1" ref="AD178" ca="1">IF(AND($B178=AD$28,$B178=$B179-1),NPV(discount_rate,OFFSET(AD143,,,,COUNTA($G$122:$CC$122)-COUNTA($G$122:AD$122)+1)-OFFSET(AD144,,,,COUNTA($G$122:$CC$122)-COUNTA($G$122:AD$122)+1))*(1+discount_rate),0)</f>
        <v>0</v>
      </c>
      <c r="AE178" s="1" cm="1">
        <f t="array" aca="1" ref="AE178" ca="1">IF(AND($B178=AE$28,$B178=$B179-1),NPV(discount_rate,OFFSET(AE143,,,,COUNTA($G$122:$CC$122)-COUNTA($G$122:AE$122)+1)-OFFSET(AE144,,,,COUNTA($G$122:$CC$122)-COUNTA($G$122:AE$122)+1))*(1+discount_rate),0)</f>
        <v>0</v>
      </c>
      <c r="AF178" s="1" cm="1">
        <f t="array" aca="1" ref="AF178" ca="1">IF(AND($B178=AF$28,$B178=$B179-1),NPV(discount_rate,OFFSET(AF143,,,,COUNTA($G$122:$CC$122)-COUNTA($G$122:AF$122)+1)-OFFSET(AF144,,,,COUNTA($G$122:$CC$122)-COUNTA($G$122:AF$122)+1))*(1+discount_rate),0)</f>
        <v>0</v>
      </c>
      <c r="AG178" s="1" cm="1">
        <f t="array" aca="1" ref="AG178" ca="1">IF(AND($B178=AG$28,$B178=$B179-1),NPV(discount_rate,OFFSET(AG143,,,,COUNTA($G$122:$CC$122)-COUNTA($G$122:AG$122)+1)-OFFSET(AG144,,,,COUNTA($G$122:$CC$122)-COUNTA($G$122:AG$122)+1))*(1+discount_rate),0)</f>
        <v>0</v>
      </c>
      <c r="AH178" s="1" cm="1">
        <f t="array" aca="1" ref="AH178" ca="1">IF(AND($B178=AH$28,$B178=$B179-1),NPV(discount_rate,OFFSET(AH143,,,,COUNTA($G$122:$CC$122)-COUNTA($G$122:AH$122)+1)-OFFSET(AH144,,,,COUNTA($G$122:$CC$122)-COUNTA($G$122:AH$122)+1))*(1+discount_rate),0)</f>
        <v>0</v>
      </c>
      <c r="AI178" s="1" cm="1">
        <f t="array" aca="1" ref="AI178" ca="1">IF(AND($B178=AI$28,$B178=$B179-1),NPV(discount_rate,OFFSET(AI143,,,,COUNTA($G$122:$CC$122)-COUNTA($G$122:AI$122)+1)-OFFSET(AI144,,,,COUNTA($G$122:$CC$122)-COUNTA($G$122:AI$122)+1))*(1+discount_rate),0)</f>
        <v>0</v>
      </c>
      <c r="AJ178" s="1" cm="1">
        <f t="array" aca="1" ref="AJ178" ca="1">IF(AND($B178=AJ$28,$B178=$B179-1),NPV(discount_rate,OFFSET(AJ143,,,,COUNTA($G$122:$CC$122)-COUNTA($G$122:AJ$122)+1)-OFFSET(AJ144,,,,COUNTA($G$122:$CC$122)-COUNTA($G$122:AJ$122)+1))*(1+discount_rate),0)</f>
        <v>0</v>
      </c>
      <c r="AK178" s="1" cm="1">
        <f t="array" aca="1" ref="AK178" ca="1">IF(AND($B178=AK$28,$B178=$B179-1),NPV(discount_rate,OFFSET(AK143,,,,COUNTA($G$122:$CC$122)-COUNTA($G$122:AK$122)+1)-OFFSET(AK144,,,,COUNTA($G$122:$CC$122)-COUNTA($G$122:AK$122)+1))*(1+discount_rate),0)</f>
        <v>0</v>
      </c>
      <c r="AL178" s="1" cm="1">
        <f t="array" aca="1" ref="AL178" ca="1">IF(AND($B178=AL$28,$B178=$B179-1),NPV(discount_rate,OFFSET(AL143,,,,COUNTA($G$122:$CC$122)-COUNTA($G$122:AL$122)+1)-OFFSET(AL144,,,,COUNTA($G$122:$CC$122)-COUNTA($G$122:AL$122)+1))*(1+discount_rate),0)</f>
        <v>0</v>
      </c>
      <c r="AM178" s="1" cm="1">
        <f t="array" aca="1" ref="AM178" ca="1">IF(AND($B178=AM$28,$B178=$B179-1),NPV(discount_rate,OFFSET(AM143,,,,COUNTA($G$122:$CC$122)-COUNTA($G$122:AM$122)+1)-OFFSET(AM144,,,,COUNTA($G$122:$CC$122)-COUNTA($G$122:AM$122)+1))*(1+discount_rate),0)</f>
        <v>0</v>
      </c>
      <c r="AN178" s="1" cm="1">
        <f t="array" aca="1" ref="AN178" ca="1">IF(AND($B178=AN$28,$B178=$B179-1),NPV(discount_rate,OFFSET(AN143,,,,COUNTA($G$122:$CC$122)-COUNTA($G$122:AN$122)+1)-OFFSET(AN144,,,,COUNTA($G$122:$CC$122)-COUNTA($G$122:AN$122)+1))*(1+discount_rate),0)</f>
        <v>0</v>
      </c>
      <c r="AO178" s="1" cm="1">
        <f t="array" aca="1" ref="AO178" ca="1">IF(AND($B178=AO$28,$B178=$B179-1),NPV(discount_rate,OFFSET(AO143,,,,COUNTA($G$122:$CC$122)-COUNTA($G$122:AO$122)+1)-OFFSET(AO144,,,,COUNTA($G$122:$CC$122)-COUNTA($G$122:AO$122)+1))*(1+discount_rate),0)</f>
        <v>0</v>
      </c>
      <c r="AP178" s="1" cm="1">
        <f t="array" aca="1" ref="AP178" ca="1">IF(AND($B178=AP$28,$B178=$B179-1),NPV(discount_rate,OFFSET(AP143,,,,COUNTA($G$122:$CC$122)-COUNTA($G$122:AP$122)+1)-OFFSET(AP144,,,,COUNTA($G$122:$CC$122)-COUNTA($G$122:AP$122)+1))*(1+discount_rate),0)</f>
        <v>0</v>
      </c>
      <c r="AQ178" s="1" cm="1">
        <f t="array" aca="1" ref="AQ178" ca="1">IF(AND($B178=AQ$28,$B178=$B179-1),NPV(discount_rate,OFFSET(AQ143,,,,COUNTA($G$122:$CC$122)-COUNTA($G$122:AQ$122)+1)-OFFSET(AQ144,,,,COUNTA($G$122:$CC$122)-COUNTA($G$122:AQ$122)+1))*(1+discount_rate),0)</f>
        <v>0</v>
      </c>
      <c r="AR178" s="1" cm="1">
        <f t="array" aca="1" ref="AR178" ca="1">IF(AND($B178=AR$28,$B178=$B179-1),NPV(discount_rate,OFFSET(AR143,,,,COUNTA($G$122:$CC$122)-COUNTA($G$122:AR$122)+1)-OFFSET(AR144,,,,COUNTA($G$122:$CC$122)-COUNTA($G$122:AR$122)+1))*(1+discount_rate),0)</f>
        <v>0</v>
      </c>
      <c r="AS178" s="1" cm="1">
        <f t="array" aca="1" ref="AS178" ca="1">IF(AND($B178=AS$28,$B178=$B179-1),NPV(discount_rate,OFFSET(AS143,,,,COUNTA($G$122:$CC$122)-COUNTA($G$122:AS$122)+1)-OFFSET(AS144,,,,COUNTA($G$122:$CC$122)-COUNTA($G$122:AS$122)+1))*(1+discount_rate),0)</f>
        <v>0</v>
      </c>
      <c r="AT178" s="1" cm="1">
        <f t="array" aca="1" ref="AT178" ca="1">IF(AND($B178=AT$28,$B178=$B179-1),NPV(discount_rate,OFFSET(AT143,,,,COUNTA($G$122:$CC$122)-COUNTA($G$122:AT$122)+1)-OFFSET(AT144,,,,COUNTA($G$122:$CC$122)-COUNTA($G$122:AT$122)+1))*(1+discount_rate),0)</f>
        <v>0</v>
      </c>
      <c r="AU178" s="1" cm="1">
        <f t="array" aca="1" ref="AU178" ca="1">IF(AND($B178=AU$28,$B178=$B179-1),NPV(discount_rate,OFFSET(AU143,,,,COUNTA($G$122:$CC$122)-COUNTA($G$122:AU$122)+1)-OFFSET(AU144,,,,COUNTA($G$122:$CC$122)-COUNTA($G$122:AU$122)+1))*(1+discount_rate),0)</f>
        <v>0</v>
      </c>
      <c r="AV178" s="1" cm="1">
        <f t="array" aca="1" ref="AV178" ca="1">IF(AND($B178=AV$28,$B178=$B179-1),NPV(discount_rate,OFFSET(AV143,,,,COUNTA($G$122:$CC$122)-COUNTA($G$122:AV$122)+1)-OFFSET(AV144,,,,COUNTA($G$122:$CC$122)-COUNTA($G$122:AV$122)+1))*(1+discount_rate),0)</f>
        <v>0</v>
      </c>
      <c r="AW178" s="1" cm="1">
        <f t="array" aca="1" ref="AW178" ca="1">IF(AND($B178=AW$28,$B178=$B179-1),NPV(discount_rate,OFFSET(AW143,,,,COUNTA($G$122:$CC$122)-COUNTA($G$122:AW$122)+1)-OFFSET(AW144,,,,COUNTA($G$122:$CC$122)-COUNTA($G$122:AW$122)+1))*(1+discount_rate),0)</f>
        <v>0</v>
      </c>
      <c r="AX178" s="1" cm="1">
        <f t="array" aca="1" ref="AX178" ca="1">IF(AND($B178=AX$28,$B178=$B179-1),NPV(discount_rate,OFFSET(AX143,,,,COUNTA($G$122:$CC$122)-COUNTA($G$122:AX$122)+1)-OFFSET(AX144,,,,COUNTA($G$122:$CC$122)-COUNTA($G$122:AX$122)+1))*(1+discount_rate),0)</f>
        <v>0</v>
      </c>
      <c r="AY178" s="1" cm="1">
        <f t="array" aca="1" ref="AY178" ca="1">IF(AND($B178=AY$28,$B178=$B179-1),NPV(discount_rate,OFFSET(AY143,,,,COUNTA($G$122:$CC$122)-COUNTA($G$122:AY$122)+1)-OFFSET(AY144,,,,COUNTA($G$122:$CC$122)-COUNTA($G$122:AY$122)+1))*(1+discount_rate),0)</f>
        <v>0</v>
      </c>
      <c r="AZ178" s="1" cm="1">
        <f t="array" aca="1" ref="AZ178" ca="1">IF(AND($B178=AZ$28,$B178=$B179-1),NPV(discount_rate,OFFSET(AZ143,,,,COUNTA($G$122:$CC$122)-COUNTA($G$122:AZ$122)+1)-OFFSET(AZ144,,,,COUNTA($G$122:$CC$122)-COUNTA($G$122:AZ$122)+1))*(1+discount_rate),0)</f>
        <v>0</v>
      </c>
      <c r="BA178" s="1" cm="1">
        <f t="array" aca="1" ref="BA178" ca="1">IF(AND($B178=BA$28,$B178=$B179-1),NPV(discount_rate,OFFSET(BA143,,,,COUNTA($G$122:$CC$122)-COUNTA($G$122:BA$122)+1)-OFFSET(BA144,,,,COUNTA($G$122:$CC$122)-COUNTA($G$122:BA$122)+1))*(1+discount_rate),0)</f>
        <v>0</v>
      </c>
      <c r="BB178" s="1" cm="1">
        <f t="array" aca="1" ref="BB178" ca="1">IF(AND($B178=BB$28,$B178=$B179-1),NPV(discount_rate,OFFSET(BB143,,,,COUNTA($G$122:$CC$122)-COUNTA($G$122:BB$122)+1)-OFFSET(BB144,,,,COUNTA($G$122:$CC$122)-COUNTA($G$122:BB$122)+1))*(1+discount_rate),0)</f>
        <v>0</v>
      </c>
      <c r="BC178" s="1" cm="1">
        <f t="array" aca="1" ref="BC178" ca="1">IF(AND($B178=BC$28,$B178=$B179-1),NPV(discount_rate,OFFSET(BC143,,,,COUNTA($G$122:$CC$122)-COUNTA($G$122:BC$122)+1)-OFFSET(BC144,,,,COUNTA($G$122:$CC$122)-COUNTA($G$122:BC$122)+1))*(1+discount_rate),0)</f>
        <v>0</v>
      </c>
      <c r="BD178" s="1" cm="1">
        <f t="array" aca="1" ref="BD178" ca="1">IF(AND($B178=BD$28,$B178=$B179-1),NPV(discount_rate,OFFSET(BD143,,,,COUNTA($G$122:$CC$122)-COUNTA($G$122:BD$122)+1)-OFFSET(BD144,,,,COUNTA($G$122:$CC$122)-COUNTA($G$122:BD$122)+1))*(1+discount_rate),0)</f>
        <v>0</v>
      </c>
      <c r="BE178" s="1" cm="1">
        <f t="array" aca="1" ref="BE178" ca="1">IF(AND($B178=BE$28,$B178=$B179-1),NPV(discount_rate,OFFSET(BE143,,,,COUNTA($G$122:$CC$122)-COUNTA($G$122:BE$122)+1)-OFFSET(BE144,,,,COUNTA($G$122:$CC$122)-COUNTA($G$122:BE$122)+1))*(1+discount_rate),0)</f>
        <v>0</v>
      </c>
      <c r="BF178" s="1" cm="1">
        <f t="array" aca="1" ref="BF178" ca="1">IF(AND($B178=BF$28,$B178=$B179-1),NPV(discount_rate,OFFSET(BF143,,,,COUNTA($G$122:$CC$122)-COUNTA($G$122:BF$122)+1)-OFFSET(BF144,,,,COUNTA($G$122:$CC$122)-COUNTA($G$122:BF$122)+1))*(1+discount_rate),0)</f>
        <v>0</v>
      </c>
      <c r="BG178" s="1" cm="1">
        <f t="array" aca="1" ref="BG178" ca="1">IF(AND($B178=BG$28,$B178=$B179-1),NPV(discount_rate,OFFSET(BG143,,,,COUNTA($G$122:$CC$122)-COUNTA($G$122:BG$122)+1)-OFFSET(BG144,,,,COUNTA($G$122:$CC$122)-COUNTA($G$122:BG$122)+1))*(1+discount_rate),0)</f>
        <v>0</v>
      </c>
      <c r="BH178" s="1" cm="1">
        <f t="array" aca="1" ref="BH178" ca="1">IF(AND($B178=BH$28,$B178=$B179-1),NPV(discount_rate,OFFSET(BH143,,,,COUNTA($G$122:$CC$122)-COUNTA($G$122:BH$122)+1)-OFFSET(BH144,,,,COUNTA($G$122:$CC$122)-COUNTA($G$122:BH$122)+1))*(1+discount_rate),0)</f>
        <v>0</v>
      </c>
      <c r="BI178" s="1" cm="1">
        <f t="array" aca="1" ref="BI178" ca="1">IF(AND($B178=BI$28,$B178=$B179-1),NPV(discount_rate,OFFSET(BI143,,,,COUNTA($G$122:$CC$122)-COUNTA($G$122:BI$122)+1)-OFFSET(BI144,,,,COUNTA($G$122:$CC$122)-COUNTA($G$122:BI$122)+1))*(1+discount_rate),0)</f>
        <v>0</v>
      </c>
      <c r="BJ178" s="1" cm="1">
        <f t="array" aca="1" ref="BJ178" ca="1">IF(AND($B178=BJ$28,$B178=$B179-1),NPV(discount_rate,OFFSET(BJ143,,,,COUNTA($G$122:$CC$122)-COUNTA($G$122:BJ$122)+1)-OFFSET(BJ144,,,,COUNTA($G$122:$CC$122)-COUNTA($G$122:BJ$122)+1))*(1+discount_rate),0)</f>
        <v>0</v>
      </c>
      <c r="BK178" s="1" cm="1">
        <f t="array" aca="1" ref="BK178" ca="1">IF(AND($B178=BK$28,$B178=$B179-1),NPV(discount_rate,OFFSET(BK143,,,,COUNTA($G$122:$CC$122)-COUNTA($G$122:BK$122)+1)-OFFSET(BK144,,,,COUNTA($G$122:$CC$122)-COUNTA($G$122:BK$122)+1))*(1+discount_rate),0)</f>
        <v>0</v>
      </c>
      <c r="BL178" s="1" cm="1">
        <f t="array" aca="1" ref="BL178" ca="1">IF(AND($B178=BL$28,$B178=$B179-1),NPV(discount_rate,OFFSET(BL143,,,,COUNTA($G$122:$CC$122)-COUNTA($G$122:BL$122)+1)-OFFSET(BL144,,,,COUNTA($G$122:$CC$122)-COUNTA($G$122:BL$122)+1))*(1+discount_rate),0)</f>
        <v>0</v>
      </c>
      <c r="BM178" s="1" cm="1">
        <f t="array" aca="1" ref="BM178" ca="1">IF(AND($B178=BM$28,$B178=$B179-1),NPV(discount_rate,OFFSET(BM143,,,,COUNTA($G$122:$CC$122)-COUNTA($G$122:BM$122)+1)-OFFSET(BM144,,,,COUNTA($G$122:$CC$122)-COUNTA($G$122:BM$122)+1))*(1+discount_rate),0)</f>
        <v>0</v>
      </c>
      <c r="BN178" s="1" cm="1">
        <f t="array" aca="1" ref="BN178" ca="1">IF(AND($B178=BN$28,$B178=$B179-1),NPV(discount_rate,OFFSET(BN143,,,,COUNTA($G$122:$CC$122)-COUNTA($G$122:BN$122)+1)-OFFSET(BN144,,,,COUNTA($G$122:$CC$122)-COUNTA($G$122:BN$122)+1))*(1+discount_rate),0)</f>
        <v>0</v>
      </c>
      <c r="BO178" s="1" cm="1">
        <f t="array" aca="1" ref="BO178" ca="1">IF(AND($B178=BO$28,$B178=$B179-1),NPV(discount_rate,OFFSET(BO143,,,,COUNTA($G$122:$CC$122)-COUNTA($G$122:BO$122)+1)-OFFSET(BO144,,,,COUNTA($G$122:$CC$122)-COUNTA($G$122:BO$122)+1))*(1+discount_rate),0)</f>
        <v>0</v>
      </c>
      <c r="BP178" s="1" cm="1">
        <f t="array" aca="1" ref="BP178" ca="1">IF(AND($B178=BP$28,$B178=$B179-1),NPV(discount_rate,OFFSET(BP143,,,,COUNTA($G$122:$CC$122)-COUNTA($G$122:BP$122)+1)-OFFSET(BP144,,,,COUNTA($G$122:$CC$122)-COUNTA($G$122:BP$122)+1))*(1+discount_rate),0)</f>
        <v>0</v>
      </c>
      <c r="BQ178" s="1" cm="1">
        <f t="array" aca="1" ref="BQ178" ca="1">IF(AND($B178=BQ$28,$B178=$B179-1),NPV(discount_rate,OFFSET(BQ143,,,,COUNTA($G$122:$CC$122)-COUNTA($G$122:BQ$122)+1)-OFFSET(BQ144,,,,COUNTA($G$122:$CC$122)-COUNTA($G$122:BQ$122)+1))*(1+discount_rate),0)</f>
        <v>0</v>
      </c>
      <c r="BR178" s="1" cm="1">
        <f t="array" aca="1" ref="BR178" ca="1">IF(AND($B178=BR$28,$B178=$B179-1),NPV(discount_rate,OFFSET(BR143,,,,COUNTA($G$122:$CC$122)-COUNTA($G$122:BR$122)+1)-OFFSET(BR144,,,,COUNTA($G$122:$CC$122)-COUNTA($G$122:BR$122)+1))*(1+discount_rate),0)</f>
        <v>0</v>
      </c>
      <c r="BS178" s="1" cm="1">
        <f t="array" aca="1" ref="BS178" ca="1">IF(AND($B178=BS$28,$B178=$B179-1),NPV(discount_rate,OFFSET(BS143,,,,COUNTA($G$122:$CC$122)-COUNTA($G$122:BS$122)+1)-OFFSET(BS144,,,,COUNTA($G$122:$CC$122)-COUNTA($G$122:BS$122)+1))*(1+discount_rate),0)</f>
        <v>0</v>
      </c>
      <c r="BT178" s="1" cm="1">
        <f t="array" aca="1" ref="BT178" ca="1">IF(AND($B178=BT$28,$B178=$B179-1),NPV(discount_rate,OFFSET(BT143,,,,COUNTA($G$122:$CC$122)-COUNTA($G$122:BT$122)+1)-OFFSET(BT144,,,,COUNTA($G$122:$CC$122)-COUNTA($G$122:BT$122)+1))*(1+discount_rate),0)</f>
        <v>0</v>
      </c>
      <c r="BU178" s="1" cm="1">
        <f t="array" aca="1" ref="BU178" ca="1">IF(AND($B178=BU$28,$B178=$B179-1),NPV(discount_rate,OFFSET(BU143,,,,COUNTA($G$122:$CC$122)-COUNTA($G$122:BU$122)+1)-OFFSET(BU144,,,,COUNTA($G$122:$CC$122)-COUNTA($G$122:BU$122)+1))*(1+discount_rate),0)</f>
        <v>0</v>
      </c>
      <c r="BV178" s="1" cm="1">
        <f t="array" aca="1" ref="BV178" ca="1">IF(AND($B178=BV$28,$B178=$B179-1),NPV(discount_rate,OFFSET(BV143,,,,COUNTA($G$122:$CC$122)-COUNTA($G$122:BV$122)+1)-OFFSET(BV144,,,,COUNTA($G$122:$CC$122)-COUNTA($G$122:BV$122)+1))*(1+discount_rate),0)</f>
        <v>0</v>
      </c>
      <c r="BW178" s="1" cm="1">
        <f t="array" aca="1" ref="BW178" ca="1">IF(AND($B178=BW$28,$B178=$B179-1),NPV(discount_rate,OFFSET(BW143,,,,COUNTA($G$122:$CC$122)-COUNTA($G$122:BW$122)+1)-OFFSET(BW144,,,,COUNTA($G$122:$CC$122)-COUNTA($G$122:BW$122)+1))*(1+discount_rate),0)</f>
        <v>0</v>
      </c>
      <c r="BX178" s="1" cm="1">
        <f t="array" aca="1" ref="BX178" ca="1">IF(AND($B178=BX$28,$B178=$B179-1),NPV(discount_rate,OFFSET(BX143,,,,COUNTA($G$122:$CC$122)-COUNTA($G$122:BX$122)+1)-OFFSET(BX144,,,,COUNTA($G$122:$CC$122)-COUNTA($G$122:BX$122)+1))*(1+discount_rate),0)</f>
        <v>0</v>
      </c>
      <c r="BY178" s="1" cm="1">
        <f t="array" aca="1" ref="BY178" ca="1">IF(AND($B178=BY$28,$B178=$B179-1),NPV(discount_rate,OFFSET(BY143,,,,COUNTA($G$122:$CC$122)-COUNTA($G$122:BY$122)+1)-OFFSET(BY144,,,,COUNTA($G$122:$CC$122)-COUNTA($G$122:BY$122)+1))*(1+discount_rate),0)</f>
        <v>0</v>
      </c>
      <c r="BZ178" s="1" cm="1">
        <f t="array" aca="1" ref="BZ178" ca="1">IF(AND($B178=BZ$28,$B178=$B179-1),NPV(discount_rate,OFFSET(BZ143,,,,COUNTA($G$122:$CC$122)-COUNTA($G$122:BZ$122)+1)-OFFSET(BZ144,,,,COUNTA($G$122:$CC$122)-COUNTA($G$122:BZ$122)+1))*(1+discount_rate),0)</f>
        <v>0</v>
      </c>
      <c r="CA178" s="1" cm="1">
        <f t="array" aca="1" ref="CA178" ca="1">IF(AND($B178=CA$28,$B178=$B179-1),NPV(discount_rate,OFFSET(CA143,,,,COUNTA($G$122:$CC$122)-COUNTA($G$122:CA$122)+1)-OFFSET(CA144,,,,COUNTA($G$122:$CC$122)-COUNTA($G$122:CA$122)+1))*(1+discount_rate),0)</f>
        <v>0</v>
      </c>
      <c r="CB178" s="1" cm="1">
        <f t="array" aca="1" ref="CB178" ca="1">IF(AND($B178=CB$28,$B178=$B179-1),NPV(discount_rate,OFFSET(CB143,,,,COUNTA($G$122:$CC$122)-COUNTA($G$122:CB$122)+1)-OFFSET(CB144,,,,COUNTA($G$122:$CC$122)-COUNTA($G$122:CB$122)+1))*(1+discount_rate),0)</f>
        <v>0</v>
      </c>
      <c r="CC178" s="1" cm="1">
        <f t="array" aca="1" ref="CC178" ca="1">IF(AND($B178=CC$28,$B178=$B179-1),NPV(discount_rate,OFFSET(CC143,,,,COUNTA($G$122:$CC$122)-COUNTA($G$122:CC$122)+1)-OFFSET(CC144,,,,COUNTA($G$122:$CC$122)-COUNTA($G$122:CC$122)+1))*(1+discount_rate),0)</f>
        <v>0</v>
      </c>
    </row>
    <row r="179" spans="2:81" x14ac:dyDescent="0.2">
      <c r="B179">
        <f t="shared" si="77"/>
        <v>2048</v>
      </c>
      <c r="D179" t="s">
        <v>43</v>
      </c>
      <c r="G179" s="1" cm="1">
        <f t="array" aca="1" ref="G179" ca="1">IF(AND($B179=G$28,$B179=$B180-1),NPV(discount_rate,OFFSET(G144,,,,COUNTA($G$122:$CC$122)-COUNTA($G$122:G$122)+1)-OFFSET(G145,,,,COUNTA($G$122:$CC$122)-COUNTA($G$122:G$122)+1))*(1+discount_rate),0)</f>
        <v>0</v>
      </c>
      <c r="H179" s="1" cm="1">
        <f t="array" aca="1" ref="H179" ca="1">IF(AND($B179=H$28,$B179=$B180-1),NPV(discount_rate,OFFSET(H144,,,,COUNTA($G$122:$CC$122)-COUNTA($G$122:H$122)+1)-OFFSET(H145,,,,COUNTA($G$122:$CC$122)-COUNTA($G$122:H$122)+1))*(1+discount_rate),0)</f>
        <v>0</v>
      </c>
      <c r="I179" s="1" cm="1">
        <f t="array" aca="1" ref="I179" ca="1">IF(AND($B179=I$28,$B179=$B180-1),NPV(discount_rate,OFFSET(I144,,,,COUNTA($G$122:$CC$122)-COUNTA($G$122:I$122)+1)-OFFSET(I145,,,,COUNTA($G$122:$CC$122)-COUNTA($G$122:I$122)+1))*(1+discount_rate),0)</f>
        <v>0</v>
      </c>
      <c r="J179" s="1" cm="1">
        <f t="array" aca="1" ref="J179" ca="1">IF(AND($B179=J$28,$B179=$B180-1),NPV(discount_rate,OFFSET(J144,,,,COUNTA($G$122:$CC$122)-COUNTA($G$122:J$122)+1)-OFFSET(J145,,,,COUNTA($G$122:$CC$122)-COUNTA($G$122:J$122)+1))*(1+discount_rate),0)</f>
        <v>0</v>
      </c>
      <c r="K179" s="1" cm="1">
        <f t="array" aca="1" ref="K179" ca="1">IF(AND($B179=K$28,$B179=$B180-1),NPV(discount_rate,OFFSET(K144,,,,COUNTA($G$122:$CC$122)-COUNTA($G$122:K$122)+1)-OFFSET(K145,,,,COUNTA($G$122:$CC$122)-COUNTA($G$122:K$122)+1))*(1+discount_rate),0)</f>
        <v>0</v>
      </c>
      <c r="L179" s="1" cm="1">
        <f t="array" aca="1" ref="L179" ca="1">IF(AND($B179=L$28,$B179=$B180-1),NPV(discount_rate,OFFSET(L144,,,,COUNTA($G$122:$CC$122)-COUNTA($G$122:L$122)+1)-OFFSET(L145,,,,COUNTA($G$122:$CC$122)-COUNTA($G$122:L$122)+1))*(1+discount_rate),0)</f>
        <v>0</v>
      </c>
      <c r="M179" s="1" cm="1">
        <f t="array" aca="1" ref="M179" ca="1">IF(AND($B179=M$28,$B179=$B180-1),NPV(discount_rate,OFFSET(M144,,,,COUNTA($G$122:$CC$122)-COUNTA($G$122:M$122)+1)-OFFSET(M145,,,,COUNTA($G$122:$CC$122)-COUNTA($G$122:M$122)+1))*(1+discount_rate),0)</f>
        <v>0</v>
      </c>
      <c r="N179" s="1" cm="1">
        <f t="array" aca="1" ref="N179" ca="1">IF(AND($B179=N$28,$B179=$B180-1),NPV(discount_rate,OFFSET(N144,,,,COUNTA($G$122:$CC$122)-COUNTA($G$122:N$122)+1)-OFFSET(N145,,,,COUNTA($G$122:$CC$122)-COUNTA($G$122:N$122)+1))*(1+discount_rate),0)</f>
        <v>0</v>
      </c>
      <c r="O179" s="1" cm="1">
        <f t="array" aca="1" ref="O179" ca="1">IF(AND($B179=O$28,$B179=$B180-1),NPV(discount_rate,OFFSET(O144,,,,COUNTA($G$122:$CC$122)-COUNTA($G$122:O$122)+1)-OFFSET(O145,,,,COUNTA($G$122:$CC$122)-COUNTA($G$122:O$122)+1))*(1+discount_rate),0)</f>
        <v>0</v>
      </c>
      <c r="P179" s="1" cm="1">
        <f t="array" aca="1" ref="P179" ca="1">IF(AND($B179=P$28,$B179=$B180-1),NPV(discount_rate,OFFSET(P144,,,,COUNTA($G$122:$CC$122)-COUNTA($G$122:P$122)+1)-OFFSET(P145,,,,COUNTA($G$122:$CC$122)-COUNTA($G$122:P$122)+1))*(1+discount_rate),0)</f>
        <v>0</v>
      </c>
      <c r="Q179" s="1" cm="1">
        <f t="array" aca="1" ref="Q179" ca="1">IF(AND($B179=Q$28,$B179=$B180-1),NPV(discount_rate,OFFSET(Q144,,,,COUNTA($G$122:$CC$122)-COUNTA($G$122:Q$122)+1)-OFFSET(Q145,,,,COUNTA($G$122:$CC$122)-COUNTA($G$122:Q$122)+1))*(1+discount_rate),0)</f>
        <v>0</v>
      </c>
      <c r="R179" s="1" cm="1">
        <f t="array" aca="1" ref="R179" ca="1">IF(AND($B179=R$28,$B179=$B180-1),NPV(discount_rate,OFFSET(R144,,,,COUNTA($G$122:$CC$122)-COUNTA($G$122:R$122)+1)-OFFSET(R145,,,,COUNTA($G$122:$CC$122)-COUNTA($G$122:R$122)+1))*(1+discount_rate),0)</f>
        <v>0</v>
      </c>
      <c r="S179" s="1" cm="1">
        <f t="array" aca="1" ref="S179" ca="1">IF(AND($B179=S$28,$B179=$B180-1),NPV(discount_rate,OFFSET(S144,,,,COUNTA($G$122:$CC$122)-COUNTA($G$122:S$122)+1)-OFFSET(S145,,,,COUNTA($G$122:$CC$122)-COUNTA($G$122:S$122)+1))*(1+discount_rate),0)</f>
        <v>0</v>
      </c>
      <c r="T179" s="1" cm="1">
        <f t="array" aca="1" ref="T179" ca="1">IF(AND($B179=T$28,$B179=$B180-1),NPV(discount_rate,OFFSET(T144,,,,COUNTA($G$122:$CC$122)-COUNTA($G$122:T$122)+1)-OFFSET(T145,,,,COUNTA($G$122:$CC$122)-COUNTA($G$122:T$122)+1))*(1+discount_rate),0)</f>
        <v>0</v>
      </c>
      <c r="U179" s="1" cm="1">
        <f t="array" aca="1" ref="U179" ca="1">IF(AND($B179=U$28,$B179=$B180-1),NPV(discount_rate,OFFSET(U144,,,,COUNTA($G$122:$CC$122)-COUNTA($G$122:U$122)+1)-OFFSET(U145,,,,COUNTA($G$122:$CC$122)-COUNTA($G$122:U$122)+1))*(1+discount_rate),0)</f>
        <v>0</v>
      </c>
      <c r="V179" s="1" cm="1">
        <f t="array" aca="1" ref="V179" ca="1">IF(AND($B179=V$28,$B179=$B180-1),NPV(discount_rate,OFFSET(V144,,,,COUNTA($G$122:$CC$122)-COUNTA($G$122:V$122)+1)-OFFSET(V145,,,,COUNTA($G$122:$CC$122)-COUNTA($G$122:V$122)+1))*(1+discount_rate),0)</f>
        <v>0</v>
      </c>
      <c r="W179" s="1" cm="1">
        <f t="array" aca="1" ref="W179" ca="1">IF(AND($B179=W$28,$B179=$B180-1),NPV(discount_rate,OFFSET(W144,,,,COUNTA($G$122:$CC$122)-COUNTA($G$122:W$122)+1)-OFFSET(W145,,,,COUNTA($G$122:$CC$122)-COUNTA($G$122:W$122)+1))*(1+discount_rate),0)</f>
        <v>0</v>
      </c>
      <c r="X179" s="1" cm="1">
        <f t="array" aca="1" ref="X179" ca="1">IF(AND($B179=X$28,$B179=$B180-1),NPV(discount_rate,OFFSET(X144,,,,COUNTA($G$122:$CC$122)-COUNTA($G$122:X$122)+1)-OFFSET(X145,,,,COUNTA($G$122:$CC$122)-COUNTA($G$122:X$122)+1))*(1+discount_rate),0)</f>
        <v>0</v>
      </c>
      <c r="Y179" s="1" cm="1">
        <f t="array" aca="1" ref="Y179" ca="1">IF(AND($B179=Y$28,$B179=$B180-1),NPV(discount_rate,OFFSET(Y144,,,,COUNTA($G$122:$CC$122)-COUNTA($G$122:Y$122)+1)-OFFSET(Y145,,,,COUNTA($G$122:$CC$122)-COUNTA($G$122:Y$122)+1))*(1+discount_rate),0)</f>
        <v>0</v>
      </c>
      <c r="Z179" s="1" cm="1">
        <f t="array" aca="1" ref="Z179" ca="1">IF(AND($B179=Z$28,$B179=$B180-1),NPV(discount_rate,OFFSET(Z144,,,,COUNTA($G$122:$CC$122)-COUNTA($G$122:Z$122)+1)-OFFSET(Z145,,,,COUNTA($G$122:$CC$122)-COUNTA($G$122:Z$122)+1))*(1+discount_rate),0)</f>
        <v>0</v>
      </c>
      <c r="AA179" s="1" cm="1">
        <f t="array" aca="1" ref="AA179" ca="1">IF(AND($B179=AA$28,$B179=$B180-1),NPV(discount_rate,OFFSET(AA144,,,,COUNTA($G$122:$CC$122)-COUNTA($G$122:AA$122)+1)-OFFSET(AA145,,,,COUNTA($G$122:$CC$122)-COUNTA($G$122:AA$122)+1))*(1+discount_rate),0)</f>
        <v>0</v>
      </c>
      <c r="AB179" s="1" cm="1">
        <f t="array" aca="1" ref="AB179" ca="1">IF(AND($B179=AB$28,$B179=$B180-1),NPV(discount_rate,OFFSET(AB144,,,,COUNTA($G$122:$CC$122)-COUNTA($G$122:AB$122)+1)-OFFSET(AB145,,,,COUNTA($G$122:$CC$122)-COUNTA($G$122:AB$122)+1))*(1+discount_rate),0)</f>
        <v>0</v>
      </c>
      <c r="AC179" s="1" cm="1">
        <f t="array" aca="1" ref="AC179" ca="1">IF(AND($B179=AC$28,$B179=$B180-1),NPV(discount_rate,OFFSET(AC144,,,,COUNTA($G$122:$CC$122)-COUNTA($G$122:AC$122)+1)-OFFSET(AC145,,,,COUNTA($G$122:$CC$122)-COUNTA($G$122:AC$122)+1))*(1+discount_rate),0)</f>
        <v>617.19815655907485</v>
      </c>
      <c r="AD179" s="1" cm="1">
        <f t="array" aca="1" ref="AD179" ca="1">IF(AND($B179=AD$28,$B179=$B180-1),NPV(discount_rate,OFFSET(AD144,,,,COUNTA($G$122:$CC$122)-COUNTA($G$122:AD$122)+1)-OFFSET(AD145,,,,COUNTA($G$122:$CC$122)-COUNTA($G$122:AD$122)+1))*(1+discount_rate),0)</f>
        <v>0</v>
      </c>
      <c r="AE179" s="1" cm="1">
        <f t="array" aca="1" ref="AE179" ca="1">IF(AND($B179=AE$28,$B179=$B180-1),NPV(discount_rate,OFFSET(AE144,,,,COUNTA($G$122:$CC$122)-COUNTA($G$122:AE$122)+1)-OFFSET(AE145,,,,COUNTA($G$122:$CC$122)-COUNTA($G$122:AE$122)+1))*(1+discount_rate),0)</f>
        <v>0</v>
      </c>
      <c r="AF179" s="1" cm="1">
        <f t="array" aca="1" ref="AF179" ca="1">IF(AND($B179=AF$28,$B179=$B180-1),NPV(discount_rate,OFFSET(AF144,,,,COUNTA($G$122:$CC$122)-COUNTA($G$122:AF$122)+1)-OFFSET(AF145,,,,COUNTA($G$122:$CC$122)-COUNTA($G$122:AF$122)+1))*(1+discount_rate),0)</f>
        <v>0</v>
      </c>
      <c r="AG179" s="1" cm="1">
        <f t="array" aca="1" ref="AG179" ca="1">IF(AND($B179=AG$28,$B179=$B180-1),NPV(discount_rate,OFFSET(AG144,,,,COUNTA($G$122:$CC$122)-COUNTA($G$122:AG$122)+1)-OFFSET(AG145,,,,COUNTA($G$122:$CC$122)-COUNTA($G$122:AG$122)+1))*(1+discount_rate),0)</f>
        <v>0</v>
      </c>
      <c r="AH179" s="1" cm="1">
        <f t="array" aca="1" ref="AH179" ca="1">IF(AND($B179=AH$28,$B179=$B180-1),NPV(discount_rate,OFFSET(AH144,,,,COUNTA($G$122:$CC$122)-COUNTA($G$122:AH$122)+1)-OFFSET(AH145,,,,COUNTA($G$122:$CC$122)-COUNTA($G$122:AH$122)+1))*(1+discount_rate),0)</f>
        <v>0</v>
      </c>
      <c r="AI179" s="1" cm="1">
        <f t="array" aca="1" ref="AI179" ca="1">IF(AND($B179=AI$28,$B179=$B180-1),NPV(discount_rate,OFFSET(AI144,,,,COUNTA($G$122:$CC$122)-COUNTA($G$122:AI$122)+1)-OFFSET(AI145,,,,COUNTA($G$122:$CC$122)-COUNTA($G$122:AI$122)+1))*(1+discount_rate),0)</f>
        <v>0</v>
      </c>
      <c r="AJ179" s="1" cm="1">
        <f t="array" aca="1" ref="AJ179" ca="1">IF(AND($B179=AJ$28,$B179=$B180-1),NPV(discount_rate,OFFSET(AJ144,,,,COUNTA($G$122:$CC$122)-COUNTA($G$122:AJ$122)+1)-OFFSET(AJ145,,,,COUNTA($G$122:$CC$122)-COUNTA($G$122:AJ$122)+1))*(1+discount_rate),0)</f>
        <v>0</v>
      </c>
      <c r="AK179" s="1" cm="1">
        <f t="array" aca="1" ref="AK179" ca="1">IF(AND($B179=AK$28,$B179=$B180-1),NPV(discount_rate,OFFSET(AK144,,,,COUNTA($G$122:$CC$122)-COUNTA($G$122:AK$122)+1)-OFFSET(AK145,,,,COUNTA($G$122:$CC$122)-COUNTA($G$122:AK$122)+1))*(1+discount_rate),0)</f>
        <v>0</v>
      </c>
      <c r="AL179" s="1" cm="1">
        <f t="array" aca="1" ref="AL179" ca="1">IF(AND($B179=AL$28,$B179=$B180-1),NPV(discount_rate,OFFSET(AL144,,,,COUNTA($G$122:$CC$122)-COUNTA($G$122:AL$122)+1)-OFFSET(AL145,,,,COUNTA($G$122:$CC$122)-COUNTA($G$122:AL$122)+1))*(1+discount_rate),0)</f>
        <v>0</v>
      </c>
      <c r="AM179" s="1" cm="1">
        <f t="array" aca="1" ref="AM179" ca="1">IF(AND($B179=AM$28,$B179=$B180-1),NPV(discount_rate,OFFSET(AM144,,,,COUNTA($G$122:$CC$122)-COUNTA($G$122:AM$122)+1)-OFFSET(AM145,,,,COUNTA($G$122:$CC$122)-COUNTA($G$122:AM$122)+1))*(1+discount_rate),0)</f>
        <v>0</v>
      </c>
      <c r="AN179" s="1" cm="1">
        <f t="array" aca="1" ref="AN179" ca="1">IF(AND($B179=AN$28,$B179=$B180-1),NPV(discount_rate,OFFSET(AN144,,,,COUNTA($G$122:$CC$122)-COUNTA($G$122:AN$122)+1)-OFFSET(AN145,,,,COUNTA($G$122:$CC$122)-COUNTA($G$122:AN$122)+1))*(1+discount_rate),0)</f>
        <v>0</v>
      </c>
      <c r="AO179" s="1" cm="1">
        <f t="array" aca="1" ref="AO179" ca="1">IF(AND($B179=AO$28,$B179=$B180-1),NPV(discount_rate,OFFSET(AO144,,,,COUNTA($G$122:$CC$122)-COUNTA($G$122:AO$122)+1)-OFFSET(AO145,,,,COUNTA($G$122:$CC$122)-COUNTA($G$122:AO$122)+1))*(1+discount_rate),0)</f>
        <v>0</v>
      </c>
      <c r="AP179" s="1" cm="1">
        <f t="array" aca="1" ref="AP179" ca="1">IF(AND($B179=AP$28,$B179=$B180-1),NPV(discount_rate,OFFSET(AP144,,,,COUNTA($G$122:$CC$122)-COUNTA($G$122:AP$122)+1)-OFFSET(AP145,,,,COUNTA($G$122:$CC$122)-COUNTA($G$122:AP$122)+1))*(1+discount_rate),0)</f>
        <v>0</v>
      </c>
      <c r="AQ179" s="1" cm="1">
        <f t="array" aca="1" ref="AQ179" ca="1">IF(AND($B179=AQ$28,$B179=$B180-1),NPV(discount_rate,OFFSET(AQ144,,,,COUNTA($G$122:$CC$122)-COUNTA($G$122:AQ$122)+1)-OFFSET(AQ145,,,,COUNTA($G$122:$CC$122)-COUNTA($G$122:AQ$122)+1))*(1+discount_rate),0)</f>
        <v>0</v>
      </c>
      <c r="AR179" s="1" cm="1">
        <f t="array" aca="1" ref="AR179" ca="1">IF(AND($B179=AR$28,$B179=$B180-1),NPV(discount_rate,OFFSET(AR144,,,,COUNTA($G$122:$CC$122)-COUNTA($G$122:AR$122)+1)-OFFSET(AR145,,,,COUNTA($G$122:$CC$122)-COUNTA($G$122:AR$122)+1))*(1+discount_rate),0)</f>
        <v>0</v>
      </c>
      <c r="AS179" s="1" cm="1">
        <f t="array" aca="1" ref="AS179" ca="1">IF(AND($B179=AS$28,$B179=$B180-1),NPV(discount_rate,OFFSET(AS144,,,,COUNTA($G$122:$CC$122)-COUNTA($G$122:AS$122)+1)-OFFSET(AS145,,,,COUNTA($G$122:$CC$122)-COUNTA($G$122:AS$122)+1))*(1+discount_rate),0)</f>
        <v>0</v>
      </c>
      <c r="AT179" s="1" cm="1">
        <f t="array" aca="1" ref="AT179" ca="1">IF(AND($B179=AT$28,$B179=$B180-1),NPV(discount_rate,OFFSET(AT144,,,,COUNTA($G$122:$CC$122)-COUNTA($G$122:AT$122)+1)-OFFSET(AT145,,,,COUNTA($G$122:$CC$122)-COUNTA($G$122:AT$122)+1))*(1+discount_rate),0)</f>
        <v>0</v>
      </c>
      <c r="AU179" s="1" cm="1">
        <f t="array" aca="1" ref="AU179" ca="1">IF(AND($B179=AU$28,$B179=$B180-1),NPV(discount_rate,OFFSET(AU144,,,,COUNTA($G$122:$CC$122)-COUNTA($G$122:AU$122)+1)-OFFSET(AU145,,,,COUNTA($G$122:$CC$122)-COUNTA($G$122:AU$122)+1))*(1+discount_rate),0)</f>
        <v>0</v>
      </c>
      <c r="AV179" s="1" cm="1">
        <f t="array" aca="1" ref="AV179" ca="1">IF(AND($B179=AV$28,$B179=$B180-1),NPV(discount_rate,OFFSET(AV144,,,,COUNTA($G$122:$CC$122)-COUNTA($G$122:AV$122)+1)-OFFSET(AV145,,,,COUNTA($G$122:$CC$122)-COUNTA($G$122:AV$122)+1))*(1+discount_rate),0)</f>
        <v>0</v>
      </c>
      <c r="AW179" s="1" cm="1">
        <f t="array" aca="1" ref="AW179" ca="1">IF(AND($B179=AW$28,$B179=$B180-1),NPV(discount_rate,OFFSET(AW144,,,,COUNTA($G$122:$CC$122)-COUNTA($G$122:AW$122)+1)-OFFSET(AW145,,,,COUNTA($G$122:$CC$122)-COUNTA($G$122:AW$122)+1))*(1+discount_rate),0)</f>
        <v>0</v>
      </c>
      <c r="AX179" s="1" cm="1">
        <f t="array" aca="1" ref="AX179" ca="1">IF(AND($B179=AX$28,$B179=$B180-1),NPV(discount_rate,OFFSET(AX144,,,,COUNTA($G$122:$CC$122)-COUNTA($G$122:AX$122)+1)-OFFSET(AX145,,,,COUNTA($G$122:$CC$122)-COUNTA($G$122:AX$122)+1))*(1+discount_rate),0)</f>
        <v>0</v>
      </c>
      <c r="AY179" s="1" cm="1">
        <f t="array" aca="1" ref="AY179" ca="1">IF(AND($B179=AY$28,$B179=$B180-1),NPV(discount_rate,OFFSET(AY144,,,,COUNTA($G$122:$CC$122)-COUNTA($G$122:AY$122)+1)-OFFSET(AY145,,,,COUNTA($G$122:$CC$122)-COUNTA($G$122:AY$122)+1))*(1+discount_rate),0)</f>
        <v>0</v>
      </c>
      <c r="AZ179" s="1" cm="1">
        <f t="array" aca="1" ref="AZ179" ca="1">IF(AND($B179=AZ$28,$B179=$B180-1),NPV(discount_rate,OFFSET(AZ144,,,,COUNTA($G$122:$CC$122)-COUNTA($G$122:AZ$122)+1)-OFFSET(AZ145,,,,COUNTA($G$122:$CC$122)-COUNTA($G$122:AZ$122)+1))*(1+discount_rate),0)</f>
        <v>0</v>
      </c>
      <c r="BA179" s="1" cm="1">
        <f t="array" aca="1" ref="BA179" ca="1">IF(AND($B179=BA$28,$B179=$B180-1),NPV(discount_rate,OFFSET(BA144,,,,COUNTA($G$122:$CC$122)-COUNTA($G$122:BA$122)+1)-OFFSET(BA145,,,,COUNTA($G$122:$CC$122)-COUNTA($G$122:BA$122)+1))*(1+discount_rate),0)</f>
        <v>0</v>
      </c>
      <c r="BB179" s="1" cm="1">
        <f t="array" aca="1" ref="BB179" ca="1">IF(AND($B179=BB$28,$B179=$B180-1),NPV(discount_rate,OFFSET(BB144,,,,COUNTA($G$122:$CC$122)-COUNTA($G$122:BB$122)+1)-OFFSET(BB145,,,,COUNTA($G$122:$CC$122)-COUNTA($G$122:BB$122)+1))*(1+discount_rate),0)</f>
        <v>0</v>
      </c>
      <c r="BC179" s="1" cm="1">
        <f t="array" aca="1" ref="BC179" ca="1">IF(AND($B179=BC$28,$B179=$B180-1),NPV(discount_rate,OFFSET(BC144,,,,COUNTA($G$122:$CC$122)-COUNTA($G$122:BC$122)+1)-OFFSET(BC145,,,,COUNTA($G$122:$CC$122)-COUNTA($G$122:BC$122)+1))*(1+discount_rate),0)</f>
        <v>0</v>
      </c>
      <c r="BD179" s="1" cm="1">
        <f t="array" aca="1" ref="BD179" ca="1">IF(AND($B179=BD$28,$B179=$B180-1),NPV(discount_rate,OFFSET(BD144,,,,COUNTA($G$122:$CC$122)-COUNTA($G$122:BD$122)+1)-OFFSET(BD145,,,,COUNTA($G$122:$CC$122)-COUNTA($G$122:BD$122)+1))*(1+discount_rate),0)</f>
        <v>0</v>
      </c>
      <c r="BE179" s="1" cm="1">
        <f t="array" aca="1" ref="BE179" ca="1">IF(AND($B179=BE$28,$B179=$B180-1),NPV(discount_rate,OFFSET(BE144,,,,COUNTA($G$122:$CC$122)-COUNTA($G$122:BE$122)+1)-OFFSET(BE145,,,,COUNTA($G$122:$CC$122)-COUNTA($G$122:BE$122)+1))*(1+discount_rate),0)</f>
        <v>0</v>
      </c>
      <c r="BF179" s="1" cm="1">
        <f t="array" aca="1" ref="BF179" ca="1">IF(AND($B179=BF$28,$B179=$B180-1),NPV(discount_rate,OFFSET(BF144,,,,COUNTA($G$122:$CC$122)-COUNTA($G$122:BF$122)+1)-OFFSET(BF145,,,,COUNTA($G$122:$CC$122)-COUNTA($G$122:BF$122)+1))*(1+discount_rate),0)</f>
        <v>0</v>
      </c>
      <c r="BG179" s="1" cm="1">
        <f t="array" aca="1" ref="BG179" ca="1">IF(AND($B179=BG$28,$B179=$B180-1),NPV(discount_rate,OFFSET(BG144,,,,COUNTA($G$122:$CC$122)-COUNTA($G$122:BG$122)+1)-OFFSET(BG145,,,,COUNTA($G$122:$CC$122)-COUNTA($G$122:BG$122)+1))*(1+discount_rate),0)</f>
        <v>0</v>
      </c>
      <c r="BH179" s="1" cm="1">
        <f t="array" aca="1" ref="BH179" ca="1">IF(AND($B179=BH$28,$B179=$B180-1),NPV(discount_rate,OFFSET(BH144,,,,COUNTA($G$122:$CC$122)-COUNTA($G$122:BH$122)+1)-OFFSET(BH145,,,,COUNTA($G$122:$CC$122)-COUNTA($G$122:BH$122)+1))*(1+discount_rate),0)</f>
        <v>0</v>
      </c>
      <c r="BI179" s="1" cm="1">
        <f t="array" aca="1" ref="BI179" ca="1">IF(AND($B179=BI$28,$B179=$B180-1),NPV(discount_rate,OFFSET(BI144,,,,COUNTA($G$122:$CC$122)-COUNTA($G$122:BI$122)+1)-OFFSET(BI145,,,,COUNTA($G$122:$CC$122)-COUNTA($G$122:BI$122)+1))*(1+discount_rate),0)</f>
        <v>0</v>
      </c>
      <c r="BJ179" s="1" cm="1">
        <f t="array" aca="1" ref="BJ179" ca="1">IF(AND($B179=BJ$28,$B179=$B180-1),NPV(discount_rate,OFFSET(BJ144,,,,COUNTA($G$122:$CC$122)-COUNTA($G$122:BJ$122)+1)-OFFSET(BJ145,,,,COUNTA($G$122:$CC$122)-COUNTA($G$122:BJ$122)+1))*(1+discount_rate),0)</f>
        <v>0</v>
      </c>
      <c r="BK179" s="1" cm="1">
        <f t="array" aca="1" ref="BK179" ca="1">IF(AND($B179=BK$28,$B179=$B180-1),NPV(discount_rate,OFFSET(BK144,,,,COUNTA($G$122:$CC$122)-COUNTA($G$122:BK$122)+1)-OFFSET(BK145,,,,COUNTA($G$122:$CC$122)-COUNTA($G$122:BK$122)+1))*(1+discount_rate),0)</f>
        <v>0</v>
      </c>
      <c r="BL179" s="1" cm="1">
        <f t="array" aca="1" ref="BL179" ca="1">IF(AND($B179=BL$28,$B179=$B180-1),NPV(discount_rate,OFFSET(BL144,,,,COUNTA($G$122:$CC$122)-COUNTA($G$122:BL$122)+1)-OFFSET(BL145,,,,COUNTA($G$122:$CC$122)-COUNTA($G$122:BL$122)+1))*(1+discount_rate),0)</f>
        <v>0</v>
      </c>
      <c r="BM179" s="1" cm="1">
        <f t="array" aca="1" ref="BM179" ca="1">IF(AND($B179=BM$28,$B179=$B180-1),NPV(discount_rate,OFFSET(BM144,,,,COUNTA($G$122:$CC$122)-COUNTA($G$122:BM$122)+1)-OFFSET(BM145,,,,COUNTA($G$122:$CC$122)-COUNTA($G$122:BM$122)+1))*(1+discount_rate),0)</f>
        <v>0</v>
      </c>
      <c r="BN179" s="1" cm="1">
        <f t="array" aca="1" ref="BN179" ca="1">IF(AND($B179=BN$28,$B179=$B180-1),NPV(discount_rate,OFFSET(BN144,,,,COUNTA($G$122:$CC$122)-COUNTA($G$122:BN$122)+1)-OFFSET(BN145,,,,COUNTA($G$122:$CC$122)-COUNTA($G$122:BN$122)+1))*(1+discount_rate),0)</f>
        <v>0</v>
      </c>
      <c r="BO179" s="1" cm="1">
        <f t="array" aca="1" ref="BO179" ca="1">IF(AND($B179=BO$28,$B179=$B180-1),NPV(discount_rate,OFFSET(BO144,,,,COUNTA($G$122:$CC$122)-COUNTA($G$122:BO$122)+1)-OFFSET(BO145,,,,COUNTA($G$122:$CC$122)-COUNTA($G$122:BO$122)+1))*(1+discount_rate),0)</f>
        <v>0</v>
      </c>
      <c r="BP179" s="1" cm="1">
        <f t="array" aca="1" ref="BP179" ca="1">IF(AND($B179=BP$28,$B179=$B180-1),NPV(discount_rate,OFFSET(BP144,,,,COUNTA($G$122:$CC$122)-COUNTA($G$122:BP$122)+1)-OFFSET(BP145,,,,COUNTA($G$122:$CC$122)-COUNTA($G$122:BP$122)+1))*(1+discount_rate),0)</f>
        <v>0</v>
      </c>
      <c r="BQ179" s="1" cm="1">
        <f t="array" aca="1" ref="BQ179" ca="1">IF(AND($B179=BQ$28,$B179=$B180-1),NPV(discount_rate,OFFSET(BQ144,,,,COUNTA($G$122:$CC$122)-COUNTA($G$122:BQ$122)+1)-OFFSET(BQ145,,,,COUNTA($G$122:$CC$122)-COUNTA($G$122:BQ$122)+1))*(1+discount_rate),0)</f>
        <v>0</v>
      </c>
      <c r="BR179" s="1" cm="1">
        <f t="array" aca="1" ref="BR179" ca="1">IF(AND($B179=BR$28,$B179=$B180-1),NPV(discount_rate,OFFSET(BR144,,,,COUNTA($G$122:$CC$122)-COUNTA($G$122:BR$122)+1)-OFFSET(BR145,,,,COUNTA($G$122:$CC$122)-COUNTA($G$122:BR$122)+1))*(1+discount_rate),0)</f>
        <v>0</v>
      </c>
      <c r="BS179" s="1" cm="1">
        <f t="array" aca="1" ref="BS179" ca="1">IF(AND($B179=BS$28,$B179=$B180-1),NPV(discount_rate,OFFSET(BS144,,,,COUNTA($G$122:$CC$122)-COUNTA($G$122:BS$122)+1)-OFFSET(BS145,,,,COUNTA($G$122:$CC$122)-COUNTA($G$122:BS$122)+1))*(1+discount_rate),0)</f>
        <v>0</v>
      </c>
      <c r="BT179" s="1" cm="1">
        <f t="array" aca="1" ref="BT179" ca="1">IF(AND($B179=BT$28,$B179=$B180-1),NPV(discount_rate,OFFSET(BT144,,,,COUNTA($G$122:$CC$122)-COUNTA($G$122:BT$122)+1)-OFFSET(BT145,,,,COUNTA($G$122:$CC$122)-COUNTA($G$122:BT$122)+1))*(1+discount_rate),0)</f>
        <v>0</v>
      </c>
      <c r="BU179" s="1" cm="1">
        <f t="array" aca="1" ref="BU179" ca="1">IF(AND($B179=BU$28,$B179=$B180-1),NPV(discount_rate,OFFSET(BU144,,,,COUNTA($G$122:$CC$122)-COUNTA($G$122:BU$122)+1)-OFFSET(BU145,,,,COUNTA($G$122:$CC$122)-COUNTA($G$122:BU$122)+1))*(1+discount_rate),0)</f>
        <v>0</v>
      </c>
      <c r="BV179" s="1" cm="1">
        <f t="array" aca="1" ref="BV179" ca="1">IF(AND($B179=BV$28,$B179=$B180-1),NPV(discount_rate,OFFSET(BV144,,,,COUNTA($G$122:$CC$122)-COUNTA($G$122:BV$122)+1)-OFFSET(BV145,,,,COUNTA($G$122:$CC$122)-COUNTA($G$122:BV$122)+1))*(1+discount_rate),0)</f>
        <v>0</v>
      </c>
      <c r="BW179" s="1" cm="1">
        <f t="array" aca="1" ref="BW179" ca="1">IF(AND($B179=BW$28,$B179=$B180-1),NPV(discount_rate,OFFSET(BW144,,,,COUNTA($G$122:$CC$122)-COUNTA($G$122:BW$122)+1)-OFFSET(BW145,,,,COUNTA($G$122:$CC$122)-COUNTA($G$122:BW$122)+1))*(1+discount_rate),0)</f>
        <v>0</v>
      </c>
      <c r="BX179" s="1" cm="1">
        <f t="array" aca="1" ref="BX179" ca="1">IF(AND($B179=BX$28,$B179=$B180-1),NPV(discount_rate,OFFSET(BX144,,,,COUNTA($G$122:$CC$122)-COUNTA($G$122:BX$122)+1)-OFFSET(BX145,,,,COUNTA($G$122:$CC$122)-COUNTA($G$122:BX$122)+1))*(1+discount_rate),0)</f>
        <v>0</v>
      </c>
      <c r="BY179" s="1" cm="1">
        <f t="array" aca="1" ref="BY179" ca="1">IF(AND($B179=BY$28,$B179=$B180-1),NPV(discount_rate,OFFSET(BY144,,,,COUNTA($G$122:$CC$122)-COUNTA($G$122:BY$122)+1)-OFFSET(BY145,,,,COUNTA($G$122:$CC$122)-COUNTA($G$122:BY$122)+1))*(1+discount_rate),0)</f>
        <v>0</v>
      </c>
      <c r="BZ179" s="1" cm="1">
        <f t="array" aca="1" ref="BZ179" ca="1">IF(AND($B179=BZ$28,$B179=$B180-1),NPV(discount_rate,OFFSET(BZ144,,,,COUNTA($G$122:$CC$122)-COUNTA($G$122:BZ$122)+1)-OFFSET(BZ145,,,,COUNTA($G$122:$CC$122)-COUNTA($G$122:BZ$122)+1))*(1+discount_rate),0)</f>
        <v>0</v>
      </c>
      <c r="CA179" s="1" cm="1">
        <f t="array" aca="1" ref="CA179" ca="1">IF(AND($B179=CA$28,$B179=$B180-1),NPV(discount_rate,OFFSET(CA144,,,,COUNTA($G$122:$CC$122)-COUNTA($G$122:CA$122)+1)-OFFSET(CA145,,,,COUNTA($G$122:$CC$122)-COUNTA($G$122:CA$122)+1))*(1+discount_rate),0)</f>
        <v>0</v>
      </c>
      <c r="CB179" s="1" cm="1">
        <f t="array" aca="1" ref="CB179" ca="1">IF(AND($B179=CB$28,$B179=$B180-1),NPV(discount_rate,OFFSET(CB144,,,,COUNTA($G$122:$CC$122)-COUNTA($G$122:CB$122)+1)-OFFSET(CB145,,,,COUNTA($G$122:$CC$122)-COUNTA($G$122:CB$122)+1))*(1+discount_rate),0)</f>
        <v>0</v>
      </c>
      <c r="CC179" s="1" cm="1">
        <f t="array" aca="1" ref="CC179" ca="1">IF(AND($B179=CC$28,$B179=$B180-1),NPV(discount_rate,OFFSET(CC144,,,,COUNTA($G$122:$CC$122)-COUNTA($G$122:CC$122)+1)-OFFSET(CC145,,,,COUNTA($G$122:$CC$122)-COUNTA($G$122:CC$122)+1))*(1+discount_rate),0)</f>
        <v>0</v>
      </c>
    </row>
    <row r="180" spans="2:81" x14ac:dyDescent="0.2">
      <c r="B180">
        <f t="shared" si="77"/>
        <v>2049</v>
      </c>
      <c r="D180" t="s">
        <v>43</v>
      </c>
      <c r="G180" s="1" cm="1">
        <f t="array" aca="1" ref="G180" ca="1">IF(AND($B180=G$28,$B180=$B181-1),NPV(discount_rate,OFFSET(G145,,,,COUNTA($G$122:$CC$122)-COUNTA($G$122:G$122)+1)-OFFSET(G146,,,,COUNTA($G$122:$CC$122)-COUNTA($G$122:G$122)+1))*(1+discount_rate),0)</f>
        <v>0</v>
      </c>
      <c r="H180" s="1" cm="1">
        <f t="array" aca="1" ref="H180" ca="1">IF(AND($B180=H$28,$B180=$B181-1),NPV(discount_rate,OFFSET(H145,,,,COUNTA($G$122:$CC$122)-COUNTA($G$122:H$122)+1)-OFFSET(H146,,,,COUNTA($G$122:$CC$122)-COUNTA($G$122:H$122)+1))*(1+discount_rate),0)</f>
        <v>0</v>
      </c>
      <c r="I180" s="1" cm="1">
        <f t="array" aca="1" ref="I180" ca="1">IF(AND($B180=I$28,$B180=$B181-1),NPV(discount_rate,OFFSET(I145,,,,COUNTA($G$122:$CC$122)-COUNTA($G$122:I$122)+1)-OFFSET(I146,,,,COUNTA($G$122:$CC$122)-COUNTA($G$122:I$122)+1))*(1+discount_rate),0)</f>
        <v>0</v>
      </c>
      <c r="J180" s="1" cm="1">
        <f t="array" aca="1" ref="J180" ca="1">IF(AND($B180=J$28,$B180=$B181-1),NPV(discount_rate,OFFSET(J145,,,,COUNTA($G$122:$CC$122)-COUNTA($G$122:J$122)+1)-OFFSET(J146,,,,COUNTA($G$122:$CC$122)-COUNTA($G$122:J$122)+1))*(1+discount_rate),0)</f>
        <v>0</v>
      </c>
      <c r="K180" s="1" cm="1">
        <f t="array" aca="1" ref="K180" ca="1">IF(AND($B180=K$28,$B180=$B181-1),NPV(discount_rate,OFFSET(K145,,,,COUNTA($G$122:$CC$122)-COUNTA($G$122:K$122)+1)-OFFSET(K146,,,,COUNTA($G$122:$CC$122)-COUNTA($G$122:K$122)+1))*(1+discount_rate),0)</f>
        <v>0</v>
      </c>
      <c r="L180" s="1" cm="1">
        <f t="array" aca="1" ref="L180" ca="1">IF(AND($B180=L$28,$B180=$B181-1),NPV(discount_rate,OFFSET(L145,,,,COUNTA($G$122:$CC$122)-COUNTA($G$122:L$122)+1)-OFFSET(L146,,,,COUNTA($G$122:$CC$122)-COUNTA($G$122:L$122)+1))*(1+discount_rate),0)</f>
        <v>0</v>
      </c>
      <c r="M180" s="1" cm="1">
        <f t="array" aca="1" ref="M180" ca="1">IF(AND($B180=M$28,$B180=$B181-1),NPV(discount_rate,OFFSET(M145,,,,COUNTA($G$122:$CC$122)-COUNTA($G$122:M$122)+1)-OFFSET(M146,,,,COUNTA($G$122:$CC$122)-COUNTA($G$122:M$122)+1))*(1+discount_rate),0)</f>
        <v>0</v>
      </c>
      <c r="N180" s="1" cm="1">
        <f t="array" aca="1" ref="N180" ca="1">IF(AND($B180=N$28,$B180=$B181-1),NPV(discount_rate,OFFSET(N145,,,,COUNTA($G$122:$CC$122)-COUNTA($G$122:N$122)+1)-OFFSET(N146,,,,COUNTA($G$122:$CC$122)-COUNTA($G$122:N$122)+1))*(1+discount_rate),0)</f>
        <v>0</v>
      </c>
      <c r="O180" s="1" cm="1">
        <f t="array" aca="1" ref="O180" ca="1">IF(AND($B180=O$28,$B180=$B181-1),NPV(discount_rate,OFFSET(O145,,,,COUNTA($G$122:$CC$122)-COUNTA($G$122:O$122)+1)-OFFSET(O146,,,,COUNTA($G$122:$CC$122)-COUNTA($G$122:O$122)+1))*(1+discount_rate),0)</f>
        <v>0</v>
      </c>
      <c r="P180" s="1" cm="1">
        <f t="array" aca="1" ref="P180" ca="1">IF(AND($B180=P$28,$B180=$B181-1),NPV(discount_rate,OFFSET(P145,,,,COUNTA($G$122:$CC$122)-COUNTA($G$122:P$122)+1)-OFFSET(P146,,,,COUNTA($G$122:$CC$122)-COUNTA($G$122:P$122)+1))*(1+discount_rate),0)</f>
        <v>0</v>
      </c>
      <c r="Q180" s="1" cm="1">
        <f t="array" aca="1" ref="Q180" ca="1">IF(AND($B180=Q$28,$B180=$B181-1),NPV(discount_rate,OFFSET(Q145,,,,COUNTA($G$122:$CC$122)-COUNTA($G$122:Q$122)+1)-OFFSET(Q146,,,,COUNTA($G$122:$CC$122)-COUNTA($G$122:Q$122)+1))*(1+discount_rate),0)</f>
        <v>0</v>
      </c>
      <c r="R180" s="1" cm="1">
        <f t="array" aca="1" ref="R180" ca="1">IF(AND($B180=R$28,$B180=$B181-1),NPV(discount_rate,OFFSET(R145,,,,COUNTA($G$122:$CC$122)-COUNTA($G$122:R$122)+1)-OFFSET(R146,,,,COUNTA($G$122:$CC$122)-COUNTA($G$122:R$122)+1))*(1+discount_rate),0)</f>
        <v>0</v>
      </c>
      <c r="S180" s="1" cm="1">
        <f t="array" aca="1" ref="S180" ca="1">IF(AND($B180=S$28,$B180=$B181-1),NPV(discount_rate,OFFSET(S145,,,,COUNTA($G$122:$CC$122)-COUNTA($G$122:S$122)+1)-OFFSET(S146,,,,COUNTA($G$122:$CC$122)-COUNTA($G$122:S$122)+1))*(1+discount_rate),0)</f>
        <v>0</v>
      </c>
      <c r="T180" s="1" cm="1">
        <f t="array" aca="1" ref="T180" ca="1">IF(AND($B180=T$28,$B180=$B181-1),NPV(discount_rate,OFFSET(T145,,,,COUNTA($G$122:$CC$122)-COUNTA($G$122:T$122)+1)-OFFSET(T146,,,,COUNTA($G$122:$CC$122)-COUNTA($G$122:T$122)+1))*(1+discount_rate),0)</f>
        <v>0</v>
      </c>
      <c r="U180" s="1" cm="1">
        <f t="array" aca="1" ref="U180" ca="1">IF(AND($B180=U$28,$B180=$B181-1),NPV(discount_rate,OFFSET(U145,,,,COUNTA($G$122:$CC$122)-COUNTA($G$122:U$122)+1)-OFFSET(U146,,,,COUNTA($G$122:$CC$122)-COUNTA($G$122:U$122)+1))*(1+discount_rate),0)</f>
        <v>0</v>
      </c>
      <c r="V180" s="1" cm="1">
        <f t="array" aca="1" ref="V180" ca="1">IF(AND($B180=V$28,$B180=$B181-1),NPV(discount_rate,OFFSET(V145,,,,COUNTA($G$122:$CC$122)-COUNTA($G$122:V$122)+1)-OFFSET(V146,,,,COUNTA($G$122:$CC$122)-COUNTA($G$122:V$122)+1))*(1+discount_rate),0)</f>
        <v>0</v>
      </c>
      <c r="W180" s="1" cm="1">
        <f t="array" aca="1" ref="W180" ca="1">IF(AND($B180=W$28,$B180=$B181-1),NPV(discount_rate,OFFSET(W145,,,,COUNTA($G$122:$CC$122)-COUNTA($G$122:W$122)+1)-OFFSET(W146,,,,COUNTA($G$122:$CC$122)-COUNTA($G$122:W$122)+1))*(1+discount_rate),0)</f>
        <v>0</v>
      </c>
      <c r="X180" s="1" cm="1">
        <f t="array" aca="1" ref="X180" ca="1">IF(AND($B180=X$28,$B180=$B181-1),NPV(discount_rate,OFFSET(X145,,,,COUNTA($G$122:$CC$122)-COUNTA($G$122:X$122)+1)-OFFSET(X146,,,,COUNTA($G$122:$CC$122)-COUNTA($G$122:X$122)+1))*(1+discount_rate),0)</f>
        <v>0</v>
      </c>
      <c r="Y180" s="1" cm="1">
        <f t="array" aca="1" ref="Y180" ca="1">IF(AND($B180=Y$28,$B180=$B181-1),NPV(discount_rate,OFFSET(Y145,,,,COUNTA($G$122:$CC$122)-COUNTA($G$122:Y$122)+1)-OFFSET(Y146,,,,COUNTA($G$122:$CC$122)-COUNTA($G$122:Y$122)+1))*(1+discount_rate),0)</f>
        <v>0</v>
      </c>
      <c r="Z180" s="1" cm="1">
        <f t="array" aca="1" ref="Z180" ca="1">IF(AND($B180=Z$28,$B180=$B181-1),NPV(discount_rate,OFFSET(Z145,,,,COUNTA($G$122:$CC$122)-COUNTA($G$122:Z$122)+1)-OFFSET(Z146,,,,COUNTA($G$122:$CC$122)-COUNTA($G$122:Z$122)+1))*(1+discount_rate),0)</f>
        <v>0</v>
      </c>
      <c r="AA180" s="1" cm="1">
        <f t="array" aca="1" ref="AA180" ca="1">IF(AND($B180=AA$28,$B180=$B181-1),NPV(discount_rate,OFFSET(AA145,,,,COUNTA($G$122:$CC$122)-COUNTA($G$122:AA$122)+1)-OFFSET(AA146,,,,COUNTA($G$122:$CC$122)-COUNTA($G$122:AA$122)+1))*(1+discount_rate),0)</f>
        <v>0</v>
      </c>
      <c r="AB180" s="1" cm="1">
        <f t="array" aca="1" ref="AB180" ca="1">IF(AND($B180=AB$28,$B180=$B181-1),NPV(discount_rate,OFFSET(AB145,,,,COUNTA($G$122:$CC$122)-COUNTA($G$122:AB$122)+1)-OFFSET(AB146,,,,COUNTA($G$122:$CC$122)-COUNTA($G$122:AB$122)+1))*(1+discount_rate),0)</f>
        <v>0</v>
      </c>
      <c r="AC180" s="1" cm="1">
        <f t="array" aca="1" ref="AC180" ca="1">IF(AND($B180=AC$28,$B180=$B181-1),NPV(discount_rate,OFFSET(AC145,,,,COUNTA($G$122:$CC$122)-COUNTA($G$122:AC$122)+1)-OFFSET(AC146,,,,COUNTA($G$122:$CC$122)-COUNTA($G$122:AC$122)+1))*(1+discount_rate),0)</f>
        <v>0</v>
      </c>
      <c r="AD180" s="1" cm="1">
        <f t="array" aca="1" ref="AD180" ca="1">IF(AND($B180=AD$28,$B180=$B181-1),NPV(discount_rate,OFFSET(AD145,,,,COUNTA($G$122:$CC$122)-COUNTA($G$122:AD$122)+1)-OFFSET(AD146,,,,COUNTA($G$122:$CC$122)-COUNTA($G$122:AD$122)+1))*(1+discount_rate),0)</f>
        <v>621.06299476256163</v>
      </c>
      <c r="AE180" s="1" cm="1">
        <f t="array" aca="1" ref="AE180" ca="1">IF(AND($B180=AE$28,$B180=$B181-1),NPV(discount_rate,OFFSET(AE145,,,,COUNTA($G$122:$CC$122)-COUNTA($G$122:AE$122)+1)-OFFSET(AE146,,,,COUNTA($G$122:$CC$122)-COUNTA($G$122:AE$122)+1))*(1+discount_rate),0)</f>
        <v>0</v>
      </c>
      <c r="AF180" s="1" cm="1">
        <f t="array" aca="1" ref="AF180" ca="1">IF(AND($B180=AF$28,$B180=$B181-1),NPV(discount_rate,OFFSET(AF145,,,,COUNTA($G$122:$CC$122)-COUNTA($G$122:AF$122)+1)-OFFSET(AF146,,,,COUNTA($G$122:$CC$122)-COUNTA($G$122:AF$122)+1))*(1+discount_rate),0)</f>
        <v>0</v>
      </c>
      <c r="AG180" s="1" cm="1">
        <f t="array" aca="1" ref="AG180" ca="1">IF(AND($B180=AG$28,$B180=$B181-1),NPV(discount_rate,OFFSET(AG145,,,,COUNTA($G$122:$CC$122)-COUNTA($G$122:AG$122)+1)-OFFSET(AG146,,,,COUNTA($G$122:$CC$122)-COUNTA($G$122:AG$122)+1))*(1+discount_rate),0)</f>
        <v>0</v>
      </c>
      <c r="AH180" s="1" cm="1">
        <f t="array" aca="1" ref="AH180" ca="1">IF(AND($B180=AH$28,$B180=$B181-1),NPV(discount_rate,OFFSET(AH145,,,,COUNTA($G$122:$CC$122)-COUNTA($G$122:AH$122)+1)-OFFSET(AH146,,,,COUNTA($G$122:$CC$122)-COUNTA($G$122:AH$122)+1))*(1+discount_rate),0)</f>
        <v>0</v>
      </c>
      <c r="AI180" s="1" cm="1">
        <f t="array" aca="1" ref="AI180" ca="1">IF(AND($B180=AI$28,$B180=$B181-1),NPV(discount_rate,OFFSET(AI145,,,,COUNTA($G$122:$CC$122)-COUNTA($G$122:AI$122)+1)-OFFSET(AI146,,,,COUNTA($G$122:$CC$122)-COUNTA($G$122:AI$122)+1))*(1+discount_rate),0)</f>
        <v>0</v>
      </c>
      <c r="AJ180" s="1" cm="1">
        <f t="array" aca="1" ref="AJ180" ca="1">IF(AND($B180=AJ$28,$B180=$B181-1),NPV(discount_rate,OFFSET(AJ145,,,,COUNTA($G$122:$CC$122)-COUNTA($G$122:AJ$122)+1)-OFFSET(AJ146,,,,COUNTA($G$122:$CC$122)-COUNTA($G$122:AJ$122)+1))*(1+discount_rate),0)</f>
        <v>0</v>
      </c>
      <c r="AK180" s="1" cm="1">
        <f t="array" aca="1" ref="AK180" ca="1">IF(AND($B180=AK$28,$B180=$B181-1),NPV(discount_rate,OFFSET(AK145,,,,COUNTA($G$122:$CC$122)-COUNTA($G$122:AK$122)+1)-OFFSET(AK146,,,,COUNTA($G$122:$CC$122)-COUNTA($G$122:AK$122)+1))*(1+discount_rate),0)</f>
        <v>0</v>
      </c>
      <c r="AL180" s="1" cm="1">
        <f t="array" aca="1" ref="AL180" ca="1">IF(AND($B180=AL$28,$B180=$B181-1),NPV(discount_rate,OFFSET(AL145,,,,COUNTA($G$122:$CC$122)-COUNTA($G$122:AL$122)+1)-OFFSET(AL146,,,,COUNTA($G$122:$CC$122)-COUNTA($G$122:AL$122)+1))*(1+discount_rate),0)</f>
        <v>0</v>
      </c>
      <c r="AM180" s="1" cm="1">
        <f t="array" aca="1" ref="AM180" ca="1">IF(AND($B180=AM$28,$B180=$B181-1),NPV(discount_rate,OFFSET(AM145,,,,COUNTA($G$122:$CC$122)-COUNTA($G$122:AM$122)+1)-OFFSET(AM146,,,,COUNTA($G$122:$CC$122)-COUNTA($G$122:AM$122)+1))*(1+discount_rate),0)</f>
        <v>0</v>
      </c>
      <c r="AN180" s="1" cm="1">
        <f t="array" aca="1" ref="AN180" ca="1">IF(AND($B180=AN$28,$B180=$B181-1),NPV(discount_rate,OFFSET(AN145,,,,COUNTA($G$122:$CC$122)-COUNTA($G$122:AN$122)+1)-OFFSET(AN146,,,,COUNTA($G$122:$CC$122)-COUNTA($G$122:AN$122)+1))*(1+discount_rate),0)</f>
        <v>0</v>
      </c>
      <c r="AO180" s="1" cm="1">
        <f t="array" aca="1" ref="AO180" ca="1">IF(AND($B180=AO$28,$B180=$B181-1),NPV(discount_rate,OFFSET(AO145,,,,COUNTA($G$122:$CC$122)-COUNTA($G$122:AO$122)+1)-OFFSET(AO146,,,,COUNTA($G$122:$CC$122)-COUNTA($G$122:AO$122)+1))*(1+discount_rate),0)</f>
        <v>0</v>
      </c>
      <c r="AP180" s="1" cm="1">
        <f t="array" aca="1" ref="AP180" ca="1">IF(AND($B180=AP$28,$B180=$B181-1),NPV(discount_rate,OFFSET(AP145,,,,COUNTA($G$122:$CC$122)-COUNTA($G$122:AP$122)+1)-OFFSET(AP146,,,,COUNTA($G$122:$CC$122)-COUNTA($G$122:AP$122)+1))*(1+discount_rate),0)</f>
        <v>0</v>
      </c>
      <c r="AQ180" s="1" cm="1">
        <f t="array" aca="1" ref="AQ180" ca="1">IF(AND($B180=AQ$28,$B180=$B181-1),NPV(discount_rate,OFFSET(AQ145,,,,COUNTA($G$122:$CC$122)-COUNTA($G$122:AQ$122)+1)-OFFSET(AQ146,,,,COUNTA($G$122:$CC$122)-COUNTA($G$122:AQ$122)+1))*(1+discount_rate),0)</f>
        <v>0</v>
      </c>
      <c r="AR180" s="1" cm="1">
        <f t="array" aca="1" ref="AR180" ca="1">IF(AND($B180=AR$28,$B180=$B181-1),NPV(discount_rate,OFFSET(AR145,,,,COUNTA($G$122:$CC$122)-COUNTA($G$122:AR$122)+1)-OFFSET(AR146,,,,COUNTA($G$122:$CC$122)-COUNTA($G$122:AR$122)+1))*(1+discount_rate),0)</f>
        <v>0</v>
      </c>
      <c r="AS180" s="1" cm="1">
        <f t="array" aca="1" ref="AS180" ca="1">IF(AND($B180=AS$28,$B180=$B181-1),NPV(discount_rate,OFFSET(AS145,,,,COUNTA($G$122:$CC$122)-COUNTA($G$122:AS$122)+1)-OFFSET(AS146,,,,COUNTA($G$122:$CC$122)-COUNTA($G$122:AS$122)+1))*(1+discount_rate),0)</f>
        <v>0</v>
      </c>
      <c r="AT180" s="1" cm="1">
        <f t="array" aca="1" ref="AT180" ca="1">IF(AND($B180=AT$28,$B180=$B181-1),NPV(discount_rate,OFFSET(AT145,,,,COUNTA($G$122:$CC$122)-COUNTA($G$122:AT$122)+1)-OFFSET(AT146,,,,COUNTA($G$122:$CC$122)-COUNTA($G$122:AT$122)+1))*(1+discount_rate),0)</f>
        <v>0</v>
      </c>
      <c r="AU180" s="1" cm="1">
        <f t="array" aca="1" ref="AU180" ca="1">IF(AND($B180=AU$28,$B180=$B181-1),NPV(discount_rate,OFFSET(AU145,,,,COUNTA($G$122:$CC$122)-COUNTA($G$122:AU$122)+1)-OFFSET(AU146,,,,COUNTA($G$122:$CC$122)-COUNTA($G$122:AU$122)+1))*(1+discount_rate),0)</f>
        <v>0</v>
      </c>
      <c r="AV180" s="1" cm="1">
        <f t="array" aca="1" ref="AV180" ca="1">IF(AND($B180=AV$28,$B180=$B181-1),NPV(discount_rate,OFFSET(AV145,,,,COUNTA($G$122:$CC$122)-COUNTA($G$122:AV$122)+1)-OFFSET(AV146,,,,COUNTA($G$122:$CC$122)-COUNTA($G$122:AV$122)+1))*(1+discount_rate),0)</f>
        <v>0</v>
      </c>
      <c r="AW180" s="1" cm="1">
        <f t="array" aca="1" ref="AW180" ca="1">IF(AND($B180=AW$28,$B180=$B181-1),NPV(discount_rate,OFFSET(AW145,,,,COUNTA($G$122:$CC$122)-COUNTA($G$122:AW$122)+1)-OFFSET(AW146,,,,COUNTA($G$122:$CC$122)-COUNTA($G$122:AW$122)+1))*(1+discount_rate),0)</f>
        <v>0</v>
      </c>
      <c r="AX180" s="1" cm="1">
        <f t="array" aca="1" ref="AX180" ca="1">IF(AND($B180=AX$28,$B180=$B181-1),NPV(discount_rate,OFFSET(AX145,,,,COUNTA($G$122:$CC$122)-COUNTA($G$122:AX$122)+1)-OFFSET(AX146,,,,COUNTA($G$122:$CC$122)-COUNTA($G$122:AX$122)+1))*(1+discount_rate),0)</f>
        <v>0</v>
      </c>
      <c r="AY180" s="1" cm="1">
        <f t="array" aca="1" ref="AY180" ca="1">IF(AND($B180=AY$28,$B180=$B181-1),NPV(discount_rate,OFFSET(AY145,,,,COUNTA($G$122:$CC$122)-COUNTA($G$122:AY$122)+1)-OFFSET(AY146,,,,COUNTA($G$122:$CC$122)-COUNTA($G$122:AY$122)+1))*(1+discount_rate),0)</f>
        <v>0</v>
      </c>
      <c r="AZ180" s="1" cm="1">
        <f t="array" aca="1" ref="AZ180" ca="1">IF(AND($B180=AZ$28,$B180=$B181-1),NPV(discount_rate,OFFSET(AZ145,,,,COUNTA($G$122:$CC$122)-COUNTA($G$122:AZ$122)+1)-OFFSET(AZ146,,,,COUNTA($G$122:$CC$122)-COUNTA($G$122:AZ$122)+1))*(1+discount_rate),0)</f>
        <v>0</v>
      </c>
      <c r="BA180" s="1" cm="1">
        <f t="array" aca="1" ref="BA180" ca="1">IF(AND($B180=BA$28,$B180=$B181-1),NPV(discount_rate,OFFSET(BA145,,,,COUNTA($G$122:$CC$122)-COUNTA($G$122:BA$122)+1)-OFFSET(BA146,,,,COUNTA($G$122:$CC$122)-COUNTA($G$122:BA$122)+1))*(1+discount_rate),0)</f>
        <v>0</v>
      </c>
      <c r="BB180" s="1" cm="1">
        <f t="array" aca="1" ref="BB180" ca="1">IF(AND($B180=BB$28,$B180=$B181-1),NPV(discount_rate,OFFSET(BB145,,,,COUNTA($G$122:$CC$122)-COUNTA($G$122:BB$122)+1)-OFFSET(BB146,,,,COUNTA($G$122:$CC$122)-COUNTA($G$122:BB$122)+1))*(1+discount_rate),0)</f>
        <v>0</v>
      </c>
      <c r="BC180" s="1" cm="1">
        <f t="array" aca="1" ref="BC180" ca="1">IF(AND($B180=BC$28,$B180=$B181-1),NPV(discount_rate,OFFSET(BC145,,,,COUNTA($G$122:$CC$122)-COUNTA($G$122:BC$122)+1)-OFFSET(BC146,,,,COUNTA($G$122:$CC$122)-COUNTA($G$122:BC$122)+1))*(1+discount_rate),0)</f>
        <v>0</v>
      </c>
      <c r="BD180" s="1" cm="1">
        <f t="array" aca="1" ref="BD180" ca="1">IF(AND($B180=BD$28,$B180=$B181-1),NPV(discount_rate,OFFSET(BD145,,,,COUNTA($G$122:$CC$122)-COUNTA($G$122:BD$122)+1)-OFFSET(BD146,,,,COUNTA($G$122:$CC$122)-COUNTA($G$122:BD$122)+1))*(1+discount_rate),0)</f>
        <v>0</v>
      </c>
      <c r="BE180" s="1" cm="1">
        <f t="array" aca="1" ref="BE180" ca="1">IF(AND($B180=BE$28,$B180=$B181-1),NPV(discount_rate,OFFSET(BE145,,,,COUNTA($G$122:$CC$122)-COUNTA($G$122:BE$122)+1)-OFFSET(BE146,,,,COUNTA($G$122:$CC$122)-COUNTA($G$122:BE$122)+1))*(1+discount_rate),0)</f>
        <v>0</v>
      </c>
      <c r="BF180" s="1" cm="1">
        <f t="array" aca="1" ref="BF180" ca="1">IF(AND($B180=BF$28,$B180=$B181-1),NPV(discount_rate,OFFSET(BF145,,,,COUNTA($G$122:$CC$122)-COUNTA($G$122:BF$122)+1)-OFFSET(BF146,,,,COUNTA($G$122:$CC$122)-COUNTA($G$122:BF$122)+1))*(1+discount_rate),0)</f>
        <v>0</v>
      </c>
      <c r="BG180" s="1" cm="1">
        <f t="array" aca="1" ref="BG180" ca="1">IF(AND($B180=BG$28,$B180=$B181-1),NPV(discount_rate,OFFSET(BG145,,,,COUNTA($G$122:$CC$122)-COUNTA($G$122:BG$122)+1)-OFFSET(BG146,,,,COUNTA($G$122:$CC$122)-COUNTA($G$122:BG$122)+1))*(1+discount_rate),0)</f>
        <v>0</v>
      </c>
      <c r="BH180" s="1" cm="1">
        <f t="array" aca="1" ref="BH180" ca="1">IF(AND($B180=BH$28,$B180=$B181-1),NPV(discount_rate,OFFSET(BH145,,,,COUNTA($G$122:$CC$122)-COUNTA($G$122:BH$122)+1)-OFFSET(BH146,,,,COUNTA($G$122:$CC$122)-COUNTA($G$122:BH$122)+1))*(1+discount_rate),0)</f>
        <v>0</v>
      </c>
      <c r="BI180" s="1" cm="1">
        <f t="array" aca="1" ref="BI180" ca="1">IF(AND($B180=BI$28,$B180=$B181-1),NPV(discount_rate,OFFSET(BI145,,,,COUNTA($G$122:$CC$122)-COUNTA($G$122:BI$122)+1)-OFFSET(BI146,,,,COUNTA($G$122:$CC$122)-COUNTA($G$122:BI$122)+1))*(1+discount_rate),0)</f>
        <v>0</v>
      </c>
      <c r="BJ180" s="1" cm="1">
        <f t="array" aca="1" ref="BJ180" ca="1">IF(AND($B180=BJ$28,$B180=$B181-1),NPV(discount_rate,OFFSET(BJ145,,,,COUNTA($G$122:$CC$122)-COUNTA($G$122:BJ$122)+1)-OFFSET(BJ146,,,,COUNTA($G$122:$CC$122)-COUNTA($G$122:BJ$122)+1))*(1+discount_rate),0)</f>
        <v>0</v>
      </c>
      <c r="BK180" s="1" cm="1">
        <f t="array" aca="1" ref="BK180" ca="1">IF(AND($B180=BK$28,$B180=$B181-1),NPV(discount_rate,OFFSET(BK145,,,,COUNTA($G$122:$CC$122)-COUNTA($G$122:BK$122)+1)-OFFSET(BK146,,,,COUNTA($G$122:$CC$122)-COUNTA($G$122:BK$122)+1))*(1+discount_rate),0)</f>
        <v>0</v>
      </c>
      <c r="BL180" s="1" cm="1">
        <f t="array" aca="1" ref="BL180" ca="1">IF(AND($B180=BL$28,$B180=$B181-1),NPV(discount_rate,OFFSET(BL145,,,,COUNTA($G$122:$CC$122)-COUNTA($G$122:BL$122)+1)-OFFSET(BL146,,,,COUNTA($G$122:$CC$122)-COUNTA($G$122:BL$122)+1))*(1+discount_rate),0)</f>
        <v>0</v>
      </c>
      <c r="BM180" s="1" cm="1">
        <f t="array" aca="1" ref="BM180" ca="1">IF(AND($B180=BM$28,$B180=$B181-1),NPV(discount_rate,OFFSET(BM145,,,,COUNTA($G$122:$CC$122)-COUNTA($G$122:BM$122)+1)-OFFSET(BM146,,,,COUNTA($G$122:$CC$122)-COUNTA($G$122:BM$122)+1))*(1+discount_rate),0)</f>
        <v>0</v>
      </c>
      <c r="BN180" s="1" cm="1">
        <f t="array" aca="1" ref="BN180" ca="1">IF(AND($B180=BN$28,$B180=$B181-1),NPV(discount_rate,OFFSET(BN145,,,,COUNTA($G$122:$CC$122)-COUNTA($G$122:BN$122)+1)-OFFSET(BN146,,,,COUNTA($G$122:$CC$122)-COUNTA($G$122:BN$122)+1))*(1+discount_rate),0)</f>
        <v>0</v>
      </c>
      <c r="BO180" s="1" cm="1">
        <f t="array" aca="1" ref="BO180" ca="1">IF(AND($B180=BO$28,$B180=$B181-1),NPV(discount_rate,OFFSET(BO145,,,,COUNTA($G$122:$CC$122)-COUNTA($G$122:BO$122)+1)-OFFSET(BO146,,,,COUNTA($G$122:$CC$122)-COUNTA($G$122:BO$122)+1))*(1+discount_rate),0)</f>
        <v>0</v>
      </c>
      <c r="BP180" s="1" cm="1">
        <f t="array" aca="1" ref="BP180" ca="1">IF(AND($B180=BP$28,$B180=$B181-1),NPV(discount_rate,OFFSET(BP145,,,,COUNTA($G$122:$CC$122)-COUNTA($G$122:BP$122)+1)-OFFSET(BP146,,,,COUNTA($G$122:$CC$122)-COUNTA($G$122:BP$122)+1))*(1+discount_rate),0)</f>
        <v>0</v>
      </c>
      <c r="BQ180" s="1" cm="1">
        <f t="array" aca="1" ref="BQ180" ca="1">IF(AND($B180=BQ$28,$B180=$B181-1),NPV(discount_rate,OFFSET(BQ145,,,,COUNTA($G$122:$CC$122)-COUNTA($G$122:BQ$122)+1)-OFFSET(BQ146,,,,COUNTA($G$122:$CC$122)-COUNTA($G$122:BQ$122)+1))*(1+discount_rate),0)</f>
        <v>0</v>
      </c>
      <c r="BR180" s="1" cm="1">
        <f t="array" aca="1" ref="BR180" ca="1">IF(AND($B180=BR$28,$B180=$B181-1),NPV(discount_rate,OFFSET(BR145,,,,COUNTA($G$122:$CC$122)-COUNTA($G$122:BR$122)+1)-OFFSET(BR146,,,,COUNTA($G$122:$CC$122)-COUNTA($G$122:BR$122)+1))*(1+discount_rate),0)</f>
        <v>0</v>
      </c>
      <c r="BS180" s="1" cm="1">
        <f t="array" aca="1" ref="BS180" ca="1">IF(AND($B180=BS$28,$B180=$B181-1),NPV(discount_rate,OFFSET(BS145,,,,COUNTA($G$122:$CC$122)-COUNTA($G$122:BS$122)+1)-OFFSET(BS146,,,,COUNTA($G$122:$CC$122)-COUNTA($G$122:BS$122)+1))*(1+discount_rate),0)</f>
        <v>0</v>
      </c>
      <c r="BT180" s="1" cm="1">
        <f t="array" aca="1" ref="BT180" ca="1">IF(AND($B180=BT$28,$B180=$B181-1),NPV(discount_rate,OFFSET(BT145,,,,COUNTA($G$122:$CC$122)-COUNTA($G$122:BT$122)+1)-OFFSET(BT146,,,,COUNTA($G$122:$CC$122)-COUNTA($G$122:BT$122)+1))*(1+discount_rate),0)</f>
        <v>0</v>
      </c>
      <c r="BU180" s="1" cm="1">
        <f t="array" aca="1" ref="BU180" ca="1">IF(AND($B180=BU$28,$B180=$B181-1),NPV(discount_rate,OFFSET(BU145,,,,COUNTA($G$122:$CC$122)-COUNTA($G$122:BU$122)+1)-OFFSET(BU146,,,,COUNTA($G$122:$CC$122)-COUNTA($G$122:BU$122)+1))*(1+discount_rate),0)</f>
        <v>0</v>
      </c>
      <c r="BV180" s="1" cm="1">
        <f t="array" aca="1" ref="BV180" ca="1">IF(AND($B180=BV$28,$B180=$B181-1),NPV(discount_rate,OFFSET(BV145,,,,COUNTA($G$122:$CC$122)-COUNTA($G$122:BV$122)+1)-OFFSET(BV146,,,,COUNTA($G$122:$CC$122)-COUNTA($G$122:BV$122)+1))*(1+discount_rate),0)</f>
        <v>0</v>
      </c>
      <c r="BW180" s="1" cm="1">
        <f t="array" aca="1" ref="BW180" ca="1">IF(AND($B180=BW$28,$B180=$B181-1),NPV(discount_rate,OFFSET(BW145,,,,COUNTA($G$122:$CC$122)-COUNTA($G$122:BW$122)+1)-OFFSET(BW146,,,,COUNTA($G$122:$CC$122)-COUNTA($G$122:BW$122)+1))*(1+discount_rate),0)</f>
        <v>0</v>
      </c>
      <c r="BX180" s="1" cm="1">
        <f t="array" aca="1" ref="BX180" ca="1">IF(AND($B180=BX$28,$B180=$B181-1),NPV(discount_rate,OFFSET(BX145,,,,COUNTA($G$122:$CC$122)-COUNTA($G$122:BX$122)+1)-OFFSET(BX146,,,,COUNTA($G$122:$CC$122)-COUNTA($G$122:BX$122)+1))*(1+discount_rate),0)</f>
        <v>0</v>
      </c>
      <c r="BY180" s="1" cm="1">
        <f t="array" aca="1" ref="BY180" ca="1">IF(AND($B180=BY$28,$B180=$B181-1),NPV(discount_rate,OFFSET(BY145,,,,COUNTA($G$122:$CC$122)-COUNTA($G$122:BY$122)+1)-OFFSET(BY146,,,,COUNTA($G$122:$CC$122)-COUNTA($G$122:BY$122)+1))*(1+discount_rate),0)</f>
        <v>0</v>
      </c>
      <c r="BZ180" s="1" cm="1">
        <f t="array" aca="1" ref="BZ180" ca="1">IF(AND($B180=BZ$28,$B180=$B181-1),NPV(discount_rate,OFFSET(BZ145,,,,COUNTA($G$122:$CC$122)-COUNTA($G$122:BZ$122)+1)-OFFSET(BZ146,,,,COUNTA($G$122:$CC$122)-COUNTA($G$122:BZ$122)+1))*(1+discount_rate),0)</f>
        <v>0</v>
      </c>
      <c r="CA180" s="1" cm="1">
        <f t="array" aca="1" ref="CA180" ca="1">IF(AND($B180=CA$28,$B180=$B181-1),NPV(discount_rate,OFFSET(CA145,,,,COUNTA($G$122:$CC$122)-COUNTA($G$122:CA$122)+1)-OFFSET(CA146,,,,COUNTA($G$122:$CC$122)-COUNTA($G$122:CA$122)+1))*(1+discount_rate),0)</f>
        <v>0</v>
      </c>
      <c r="CB180" s="1" cm="1">
        <f t="array" aca="1" ref="CB180" ca="1">IF(AND($B180=CB$28,$B180=$B181-1),NPV(discount_rate,OFFSET(CB145,,,,COUNTA($G$122:$CC$122)-COUNTA($G$122:CB$122)+1)-OFFSET(CB146,,,,COUNTA($G$122:$CC$122)-COUNTA($G$122:CB$122)+1))*(1+discount_rate),0)</f>
        <v>0</v>
      </c>
      <c r="CC180" s="1" cm="1">
        <f t="array" aca="1" ref="CC180" ca="1">IF(AND($B180=CC$28,$B180=$B181-1),NPV(discount_rate,OFFSET(CC145,,,,COUNTA($G$122:$CC$122)-COUNTA($G$122:CC$122)+1)-OFFSET(CC146,,,,COUNTA($G$122:$CC$122)-COUNTA($G$122:CC$122)+1))*(1+discount_rate),0)</f>
        <v>0</v>
      </c>
    </row>
    <row r="181" spans="2:81" x14ac:dyDescent="0.2">
      <c r="B181">
        <f t="shared" si="77"/>
        <v>2050</v>
      </c>
      <c r="D181" t="s">
        <v>43</v>
      </c>
      <c r="G181" s="1" cm="1">
        <f t="array" aca="1" ref="G181" ca="1">IF(AND($B181=G$28,$B181=$B182-1),NPV(discount_rate,OFFSET(G146,,,,COUNTA($G$122:$CC$122)-COUNTA($G$122:G$122)+1)-OFFSET(G147,,,,COUNTA($G$122:$CC$122)-COUNTA($G$122:G$122)+1))*(1+discount_rate),0)</f>
        <v>0</v>
      </c>
      <c r="H181" s="1" cm="1">
        <f t="array" aca="1" ref="H181" ca="1">IF(AND($B181=H$28,$B181=$B182-1),NPV(discount_rate,OFFSET(H146,,,,COUNTA($G$122:$CC$122)-COUNTA($G$122:H$122)+1)-OFFSET(H147,,,,COUNTA($G$122:$CC$122)-COUNTA($G$122:H$122)+1))*(1+discount_rate),0)</f>
        <v>0</v>
      </c>
      <c r="I181" s="1" cm="1">
        <f t="array" aca="1" ref="I181" ca="1">IF(AND($B181=I$28,$B181=$B182-1),NPV(discount_rate,OFFSET(I146,,,,COUNTA($G$122:$CC$122)-COUNTA($G$122:I$122)+1)-OFFSET(I147,,,,COUNTA($G$122:$CC$122)-COUNTA($G$122:I$122)+1))*(1+discount_rate),0)</f>
        <v>0</v>
      </c>
      <c r="J181" s="1" cm="1">
        <f t="array" aca="1" ref="J181" ca="1">IF(AND($B181=J$28,$B181=$B182-1),NPV(discount_rate,OFFSET(J146,,,,COUNTA($G$122:$CC$122)-COUNTA($G$122:J$122)+1)-OFFSET(J147,,,,COUNTA($G$122:$CC$122)-COUNTA($G$122:J$122)+1))*(1+discount_rate),0)</f>
        <v>0</v>
      </c>
      <c r="K181" s="1" cm="1">
        <f t="array" aca="1" ref="K181" ca="1">IF(AND($B181=K$28,$B181=$B182-1),NPV(discount_rate,OFFSET(K146,,,,COUNTA($G$122:$CC$122)-COUNTA($G$122:K$122)+1)-OFFSET(K147,,,,COUNTA($G$122:$CC$122)-COUNTA($G$122:K$122)+1))*(1+discount_rate),0)</f>
        <v>0</v>
      </c>
      <c r="L181" s="1" cm="1">
        <f t="array" aca="1" ref="L181" ca="1">IF(AND($B181=L$28,$B181=$B182-1),NPV(discount_rate,OFFSET(L146,,,,COUNTA($G$122:$CC$122)-COUNTA($G$122:L$122)+1)-OFFSET(L147,,,,COUNTA($G$122:$CC$122)-COUNTA($G$122:L$122)+1))*(1+discount_rate),0)</f>
        <v>0</v>
      </c>
      <c r="M181" s="1" cm="1">
        <f t="array" aca="1" ref="M181" ca="1">IF(AND($B181=M$28,$B181=$B182-1),NPV(discount_rate,OFFSET(M146,,,,COUNTA($G$122:$CC$122)-COUNTA($G$122:M$122)+1)-OFFSET(M147,,,,COUNTA($G$122:$CC$122)-COUNTA($G$122:M$122)+1))*(1+discount_rate),0)</f>
        <v>0</v>
      </c>
      <c r="N181" s="1" cm="1">
        <f t="array" aca="1" ref="N181" ca="1">IF(AND($B181=N$28,$B181=$B182-1),NPV(discount_rate,OFFSET(N146,,,,COUNTA($G$122:$CC$122)-COUNTA($G$122:N$122)+1)-OFFSET(N147,,,,COUNTA($G$122:$CC$122)-COUNTA($G$122:N$122)+1))*(1+discount_rate),0)</f>
        <v>0</v>
      </c>
      <c r="O181" s="1" cm="1">
        <f t="array" aca="1" ref="O181" ca="1">IF(AND($B181=O$28,$B181=$B182-1),NPV(discount_rate,OFFSET(O146,,,,COUNTA($G$122:$CC$122)-COUNTA($G$122:O$122)+1)-OFFSET(O147,,,,COUNTA($G$122:$CC$122)-COUNTA($G$122:O$122)+1))*(1+discount_rate),0)</f>
        <v>0</v>
      </c>
      <c r="P181" s="1" cm="1">
        <f t="array" aca="1" ref="P181" ca="1">IF(AND($B181=P$28,$B181=$B182-1),NPV(discount_rate,OFFSET(P146,,,,COUNTA($G$122:$CC$122)-COUNTA($G$122:P$122)+1)-OFFSET(P147,,,,COUNTA($G$122:$CC$122)-COUNTA($G$122:P$122)+1))*(1+discount_rate),0)</f>
        <v>0</v>
      </c>
      <c r="Q181" s="1" cm="1">
        <f t="array" aca="1" ref="Q181" ca="1">IF(AND($B181=Q$28,$B181=$B182-1),NPV(discount_rate,OFFSET(Q146,,,,COUNTA($G$122:$CC$122)-COUNTA($G$122:Q$122)+1)-OFFSET(Q147,,,,COUNTA($G$122:$CC$122)-COUNTA($G$122:Q$122)+1))*(1+discount_rate),0)</f>
        <v>0</v>
      </c>
      <c r="R181" s="1" cm="1">
        <f t="array" aca="1" ref="R181" ca="1">IF(AND($B181=R$28,$B181=$B182-1),NPV(discount_rate,OFFSET(R146,,,,COUNTA($G$122:$CC$122)-COUNTA($G$122:R$122)+1)-OFFSET(R147,,,,COUNTA($G$122:$CC$122)-COUNTA($G$122:R$122)+1))*(1+discount_rate),0)</f>
        <v>0</v>
      </c>
      <c r="S181" s="1" cm="1">
        <f t="array" aca="1" ref="S181" ca="1">IF(AND($B181=S$28,$B181=$B182-1),NPV(discount_rate,OFFSET(S146,,,,COUNTA($G$122:$CC$122)-COUNTA($G$122:S$122)+1)-OFFSET(S147,,,,COUNTA($G$122:$CC$122)-COUNTA($G$122:S$122)+1))*(1+discount_rate),0)</f>
        <v>0</v>
      </c>
      <c r="T181" s="1" cm="1">
        <f t="array" aca="1" ref="T181" ca="1">IF(AND($B181=T$28,$B181=$B182-1),NPV(discount_rate,OFFSET(T146,,,,COUNTA($G$122:$CC$122)-COUNTA($G$122:T$122)+1)-OFFSET(T147,,,,COUNTA($G$122:$CC$122)-COUNTA($G$122:T$122)+1))*(1+discount_rate),0)</f>
        <v>0</v>
      </c>
      <c r="U181" s="1" cm="1">
        <f t="array" aca="1" ref="U181" ca="1">IF(AND($B181=U$28,$B181=$B182-1),NPV(discount_rate,OFFSET(U146,,,,COUNTA($G$122:$CC$122)-COUNTA($G$122:U$122)+1)-OFFSET(U147,,,,COUNTA($G$122:$CC$122)-COUNTA($G$122:U$122)+1))*(1+discount_rate),0)</f>
        <v>0</v>
      </c>
      <c r="V181" s="1" cm="1">
        <f t="array" aca="1" ref="V181" ca="1">IF(AND($B181=V$28,$B181=$B182-1),NPV(discount_rate,OFFSET(V146,,,,COUNTA($G$122:$CC$122)-COUNTA($G$122:V$122)+1)-OFFSET(V147,,,,COUNTA($G$122:$CC$122)-COUNTA($G$122:V$122)+1))*(1+discount_rate),0)</f>
        <v>0</v>
      </c>
      <c r="W181" s="1" cm="1">
        <f t="array" aca="1" ref="W181" ca="1">IF(AND($B181=W$28,$B181=$B182-1),NPV(discount_rate,OFFSET(W146,,,,COUNTA($G$122:$CC$122)-COUNTA($G$122:W$122)+1)-OFFSET(W147,,,,COUNTA($G$122:$CC$122)-COUNTA($G$122:W$122)+1))*(1+discount_rate),0)</f>
        <v>0</v>
      </c>
      <c r="X181" s="1" cm="1">
        <f t="array" aca="1" ref="X181" ca="1">IF(AND($B181=X$28,$B181=$B182-1),NPV(discount_rate,OFFSET(X146,,,,COUNTA($G$122:$CC$122)-COUNTA($G$122:X$122)+1)-OFFSET(X147,,,,COUNTA($G$122:$CC$122)-COUNTA($G$122:X$122)+1))*(1+discount_rate),0)</f>
        <v>0</v>
      </c>
      <c r="Y181" s="1" cm="1">
        <f t="array" aca="1" ref="Y181" ca="1">IF(AND($B181=Y$28,$B181=$B182-1),NPV(discount_rate,OFFSET(Y146,,,,COUNTA($G$122:$CC$122)-COUNTA($G$122:Y$122)+1)-OFFSET(Y147,,,,COUNTA($G$122:$CC$122)-COUNTA($G$122:Y$122)+1))*(1+discount_rate),0)</f>
        <v>0</v>
      </c>
      <c r="Z181" s="1" cm="1">
        <f t="array" aca="1" ref="Z181" ca="1">IF(AND($B181=Z$28,$B181=$B182-1),NPV(discount_rate,OFFSET(Z146,,,,COUNTA($G$122:$CC$122)-COUNTA($G$122:Z$122)+1)-OFFSET(Z147,,,,COUNTA($G$122:$CC$122)-COUNTA($G$122:Z$122)+1))*(1+discount_rate),0)</f>
        <v>0</v>
      </c>
      <c r="AA181" s="1" cm="1">
        <f t="array" aca="1" ref="AA181" ca="1">IF(AND($B181=AA$28,$B181=$B182-1),NPV(discount_rate,OFFSET(AA146,,,,COUNTA($G$122:$CC$122)-COUNTA($G$122:AA$122)+1)-OFFSET(AA147,,,,COUNTA($G$122:$CC$122)-COUNTA($G$122:AA$122)+1))*(1+discount_rate),0)</f>
        <v>0</v>
      </c>
      <c r="AB181" s="1" cm="1">
        <f t="array" aca="1" ref="AB181" ca="1">IF(AND($B181=AB$28,$B181=$B182-1),NPV(discount_rate,OFFSET(AB146,,,,COUNTA($G$122:$CC$122)-COUNTA($G$122:AB$122)+1)-OFFSET(AB147,,,,COUNTA($G$122:$CC$122)-COUNTA($G$122:AB$122)+1))*(1+discount_rate),0)</f>
        <v>0</v>
      </c>
      <c r="AC181" s="1" cm="1">
        <f t="array" aca="1" ref="AC181" ca="1">IF(AND($B181=AC$28,$B181=$B182-1),NPV(discount_rate,OFFSET(AC146,,,,COUNTA($G$122:$CC$122)-COUNTA($G$122:AC$122)+1)-OFFSET(AC147,,,,COUNTA($G$122:$CC$122)-COUNTA($G$122:AC$122)+1))*(1+discount_rate),0)</f>
        <v>0</v>
      </c>
      <c r="AD181" s="1" cm="1">
        <f t="array" aca="1" ref="AD181" ca="1">IF(AND($B181=AD$28,$B181=$B182-1),NPV(discount_rate,OFFSET(AD146,,,,COUNTA($G$122:$CC$122)-COUNTA($G$122:AD$122)+1)-OFFSET(AD147,,,,COUNTA($G$122:$CC$122)-COUNTA($G$122:AD$122)+1))*(1+discount_rate),0)</f>
        <v>0</v>
      </c>
      <c r="AE181" s="1" cm="1">
        <f t="array" aca="1" ref="AE181" ca="1">IF(AND($B181=AE$28,$B181=$B182-1),NPV(discount_rate,OFFSET(AE146,,,,COUNTA($G$122:$CC$122)-COUNTA($G$122:AE$122)+1)-OFFSET(AE147,,,,COUNTA($G$122:$CC$122)-COUNTA($G$122:AE$122)+1))*(1+discount_rate),0)</f>
        <v>624.9662703035724</v>
      </c>
      <c r="AF181" s="1" cm="1">
        <f t="array" aca="1" ref="AF181" ca="1">IF(AND($B181=AF$28,$B181=$B182-1),NPV(discount_rate,OFFSET(AF146,,,,COUNTA($G$122:$CC$122)-COUNTA($G$122:AF$122)+1)-OFFSET(AF147,,,,COUNTA($G$122:$CC$122)-COUNTA($G$122:AF$122)+1))*(1+discount_rate),0)</f>
        <v>0</v>
      </c>
      <c r="AG181" s="1" cm="1">
        <f t="array" aca="1" ref="AG181" ca="1">IF(AND($B181=AG$28,$B181=$B182-1),NPV(discount_rate,OFFSET(AG146,,,,COUNTA($G$122:$CC$122)-COUNTA($G$122:AG$122)+1)-OFFSET(AG147,,,,COUNTA($G$122:$CC$122)-COUNTA($G$122:AG$122)+1))*(1+discount_rate),0)</f>
        <v>0</v>
      </c>
      <c r="AH181" s="1" cm="1">
        <f t="array" aca="1" ref="AH181" ca="1">IF(AND($B181=AH$28,$B181=$B182-1),NPV(discount_rate,OFFSET(AH146,,,,COUNTA($G$122:$CC$122)-COUNTA($G$122:AH$122)+1)-OFFSET(AH147,,,,COUNTA($G$122:$CC$122)-COUNTA($G$122:AH$122)+1))*(1+discount_rate),0)</f>
        <v>0</v>
      </c>
      <c r="AI181" s="1" cm="1">
        <f t="array" aca="1" ref="AI181" ca="1">IF(AND($B181=AI$28,$B181=$B182-1),NPV(discount_rate,OFFSET(AI146,,,,COUNTA($G$122:$CC$122)-COUNTA($G$122:AI$122)+1)-OFFSET(AI147,,,,COUNTA($G$122:$CC$122)-COUNTA($G$122:AI$122)+1))*(1+discount_rate),0)</f>
        <v>0</v>
      </c>
      <c r="AJ181" s="1" cm="1">
        <f t="array" aca="1" ref="AJ181" ca="1">IF(AND($B181=AJ$28,$B181=$B182-1),NPV(discount_rate,OFFSET(AJ146,,,,COUNTA($G$122:$CC$122)-COUNTA($G$122:AJ$122)+1)-OFFSET(AJ147,,,,COUNTA($G$122:$CC$122)-COUNTA($G$122:AJ$122)+1))*(1+discount_rate),0)</f>
        <v>0</v>
      </c>
      <c r="AK181" s="1" cm="1">
        <f t="array" aca="1" ref="AK181" ca="1">IF(AND($B181=AK$28,$B181=$B182-1),NPV(discount_rate,OFFSET(AK146,,,,COUNTA($G$122:$CC$122)-COUNTA($G$122:AK$122)+1)-OFFSET(AK147,,,,COUNTA($G$122:$CC$122)-COUNTA($G$122:AK$122)+1))*(1+discount_rate),0)</f>
        <v>0</v>
      </c>
      <c r="AL181" s="1" cm="1">
        <f t="array" aca="1" ref="AL181" ca="1">IF(AND($B181=AL$28,$B181=$B182-1),NPV(discount_rate,OFFSET(AL146,,,,COUNTA($G$122:$CC$122)-COUNTA($G$122:AL$122)+1)-OFFSET(AL147,,,,COUNTA($G$122:$CC$122)-COUNTA($G$122:AL$122)+1))*(1+discount_rate),0)</f>
        <v>0</v>
      </c>
      <c r="AM181" s="1" cm="1">
        <f t="array" aca="1" ref="AM181" ca="1">IF(AND($B181=AM$28,$B181=$B182-1),NPV(discount_rate,OFFSET(AM146,,,,COUNTA($G$122:$CC$122)-COUNTA($G$122:AM$122)+1)-OFFSET(AM147,,,,COUNTA($G$122:$CC$122)-COUNTA($G$122:AM$122)+1))*(1+discount_rate),0)</f>
        <v>0</v>
      </c>
      <c r="AN181" s="1" cm="1">
        <f t="array" aca="1" ref="AN181" ca="1">IF(AND($B181=AN$28,$B181=$B182-1),NPV(discount_rate,OFFSET(AN146,,,,COUNTA($G$122:$CC$122)-COUNTA($G$122:AN$122)+1)-OFFSET(AN147,,,,COUNTA($G$122:$CC$122)-COUNTA($G$122:AN$122)+1))*(1+discount_rate),0)</f>
        <v>0</v>
      </c>
      <c r="AO181" s="1" cm="1">
        <f t="array" aca="1" ref="AO181" ca="1">IF(AND($B181=AO$28,$B181=$B182-1),NPV(discount_rate,OFFSET(AO146,,,,COUNTA($G$122:$CC$122)-COUNTA($G$122:AO$122)+1)-OFFSET(AO147,,,,COUNTA($G$122:$CC$122)-COUNTA($G$122:AO$122)+1))*(1+discount_rate),0)</f>
        <v>0</v>
      </c>
      <c r="AP181" s="1" cm="1">
        <f t="array" aca="1" ref="AP181" ca="1">IF(AND($B181=AP$28,$B181=$B182-1),NPV(discount_rate,OFFSET(AP146,,,,COUNTA($G$122:$CC$122)-COUNTA($G$122:AP$122)+1)-OFFSET(AP147,,,,COUNTA($G$122:$CC$122)-COUNTA($G$122:AP$122)+1))*(1+discount_rate),0)</f>
        <v>0</v>
      </c>
      <c r="AQ181" s="1" cm="1">
        <f t="array" aca="1" ref="AQ181" ca="1">IF(AND($B181=AQ$28,$B181=$B182-1),NPV(discount_rate,OFFSET(AQ146,,,,COUNTA($G$122:$CC$122)-COUNTA($G$122:AQ$122)+1)-OFFSET(AQ147,,,,COUNTA($G$122:$CC$122)-COUNTA($G$122:AQ$122)+1))*(1+discount_rate),0)</f>
        <v>0</v>
      </c>
      <c r="AR181" s="1" cm="1">
        <f t="array" aca="1" ref="AR181" ca="1">IF(AND($B181=AR$28,$B181=$B182-1),NPV(discount_rate,OFFSET(AR146,,,,COUNTA($G$122:$CC$122)-COUNTA($G$122:AR$122)+1)-OFFSET(AR147,,,,COUNTA($G$122:$CC$122)-COUNTA($G$122:AR$122)+1))*(1+discount_rate),0)</f>
        <v>0</v>
      </c>
      <c r="AS181" s="1" cm="1">
        <f t="array" aca="1" ref="AS181" ca="1">IF(AND($B181=AS$28,$B181=$B182-1),NPV(discount_rate,OFFSET(AS146,,,,COUNTA($G$122:$CC$122)-COUNTA($G$122:AS$122)+1)-OFFSET(AS147,,,,COUNTA($G$122:$CC$122)-COUNTA($G$122:AS$122)+1))*(1+discount_rate),0)</f>
        <v>0</v>
      </c>
      <c r="AT181" s="1" cm="1">
        <f t="array" aca="1" ref="AT181" ca="1">IF(AND($B181=AT$28,$B181=$B182-1),NPV(discount_rate,OFFSET(AT146,,,,COUNTA($G$122:$CC$122)-COUNTA($G$122:AT$122)+1)-OFFSET(AT147,,,,COUNTA($G$122:$CC$122)-COUNTA($G$122:AT$122)+1))*(1+discount_rate),0)</f>
        <v>0</v>
      </c>
      <c r="AU181" s="1" cm="1">
        <f t="array" aca="1" ref="AU181" ca="1">IF(AND($B181=AU$28,$B181=$B182-1),NPV(discount_rate,OFFSET(AU146,,,,COUNTA($G$122:$CC$122)-COUNTA($G$122:AU$122)+1)-OFFSET(AU147,,,,COUNTA($G$122:$CC$122)-COUNTA($G$122:AU$122)+1))*(1+discount_rate),0)</f>
        <v>0</v>
      </c>
      <c r="AV181" s="1" cm="1">
        <f t="array" aca="1" ref="AV181" ca="1">IF(AND($B181=AV$28,$B181=$B182-1),NPV(discount_rate,OFFSET(AV146,,,,COUNTA($G$122:$CC$122)-COUNTA($G$122:AV$122)+1)-OFFSET(AV147,,,,COUNTA($G$122:$CC$122)-COUNTA($G$122:AV$122)+1))*(1+discount_rate),0)</f>
        <v>0</v>
      </c>
      <c r="AW181" s="1" cm="1">
        <f t="array" aca="1" ref="AW181" ca="1">IF(AND($B181=AW$28,$B181=$B182-1),NPV(discount_rate,OFFSET(AW146,,,,COUNTA($G$122:$CC$122)-COUNTA($G$122:AW$122)+1)-OFFSET(AW147,,,,COUNTA($G$122:$CC$122)-COUNTA($G$122:AW$122)+1))*(1+discount_rate),0)</f>
        <v>0</v>
      </c>
      <c r="AX181" s="1" cm="1">
        <f t="array" aca="1" ref="AX181" ca="1">IF(AND($B181=AX$28,$B181=$B182-1),NPV(discount_rate,OFFSET(AX146,,,,COUNTA($G$122:$CC$122)-COUNTA($G$122:AX$122)+1)-OFFSET(AX147,,,,COUNTA($G$122:$CC$122)-COUNTA($G$122:AX$122)+1))*(1+discount_rate),0)</f>
        <v>0</v>
      </c>
      <c r="AY181" s="1" cm="1">
        <f t="array" aca="1" ref="AY181" ca="1">IF(AND($B181=AY$28,$B181=$B182-1),NPV(discount_rate,OFFSET(AY146,,,,COUNTA($G$122:$CC$122)-COUNTA($G$122:AY$122)+1)-OFFSET(AY147,,,,COUNTA($G$122:$CC$122)-COUNTA($G$122:AY$122)+1))*(1+discount_rate),0)</f>
        <v>0</v>
      </c>
      <c r="AZ181" s="1" cm="1">
        <f t="array" aca="1" ref="AZ181" ca="1">IF(AND($B181=AZ$28,$B181=$B182-1),NPV(discount_rate,OFFSET(AZ146,,,,COUNTA($G$122:$CC$122)-COUNTA($G$122:AZ$122)+1)-OFFSET(AZ147,,,,COUNTA($G$122:$CC$122)-COUNTA($G$122:AZ$122)+1))*(1+discount_rate),0)</f>
        <v>0</v>
      </c>
      <c r="BA181" s="1" cm="1">
        <f t="array" aca="1" ref="BA181" ca="1">IF(AND($B181=BA$28,$B181=$B182-1),NPV(discount_rate,OFFSET(BA146,,,,COUNTA($G$122:$CC$122)-COUNTA($G$122:BA$122)+1)-OFFSET(BA147,,,,COUNTA($G$122:$CC$122)-COUNTA($G$122:BA$122)+1))*(1+discount_rate),0)</f>
        <v>0</v>
      </c>
      <c r="BB181" s="1" cm="1">
        <f t="array" aca="1" ref="BB181" ca="1">IF(AND($B181=BB$28,$B181=$B182-1),NPV(discount_rate,OFFSET(BB146,,,,COUNTA($G$122:$CC$122)-COUNTA($G$122:BB$122)+1)-OFFSET(BB147,,,,COUNTA($G$122:$CC$122)-COUNTA($G$122:BB$122)+1))*(1+discount_rate),0)</f>
        <v>0</v>
      </c>
      <c r="BC181" s="1" cm="1">
        <f t="array" aca="1" ref="BC181" ca="1">IF(AND($B181=BC$28,$B181=$B182-1),NPV(discount_rate,OFFSET(BC146,,,,COUNTA($G$122:$CC$122)-COUNTA($G$122:BC$122)+1)-OFFSET(BC147,,,,COUNTA($G$122:$CC$122)-COUNTA($G$122:BC$122)+1))*(1+discount_rate),0)</f>
        <v>0</v>
      </c>
      <c r="BD181" s="1" cm="1">
        <f t="array" aca="1" ref="BD181" ca="1">IF(AND($B181=BD$28,$B181=$B182-1),NPV(discount_rate,OFFSET(BD146,,,,COUNTA($G$122:$CC$122)-COUNTA($G$122:BD$122)+1)-OFFSET(BD147,,,,COUNTA($G$122:$CC$122)-COUNTA($G$122:BD$122)+1))*(1+discount_rate),0)</f>
        <v>0</v>
      </c>
      <c r="BE181" s="1" cm="1">
        <f t="array" aca="1" ref="BE181" ca="1">IF(AND($B181=BE$28,$B181=$B182-1),NPV(discount_rate,OFFSET(BE146,,,,COUNTA($G$122:$CC$122)-COUNTA($G$122:BE$122)+1)-OFFSET(BE147,,,,COUNTA($G$122:$CC$122)-COUNTA($G$122:BE$122)+1))*(1+discount_rate),0)</f>
        <v>0</v>
      </c>
      <c r="BF181" s="1" cm="1">
        <f t="array" aca="1" ref="BF181" ca="1">IF(AND($B181=BF$28,$B181=$B182-1),NPV(discount_rate,OFFSET(BF146,,,,COUNTA($G$122:$CC$122)-COUNTA($G$122:BF$122)+1)-OFFSET(BF147,,,,COUNTA($G$122:$CC$122)-COUNTA($G$122:BF$122)+1))*(1+discount_rate),0)</f>
        <v>0</v>
      </c>
      <c r="BG181" s="1" cm="1">
        <f t="array" aca="1" ref="BG181" ca="1">IF(AND($B181=BG$28,$B181=$B182-1),NPV(discount_rate,OFFSET(BG146,,,,COUNTA($G$122:$CC$122)-COUNTA($G$122:BG$122)+1)-OFFSET(BG147,,,,COUNTA($G$122:$CC$122)-COUNTA($G$122:BG$122)+1))*(1+discount_rate),0)</f>
        <v>0</v>
      </c>
      <c r="BH181" s="1" cm="1">
        <f t="array" aca="1" ref="BH181" ca="1">IF(AND($B181=BH$28,$B181=$B182-1),NPV(discount_rate,OFFSET(BH146,,,,COUNTA($G$122:$CC$122)-COUNTA($G$122:BH$122)+1)-OFFSET(BH147,,,,COUNTA($G$122:$CC$122)-COUNTA($G$122:BH$122)+1))*(1+discount_rate),0)</f>
        <v>0</v>
      </c>
      <c r="BI181" s="1" cm="1">
        <f t="array" aca="1" ref="BI181" ca="1">IF(AND($B181=BI$28,$B181=$B182-1),NPV(discount_rate,OFFSET(BI146,,,,COUNTA($G$122:$CC$122)-COUNTA($G$122:BI$122)+1)-OFFSET(BI147,,,,COUNTA($G$122:$CC$122)-COUNTA($G$122:BI$122)+1))*(1+discount_rate),0)</f>
        <v>0</v>
      </c>
      <c r="BJ181" s="1" cm="1">
        <f t="array" aca="1" ref="BJ181" ca="1">IF(AND($B181=BJ$28,$B181=$B182-1),NPV(discount_rate,OFFSET(BJ146,,,,COUNTA($G$122:$CC$122)-COUNTA($G$122:BJ$122)+1)-OFFSET(BJ147,,,,COUNTA($G$122:$CC$122)-COUNTA($G$122:BJ$122)+1))*(1+discount_rate),0)</f>
        <v>0</v>
      </c>
      <c r="BK181" s="1" cm="1">
        <f t="array" aca="1" ref="BK181" ca="1">IF(AND($B181=BK$28,$B181=$B182-1),NPV(discount_rate,OFFSET(BK146,,,,COUNTA($G$122:$CC$122)-COUNTA($G$122:BK$122)+1)-OFFSET(BK147,,,,COUNTA($G$122:$CC$122)-COUNTA($G$122:BK$122)+1))*(1+discount_rate),0)</f>
        <v>0</v>
      </c>
      <c r="BL181" s="1" cm="1">
        <f t="array" aca="1" ref="BL181" ca="1">IF(AND($B181=BL$28,$B181=$B182-1),NPV(discount_rate,OFFSET(BL146,,,,COUNTA($G$122:$CC$122)-COUNTA($G$122:BL$122)+1)-OFFSET(BL147,,,,COUNTA($G$122:$CC$122)-COUNTA($G$122:BL$122)+1))*(1+discount_rate),0)</f>
        <v>0</v>
      </c>
      <c r="BM181" s="1" cm="1">
        <f t="array" aca="1" ref="BM181" ca="1">IF(AND($B181=BM$28,$B181=$B182-1),NPV(discount_rate,OFFSET(BM146,,,,COUNTA($G$122:$CC$122)-COUNTA($G$122:BM$122)+1)-OFFSET(BM147,,,,COUNTA($G$122:$CC$122)-COUNTA($G$122:BM$122)+1))*(1+discount_rate),0)</f>
        <v>0</v>
      </c>
      <c r="BN181" s="1" cm="1">
        <f t="array" aca="1" ref="BN181" ca="1">IF(AND($B181=BN$28,$B181=$B182-1),NPV(discount_rate,OFFSET(BN146,,,,COUNTA($G$122:$CC$122)-COUNTA($G$122:BN$122)+1)-OFFSET(BN147,,,,COUNTA($G$122:$CC$122)-COUNTA($G$122:BN$122)+1))*(1+discount_rate),0)</f>
        <v>0</v>
      </c>
      <c r="BO181" s="1" cm="1">
        <f t="array" aca="1" ref="BO181" ca="1">IF(AND($B181=BO$28,$B181=$B182-1),NPV(discount_rate,OFFSET(BO146,,,,COUNTA($G$122:$CC$122)-COUNTA($G$122:BO$122)+1)-OFFSET(BO147,,,,COUNTA($G$122:$CC$122)-COUNTA($G$122:BO$122)+1))*(1+discount_rate),0)</f>
        <v>0</v>
      </c>
      <c r="BP181" s="1" cm="1">
        <f t="array" aca="1" ref="BP181" ca="1">IF(AND($B181=BP$28,$B181=$B182-1),NPV(discount_rate,OFFSET(BP146,,,,COUNTA($G$122:$CC$122)-COUNTA($G$122:BP$122)+1)-OFFSET(BP147,,,,COUNTA($G$122:$CC$122)-COUNTA($G$122:BP$122)+1))*(1+discount_rate),0)</f>
        <v>0</v>
      </c>
      <c r="BQ181" s="1" cm="1">
        <f t="array" aca="1" ref="BQ181" ca="1">IF(AND($B181=BQ$28,$B181=$B182-1),NPV(discount_rate,OFFSET(BQ146,,,,COUNTA($G$122:$CC$122)-COUNTA($G$122:BQ$122)+1)-OFFSET(BQ147,,,,COUNTA($G$122:$CC$122)-COUNTA($G$122:BQ$122)+1))*(1+discount_rate),0)</f>
        <v>0</v>
      </c>
      <c r="BR181" s="1" cm="1">
        <f t="array" aca="1" ref="BR181" ca="1">IF(AND($B181=BR$28,$B181=$B182-1),NPV(discount_rate,OFFSET(BR146,,,,COUNTA($G$122:$CC$122)-COUNTA($G$122:BR$122)+1)-OFFSET(BR147,,,,COUNTA($G$122:$CC$122)-COUNTA($G$122:BR$122)+1))*(1+discount_rate),0)</f>
        <v>0</v>
      </c>
      <c r="BS181" s="1" cm="1">
        <f t="array" aca="1" ref="BS181" ca="1">IF(AND($B181=BS$28,$B181=$B182-1),NPV(discount_rate,OFFSET(BS146,,,,COUNTA($G$122:$CC$122)-COUNTA($G$122:BS$122)+1)-OFFSET(BS147,,,,COUNTA($G$122:$CC$122)-COUNTA($G$122:BS$122)+1))*(1+discount_rate),0)</f>
        <v>0</v>
      </c>
      <c r="BT181" s="1" cm="1">
        <f t="array" aca="1" ref="BT181" ca="1">IF(AND($B181=BT$28,$B181=$B182-1),NPV(discount_rate,OFFSET(BT146,,,,COUNTA($G$122:$CC$122)-COUNTA($G$122:BT$122)+1)-OFFSET(BT147,,,,COUNTA($G$122:$CC$122)-COUNTA($G$122:BT$122)+1))*(1+discount_rate),0)</f>
        <v>0</v>
      </c>
      <c r="BU181" s="1" cm="1">
        <f t="array" aca="1" ref="BU181" ca="1">IF(AND($B181=BU$28,$B181=$B182-1),NPV(discount_rate,OFFSET(BU146,,,,COUNTA($G$122:$CC$122)-COUNTA($G$122:BU$122)+1)-OFFSET(BU147,,,,COUNTA($G$122:$CC$122)-COUNTA($G$122:BU$122)+1))*(1+discount_rate),0)</f>
        <v>0</v>
      </c>
      <c r="BV181" s="1" cm="1">
        <f t="array" aca="1" ref="BV181" ca="1">IF(AND($B181=BV$28,$B181=$B182-1),NPV(discount_rate,OFFSET(BV146,,,,COUNTA($G$122:$CC$122)-COUNTA($G$122:BV$122)+1)-OFFSET(BV147,,,,COUNTA($G$122:$CC$122)-COUNTA($G$122:BV$122)+1))*(1+discount_rate),0)</f>
        <v>0</v>
      </c>
      <c r="BW181" s="1" cm="1">
        <f t="array" aca="1" ref="BW181" ca="1">IF(AND($B181=BW$28,$B181=$B182-1),NPV(discount_rate,OFFSET(BW146,,,,COUNTA($G$122:$CC$122)-COUNTA($G$122:BW$122)+1)-OFFSET(BW147,,,,COUNTA($G$122:$CC$122)-COUNTA($G$122:BW$122)+1))*(1+discount_rate),0)</f>
        <v>0</v>
      </c>
      <c r="BX181" s="1" cm="1">
        <f t="array" aca="1" ref="BX181" ca="1">IF(AND($B181=BX$28,$B181=$B182-1),NPV(discount_rate,OFFSET(BX146,,,,COUNTA($G$122:$CC$122)-COUNTA($G$122:BX$122)+1)-OFFSET(BX147,,,,COUNTA($G$122:$CC$122)-COUNTA($G$122:BX$122)+1))*(1+discount_rate),0)</f>
        <v>0</v>
      </c>
      <c r="BY181" s="1" cm="1">
        <f t="array" aca="1" ref="BY181" ca="1">IF(AND($B181=BY$28,$B181=$B182-1),NPV(discount_rate,OFFSET(BY146,,,,COUNTA($G$122:$CC$122)-COUNTA($G$122:BY$122)+1)-OFFSET(BY147,,,,COUNTA($G$122:$CC$122)-COUNTA($G$122:BY$122)+1))*(1+discount_rate),0)</f>
        <v>0</v>
      </c>
      <c r="BZ181" s="1" cm="1">
        <f t="array" aca="1" ref="BZ181" ca="1">IF(AND($B181=BZ$28,$B181=$B182-1),NPV(discount_rate,OFFSET(BZ146,,,,COUNTA($G$122:$CC$122)-COUNTA($G$122:BZ$122)+1)-OFFSET(BZ147,,,,COUNTA($G$122:$CC$122)-COUNTA($G$122:BZ$122)+1))*(1+discount_rate),0)</f>
        <v>0</v>
      </c>
      <c r="CA181" s="1" cm="1">
        <f t="array" aca="1" ref="CA181" ca="1">IF(AND($B181=CA$28,$B181=$B182-1),NPV(discount_rate,OFFSET(CA146,,,,COUNTA($G$122:$CC$122)-COUNTA($G$122:CA$122)+1)-OFFSET(CA147,,,,COUNTA($G$122:$CC$122)-COUNTA($G$122:CA$122)+1))*(1+discount_rate),0)</f>
        <v>0</v>
      </c>
      <c r="CB181" s="1" cm="1">
        <f t="array" aca="1" ref="CB181" ca="1">IF(AND($B181=CB$28,$B181=$B182-1),NPV(discount_rate,OFFSET(CB146,,,,COUNTA($G$122:$CC$122)-COUNTA($G$122:CB$122)+1)-OFFSET(CB147,,,,COUNTA($G$122:$CC$122)-COUNTA($G$122:CB$122)+1))*(1+discount_rate),0)</f>
        <v>0</v>
      </c>
      <c r="CC181" s="1" cm="1">
        <f t="array" aca="1" ref="CC181" ca="1">IF(AND($B181=CC$28,$B181=$B182-1),NPV(discount_rate,OFFSET(CC146,,,,COUNTA($G$122:$CC$122)-COUNTA($G$122:CC$122)+1)-OFFSET(CC147,,,,COUNTA($G$122:$CC$122)-COUNTA($G$122:CC$122)+1))*(1+discount_rate),0)</f>
        <v>0</v>
      </c>
    </row>
    <row r="182" spans="2:81" x14ac:dyDescent="0.2">
      <c r="B182">
        <f t="shared" si="77"/>
        <v>2051</v>
      </c>
      <c r="D182" t="s">
        <v>43</v>
      </c>
      <c r="G182" s="1" cm="1">
        <f t="array" aca="1" ref="G182" ca="1">IF(AND($B182=G$28,$B182=$B183-1),NPV(discount_rate,OFFSET(G147,,,,COUNTA($G$122:$CC$122)-COUNTA($G$122:G$122)+1)-OFFSET(G148,,,,COUNTA($G$122:$CC$122)-COUNTA($G$122:G$122)+1))*(1+discount_rate),0)</f>
        <v>0</v>
      </c>
      <c r="H182" s="1" cm="1">
        <f t="array" aca="1" ref="H182" ca="1">IF(AND($B182=H$28,$B182=$B183-1),NPV(discount_rate,OFFSET(H147,,,,COUNTA($G$122:$CC$122)-COUNTA($G$122:H$122)+1)-OFFSET(H148,,,,COUNTA($G$122:$CC$122)-COUNTA($G$122:H$122)+1))*(1+discount_rate),0)</f>
        <v>0</v>
      </c>
      <c r="I182" s="1" cm="1">
        <f t="array" aca="1" ref="I182" ca="1">IF(AND($B182=I$28,$B182=$B183-1),NPV(discount_rate,OFFSET(I147,,,,COUNTA($G$122:$CC$122)-COUNTA($G$122:I$122)+1)-OFFSET(I148,,,,COUNTA($G$122:$CC$122)-COUNTA($G$122:I$122)+1))*(1+discount_rate),0)</f>
        <v>0</v>
      </c>
      <c r="J182" s="1" cm="1">
        <f t="array" aca="1" ref="J182" ca="1">IF(AND($B182=J$28,$B182=$B183-1),NPV(discount_rate,OFFSET(J147,,,,COUNTA($G$122:$CC$122)-COUNTA($G$122:J$122)+1)-OFFSET(J148,,,,COUNTA($G$122:$CC$122)-COUNTA($G$122:J$122)+1))*(1+discount_rate),0)</f>
        <v>0</v>
      </c>
      <c r="K182" s="1" cm="1">
        <f t="array" aca="1" ref="K182" ca="1">IF(AND($B182=K$28,$B182=$B183-1),NPV(discount_rate,OFFSET(K147,,,,COUNTA($G$122:$CC$122)-COUNTA($G$122:K$122)+1)-OFFSET(K148,,,,COUNTA($G$122:$CC$122)-COUNTA($G$122:K$122)+1))*(1+discount_rate),0)</f>
        <v>0</v>
      </c>
      <c r="L182" s="1" cm="1">
        <f t="array" aca="1" ref="L182" ca="1">IF(AND($B182=L$28,$B182=$B183-1),NPV(discount_rate,OFFSET(L147,,,,COUNTA($G$122:$CC$122)-COUNTA($G$122:L$122)+1)-OFFSET(L148,,,,COUNTA($G$122:$CC$122)-COUNTA($G$122:L$122)+1))*(1+discount_rate),0)</f>
        <v>0</v>
      </c>
      <c r="M182" s="1" cm="1">
        <f t="array" aca="1" ref="M182" ca="1">IF(AND($B182=M$28,$B182=$B183-1),NPV(discount_rate,OFFSET(M147,,,,COUNTA($G$122:$CC$122)-COUNTA($G$122:M$122)+1)-OFFSET(M148,,,,COUNTA($G$122:$CC$122)-COUNTA($G$122:M$122)+1))*(1+discount_rate),0)</f>
        <v>0</v>
      </c>
      <c r="N182" s="1" cm="1">
        <f t="array" aca="1" ref="N182" ca="1">IF(AND($B182=N$28,$B182=$B183-1),NPV(discount_rate,OFFSET(N147,,,,COUNTA($G$122:$CC$122)-COUNTA($G$122:N$122)+1)-OFFSET(N148,,,,COUNTA($G$122:$CC$122)-COUNTA($G$122:N$122)+1))*(1+discount_rate),0)</f>
        <v>0</v>
      </c>
      <c r="O182" s="1" cm="1">
        <f t="array" aca="1" ref="O182" ca="1">IF(AND($B182=O$28,$B182=$B183-1),NPV(discount_rate,OFFSET(O147,,,,COUNTA($G$122:$CC$122)-COUNTA($G$122:O$122)+1)-OFFSET(O148,,,,COUNTA($G$122:$CC$122)-COUNTA($G$122:O$122)+1))*(1+discount_rate),0)</f>
        <v>0</v>
      </c>
      <c r="P182" s="1" cm="1">
        <f t="array" aca="1" ref="P182" ca="1">IF(AND($B182=P$28,$B182=$B183-1),NPV(discount_rate,OFFSET(P147,,,,COUNTA($G$122:$CC$122)-COUNTA($G$122:P$122)+1)-OFFSET(P148,,,,COUNTA($G$122:$CC$122)-COUNTA($G$122:P$122)+1))*(1+discount_rate),0)</f>
        <v>0</v>
      </c>
      <c r="Q182" s="1" cm="1">
        <f t="array" aca="1" ref="Q182" ca="1">IF(AND($B182=Q$28,$B182=$B183-1),NPV(discount_rate,OFFSET(Q147,,,,COUNTA($G$122:$CC$122)-COUNTA($G$122:Q$122)+1)-OFFSET(Q148,,,,COUNTA($G$122:$CC$122)-COUNTA($G$122:Q$122)+1))*(1+discount_rate),0)</f>
        <v>0</v>
      </c>
      <c r="R182" s="1" cm="1">
        <f t="array" aca="1" ref="R182" ca="1">IF(AND($B182=R$28,$B182=$B183-1),NPV(discount_rate,OFFSET(R147,,,,COUNTA($G$122:$CC$122)-COUNTA($G$122:R$122)+1)-OFFSET(R148,,,,COUNTA($G$122:$CC$122)-COUNTA($G$122:R$122)+1))*(1+discount_rate),0)</f>
        <v>0</v>
      </c>
      <c r="S182" s="1" cm="1">
        <f t="array" aca="1" ref="S182" ca="1">IF(AND($B182=S$28,$B182=$B183-1),NPV(discount_rate,OFFSET(S147,,,,COUNTA($G$122:$CC$122)-COUNTA($G$122:S$122)+1)-OFFSET(S148,,,,COUNTA($G$122:$CC$122)-COUNTA($G$122:S$122)+1))*(1+discount_rate),0)</f>
        <v>0</v>
      </c>
      <c r="T182" s="1" cm="1">
        <f t="array" aca="1" ref="T182" ca="1">IF(AND($B182=T$28,$B182=$B183-1),NPV(discount_rate,OFFSET(T147,,,,COUNTA($G$122:$CC$122)-COUNTA($G$122:T$122)+1)-OFFSET(T148,,,,COUNTA($G$122:$CC$122)-COUNTA($G$122:T$122)+1))*(1+discount_rate),0)</f>
        <v>0</v>
      </c>
      <c r="U182" s="1" cm="1">
        <f t="array" aca="1" ref="U182" ca="1">IF(AND($B182=U$28,$B182=$B183-1),NPV(discount_rate,OFFSET(U147,,,,COUNTA($G$122:$CC$122)-COUNTA($G$122:U$122)+1)-OFFSET(U148,,,,COUNTA($G$122:$CC$122)-COUNTA($G$122:U$122)+1))*(1+discount_rate),0)</f>
        <v>0</v>
      </c>
      <c r="V182" s="1" cm="1">
        <f t="array" aca="1" ref="V182" ca="1">IF(AND($B182=V$28,$B182=$B183-1),NPV(discount_rate,OFFSET(V147,,,,COUNTA($G$122:$CC$122)-COUNTA($G$122:V$122)+1)-OFFSET(V148,,,,COUNTA($G$122:$CC$122)-COUNTA($G$122:V$122)+1))*(1+discount_rate),0)</f>
        <v>0</v>
      </c>
      <c r="W182" s="1" cm="1">
        <f t="array" aca="1" ref="W182" ca="1">IF(AND($B182=W$28,$B182=$B183-1),NPV(discount_rate,OFFSET(W147,,,,COUNTA($G$122:$CC$122)-COUNTA($G$122:W$122)+1)-OFFSET(W148,,,,COUNTA($G$122:$CC$122)-COUNTA($G$122:W$122)+1))*(1+discount_rate),0)</f>
        <v>0</v>
      </c>
      <c r="X182" s="1" cm="1">
        <f t="array" aca="1" ref="X182" ca="1">IF(AND($B182=X$28,$B182=$B183-1),NPV(discount_rate,OFFSET(X147,,,,COUNTA($G$122:$CC$122)-COUNTA($G$122:X$122)+1)-OFFSET(X148,,,,COUNTA($G$122:$CC$122)-COUNTA($G$122:X$122)+1))*(1+discount_rate),0)</f>
        <v>0</v>
      </c>
      <c r="Y182" s="1" cm="1">
        <f t="array" aca="1" ref="Y182" ca="1">IF(AND($B182=Y$28,$B182=$B183-1),NPV(discount_rate,OFFSET(Y147,,,,COUNTA($G$122:$CC$122)-COUNTA($G$122:Y$122)+1)-OFFSET(Y148,,,,COUNTA($G$122:$CC$122)-COUNTA($G$122:Y$122)+1))*(1+discount_rate),0)</f>
        <v>0</v>
      </c>
      <c r="Z182" s="1" cm="1">
        <f t="array" aca="1" ref="Z182" ca="1">IF(AND($B182=Z$28,$B182=$B183-1),NPV(discount_rate,OFFSET(Z147,,,,COUNTA($G$122:$CC$122)-COUNTA($G$122:Z$122)+1)-OFFSET(Z148,,,,COUNTA($G$122:$CC$122)-COUNTA($G$122:Z$122)+1))*(1+discount_rate),0)</f>
        <v>0</v>
      </c>
      <c r="AA182" s="1" cm="1">
        <f t="array" aca="1" ref="AA182" ca="1">IF(AND($B182=AA$28,$B182=$B183-1),NPV(discount_rate,OFFSET(AA147,,,,COUNTA($G$122:$CC$122)-COUNTA($G$122:AA$122)+1)-OFFSET(AA148,,,,COUNTA($G$122:$CC$122)-COUNTA($G$122:AA$122)+1))*(1+discount_rate),0)</f>
        <v>0</v>
      </c>
      <c r="AB182" s="1" cm="1">
        <f t="array" aca="1" ref="AB182" ca="1">IF(AND($B182=AB$28,$B182=$B183-1),NPV(discount_rate,OFFSET(AB147,,,,COUNTA($G$122:$CC$122)-COUNTA($G$122:AB$122)+1)-OFFSET(AB148,,,,COUNTA($G$122:$CC$122)-COUNTA($G$122:AB$122)+1))*(1+discount_rate),0)</f>
        <v>0</v>
      </c>
      <c r="AC182" s="1" cm="1">
        <f t="array" aca="1" ref="AC182" ca="1">IF(AND($B182=AC$28,$B182=$B183-1),NPV(discount_rate,OFFSET(AC147,,,,COUNTA($G$122:$CC$122)-COUNTA($G$122:AC$122)+1)-OFFSET(AC148,,,,COUNTA($G$122:$CC$122)-COUNTA($G$122:AC$122)+1))*(1+discount_rate),0)</f>
        <v>0</v>
      </c>
      <c r="AD182" s="1" cm="1">
        <f t="array" aca="1" ref="AD182" ca="1">IF(AND($B182=AD$28,$B182=$B183-1),NPV(discount_rate,OFFSET(AD147,,,,COUNTA($G$122:$CC$122)-COUNTA($G$122:AD$122)+1)-OFFSET(AD148,,,,COUNTA($G$122:$CC$122)-COUNTA($G$122:AD$122)+1))*(1+discount_rate),0)</f>
        <v>0</v>
      </c>
      <c r="AE182" s="1" cm="1">
        <f t="array" aca="1" ref="AE182" ca="1">IF(AND($B182=AE$28,$B182=$B183-1),NPV(discount_rate,OFFSET(AE147,,,,COUNTA($G$122:$CC$122)-COUNTA($G$122:AE$122)+1)-OFFSET(AE148,,,,COUNTA($G$122:$CC$122)-COUNTA($G$122:AE$122)+1))*(1+discount_rate),0)</f>
        <v>0</v>
      </c>
      <c r="AF182" s="1" cm="1">
        <f t="array" aca="1" ref="AF182" ca="1">IF(AND($B182=AF$28,$B182=$B183-1),NPV(discount_rate,OFFSET(AF147,,,,COUNTA($G$122:$CC$122)-COUNTA($G$122:AF$122)+1)-OFFSET(AF148,,,,COUNTA($G$122:$CC$122)-COUNTA($G$122:AF$122)+1))*(1+discount_rate),0)</f>
        <v>628.93946794508565</v>
      </c>
      <c r="AG182" s="1" cm="1">
        <f t="array" aca="1" ref="AG182" ca="1">IF(AND($B182=AG$28,$B182=$B183-1),NPV(discount_rate,OFFSET(AG147,,,,COUNTA($G$122:$CC$122)-COUNTA($G$122:AG$122)+1)-OFFSET(AG148,,,,COUNTA($G$122:$CC$122)-COUNTA($G$122:AG$122)+1))*(1+discount_rate),0)</f>
        <v>0</v>
      </c>
      <c r="AH182" s="1" cm="1">
        <f t="array" aca="1" ref="AH182" ca="1">IF(AND($B182=AH$28,$B182=$B183-1),NPV(discount_rate,OFFSET(AH147,,,,COUNTA($G$122:$CC$122)-COUNTA($G$122:AH$122)+1)-OFFSET(AH148,,,,COUNTA($G$122:$CC$122)-COUNTA($G$122:AH$122)+1))*(1+discount_rate),0)</f>
        <v>0</v>
      </c>
      <c r="AI182" s="1" cm="1">
        <f t="array" aca="1" ref="AI182" ca="1">IF(AND($B182=AI$28,$B182=$B183-1),NPV(discount_rate,OFFSET(AI147,,,,COUNTA($G$122:$CC$122)-COUNTA($G$122:AI$122)+1)-OFFSET(AI148,,,,COUNTA($G$122:$CC$122)-COUNTA($G$122:AI$122)+1))*(1+discount_rate),0)</f>
        <v>0</v>
      </c>
      <c r="AJ182" s="1" cm="1">
        <f t="array" aca="1" ref="AJ182" ca="1">IF(AND($B182=AJ$28,$B182=$B183-1),NPV(discount_rate,OFFSET(AJ147,,,,COUNTA($G$122:$CC$122)-COUNTA($G$122:AJ$122)+1)-OFFSET(AJ148,,,,COUNTA($G$122:$CC$122)-COUNTA($G$122:AJ$122)+1))*(1+discount_rate),0)</f>
        <v>0</v>
      </c>
      <c r="AK182" s="1" cm="1">
        <f t="array" aca="1" ref="AK182" ca="1">IF(AND($B182=AK$28,$B182=$B183-1),NPV(discount_rate,OFFSET(AK147,,,,COUNTA($G$122:$CC$122)-COUNTA($G$122:AK$122)+1)-OFFSET(AK148,,,,COUNTA($G$122:$CC$122)-COUNTA($G$122:AK$122)+1))*(1+discount_rate),0)</f>
        <v>0</v>
      </c>
      <c r="AL182" s="1" cm="1">
        <f t="array" aca="1" ref="AL182" ca="1">IF(AND($B182=AL$28,$B182=$B183-1),NPV(discount_rate,OFFSET(AL147,,,,COUNTA($G$122:$CC$122)-COUNTA($G$122:AL$122)+1)-OFFSET(AL148,,,,COUNTA($G$122:$CC$122)-COUNTA($G$122:AL$122)+1))*(1+discount_rate),0)</f>
        <v>0</v>
      </c>
      <c r="AM182" s="1" cm="1">
        <f t="array" aca="1" ref="AM182" ca="1">IF(AND($B182=AM$28,$B182=$B183-1),NPV(discount_rate,OFFSET(AM147,,,,COUNTA($G$122:$CC$122)-COUNTA($G$122:AM$122)+1)-OFFSET(AM148,,,,COUNTA($G$122:$CC$122)-COUNTA($G$122:AM$122)+1))*(1+discount_rate),0)</f>
        <v>0</v>
      </c>
      <c r="AN182" s="1" cm="1">
        <f t="array" aca="1" ref="AN182" ca="1">IF(AND($B182=AN$28,$B182=$B183-1),NPV(discount_rate,OFFSET(AN147,,,,COUNTA($G$122:$CC$122)-COUNTA($G$122:AN$122)+1)-OFFSET(AN148,,,,COUNTA($G$122:$CC$122)-COUNTA($G$122:AN$122)+1))*(1+discount_rate),0)</f>
        <v>0</v>
      </c>
      <c r="AO182" s="1" cm="1">
        <f t="array" aca="1" ref="AO182" ca="1">IF(AND($B182=AO$28,$B182=$B183-1),NPV(discount_rate,OFFSET(AO147,,,,COUNTA($G$122:$CC$122)-COUNTA($G$122:AO$122)+1)-OFFSET(AO148,,,,COUNTA($G$122:$CC$122)-COUNTA($G$122:AO$122)+1))*(1+discount_rate),0)</f>
        <v>0</v>
      </c>
      <c r="AP182" s="1" cm="1">
        <f t="array" aca="1" ref="AP182" ca="1">IF(AND($B182=AP$28,$B182=$B183-1),NPV(discount_rate,OFFSET(AP147,,,,COUNTA($G$122:$CC$122)-COUNTA($G$122:AP$122)+1)-OFFSET(AP148,,,,COUNTA($G$122:$CC$122)-COUNTA($G$122:AP$122)+1))*(1+discount_rate),0)</f>
        <v>0</v>
      </c>
      <c r="AQ182" s="1" cm="1">
        <f t="array" aca="1" ref="AQ182" ca="1">IF(AND($B182=AQ$28,$B182=$B183-1),NPV(discount_rate,OFFSET(AQ147,,,,COUNTA($G$122:$CC$122)-COUNTA($G$122:AQ$122)+1)-OFFSET(AQ148,,,,COUNTA($G$122:$CC$122)-COUNTA($G$122:AQ$122)+1))*(1+discount_rate),0)</f>
        <v>0</v>
      </c>
      <c r="AR182" s="1" cm="1">
        <f t="array" aca="1" ref="AR182" ca="1">IF(AND($B182=AR$28,$B182=$B183-1),NPV(discount_rate,OFFSET(AR147,,,,COUNTA($G$122:$CC$122)-COUNTA($G$122:AR$122)+1)-OFFSET(AR148,,,,COUNTA($G$122:$CC$122)-COUNTA($G$122:AR$122)+1))*(1+discount_rate),0)</f>
        <v>0</v>
      </c>
      <c r="AS182" s="1" cm="1">
        <f t="array" aca="1" ref="AS182" ca="1">IF(AND($B182=AS$28,$B182=$B183-1),NPV(discount_rate,OFFSET(AS147,,,,COUNTA($G$122:$CC$122)-COUNTA($G$122:AS$122)+1)-OFFSET(AS148,,,,COUNTA($G$122:$CC$122)-COUNTA($G$122:AS$122)+1))*(1+discount_rate),0)</f>
        <v>0</v>
      </c>
      <c r="AT182" s="1" cm="1">
        <f t="array" aca="1" ref="AT182" ca="1">IF(AND($B182=AT$28,$B182=$B183-1),NPV(discount_rate,OFFSET(AT147,,,,COUNTA($G$122:$CC$122)-COUNTA($G$122:AT$122)+1)-OFFSET(AT148,,,,COUNTA($G$122:$CC$122)-COUNTA($G$122:AT$122)+1))*(1+discount_rate),0)</f>
        <v>0</v>
      </c>
      <c r="AU182" s="1" cm="1">
        <f t="array" aca="1" ref="AU182" ca="1">IF(AND($B182=AU$28,$B182=$B183-1),NPV(discount_rate,OFFSET(AU147,,,,COUNTA($G$122:$CC$122)-COUNTA($G$122:AU$122)+1)-OFFSET(AU148,,,,COUNTA($G$122:$CC$122)-COUNTA($G$122:AU$122)+1))*(1+discount_rate),0)</f>
        <v>0</v>
      </c>
      <c r="AV182" s="1" cm="1">
        <f t="array" aca="1" ref="AV182" ca="1">IF(AND($B182=AV$28,$B182=$B183-1),NPV(discount_rate,OFFSET(AV147,,,,COUNTA($G$122:$CC$122)-COUNTA($G$122:AV$122)+1)-OFFSET(AV148,,,,COUNTA($G$122:$CC$122)-COUNTA($G$122:AV$122)+1))*(1+discount_rate),0)</f>
        <v>0</v>
      </c>
      <c r="AW182" s="1" cm="1">
        <f t="array" aca="1" ref="AW182" ca="1">IF(AND($B182=AW$28,$B182=$B183-1),NPV(discount_rate,OFFSET(AW147,,,,COUNTA($G$122:$CC$122)-COUNTA($G$122:AW$122)+1)-OFFSET(AW148,,,,COUNTA($G$122:$CC$122)-COUNTA($G$122:AW$122)+1))*(1+discount_rate),0)</f>
        <v>0</v>
      </c>
      <c r="AX182" s="1" cm="1">
        <f t="array" aca="1" ref="AX182" ca="1">IF(AND($B182=AX$28,$B182=$B183-1),NPV(discount_rate,OFFSET(AX147,,,,COUNTA($G$122:$CC$122)-COUNTA($G$122:AX$122)+1)-OFFSET(AX148,,,,COUNTA($G$122:$CC$122)-COUNTA($G$122:AX$122)+1))*(1+discount_rate),0)</f>
        <v>0</v>
      </c>
      <c r="AY182" s="1" cm="1">
        <f t="array" aca="1" ref="AY182" ca="1">IF(AND($B182=AY$28,$B182=$B183-1),NPV(discount_rate,OFFSET(AY147,,,,COUNTA($G$122:$CC$122)-COUNTA($G$122:AY$122)+1)-OFFSET(AY148,,,,COUNTA($G$122:$CC$122)-COUNTA($G$122:AY$122)+1))*(1+discount_rate),0)</f>
        <v>0</v>
      </c>
      <c r="AZ182" s="1" cm="1">
        <f t="array" aca="1" ref="AZ182" ca="1">IF(AND($B182=AZ$28,$B182=$B183-1),NPV(discount_rate,OFFSET(AZ147,,,,COUNTA($G$122:$CC$122)-COUNTA($G$122:AZ$122)+1)-OFFSET(AZ148,,,,COUNTA($G$122:$CC$122)-COUNTA($G$122:AZ$122)+1))*(1+discount_rate),0)</f>
        <v>0</v>
      </c>
      <c r="BA182" s="1" cm="1">
        <f t="array" aca="1" ref="BA182" ca="1">IF(AND($B182=BA$28,$B182=$B183-1),NPV(discount_rate,OFFSET(BA147,,,,COUNTA($G$122:$CC$122)-COUNTA($G$122:BA$122)+1)-OFFSET(BA148,,,,COUNTA($G$122:$CC$122)-COUNTA($G$122:BA$122)+1))*(1+discount_rate),0)</f>
        <v>0</v>
      </c>
      <c r="BB182" s="1" cm="1">
        <f t="array" aca="1" ref="BB182" ca="1">IF(AND($B182=BB$28,$B182=$B183-1),NPV(discount_rate,OFFSET(BB147,,,,COUNTA($G$122:$CC$122)-COUNTA($G$122:BB$122)+1)-OFFSET(BB148,,,,COUNTA($G$122:$CC$122)-COUNTA($G$122:BB$122)+1))*(1+discount_rate),0)</f>
        <v>0</v>
      </c>
      <c r="BC182" s="1" cm="1">
        <f t="array" aca="1" ref="BC182" ca="1">IF(AND($B182=BC$28,$B182=$B183-1),NPV(discount_rate,OFFSET(BC147,,,,COUNTA($G$122:$CC$122)-COUNTA($G$122:BC$122)+1)-OFFSET(BC148,,,,COUNTA($G$122:$CC$122)-COUNTA($G$122:BC$122)+1))*(1+discount_rate),0)</f>
        <v>0</v>
      </c>
      <c r="BD182" s="1" cm="1">
        <f t="array" aca="1" ref="BD182" ca="1">IF(AND($B182=BD$28,$B182=$B183-1),NPV(discount_rate,OFFSET(BD147,,,,COUNTA($G$122:$CC$122)-COUNTA($G$122:BD$122)+1)-OFFSET(BD148,,,,COUNTA($G$122:$CC$122)-COUNTA($G$122:BD$122)+1))*(1+discount_rate),0)</f>
        <v>0</v>
      </c>
      <c r="BE182" s="1" cm="1">
        <f t="array" aca="1" ref="BE182" ca="1">IF(AND($B182=BE$28,$B182=$B183-1),NPV(discount_rate,OFFSET(BE147,,,,COUNTA($G$122:$CC$122)-COUNTA($G$122:BE$122)+1)-OFFSET(BE148,,,,COUNTA($G$122:$CC$122)-COUNTA($G$122:BE$122)+1))*(1+discount_rate),0)</f>
        <v>0</v>
      </c>
      <c r="BF182" s="1" cm="1">
        <f t="array" aca="1" ref="BF182" ca="1">IF(AND($B182=BF$28,$B182=$B183-1),NPV(discount_rate,OFFSET(BF147,,,,COUNTA($G$122:$CC$122)-COUNTA($G$122:BF$122)+1)-OFFSET(BF148,,,,COUNTA($G$122:$CC$122)-COUNTA($G$122:BF$122)+1))*(1+discount_rate),0)</f>
        <v>0</v>
      </c>
      <c r="BG182" s="1" cm="1">
        <f t="array" aca="1" ref="BG182" ca="1">IF(AND($B182=BG$28,$B182=$B183-1),NPV(discount_rate,OFFSET(BG147,,,,COUNTA($G$122:$CC$122)-COUNTA($G$122:BG$122)+1)-OFFSET(BG148,,,,COUNTA($G$122:$CC$122)-COUNTA($G$122:BG$122)+1))*(1+discount_rate),0)</f>
        <v>0</v>
      </c>
      <c r="BH182" s="1" cm="1">
        <f t="array" aca="1" ref="BH182" ca="1">IF(AND($B182=BH$28,$B182=$B183-1),NPV(discount_rate,OFFSET(BH147,,,,COUNTA($G$122:$CC$122)-COUNTA($G$122:BH$122)+1)-OFFSET(BH148,,,,COUNTA($G$122:$CC$122)-COUNTA($G$122:BH$122)+1))*(1+discount_rate),0)</f>
        <v>0</v>
      </c>
      <c r="BI182" s="1" cm="1">
        <f t="array" aca="1" ref="BI182" ca="1">IF(AND($B182=BI$28,$B182=$B183-1),NPV(discount_rate,OFFSET(BI147,,,,COUNTA($G$122:$CC$122)-COUNTA($G$122:BI$122)+1)-OFFSET(BI148,,,,COUNTA($G$122:$CC$122)-COUNTA($G$122:BI$122)+1))*(1+discount_rate),0)</f>
        <v>0</v>
      </c>
      <c r="BJ182" s="1" cm="1">
        <f t="array" aca="1" ref="BJ182" ca="1">IF(AND($B182=BJ$28,$B182=$B183-1),NPV(discount_rate,OFFSET(BJ147,,,,COUNTA($G$122:$CC$122)-COUNTA($G$122:BJ$122)+1)-OFFSET(BJ148,,,,COUNTA($G$122:$CC$122)-COUNTA($G$122:BJ$122)+1))*(1+discount_rate),0)</f>
        <v>0</v>
      </c>
      <c r="BK182" s="1" cm="1">
        <f t="array" aca="1" ref="BK182" ca="1">IF(AND($B182=BK$28,$B182=$B183-1),NPV(discount_rate,OFFSET(BK147,,,,COUNTA($G$122:$CC$122)-COUNTA($G$122:BK$122)+1)-OFFSET(BK148,,,,COUNTA($G$122:$CC$122)-COUNTA($G$122:BK$122)+1))*(1+discount_rate),0)</f>
        <v>0</v>
      </c>
      <c r="BL182" s="1" cm="1">
        <f t="array" aca="1" ref="BL182" ca="1">IF(AND($B182=BL$28,$B182=$B183-1),NPV(discount_rate,OFFSET(BL147,,,,COUNTA($G$122:$CC$122)-COUNTA($G$122:BL$122)+1)-OFFSET(BL148,,,,COUNTA($G$122:$CC$122)-COUNTA($G$122:BL$122)+1))*(1+discount_rate),0)</f>
        <v>0</v>
      </c>
      <c r="BM182" s="1" cm="1">
        <f t="array" aca="1" ref="BM182" ca="1">IF(AND($B182=BM$28,$B182=$B183-1),NPV(discount_rate,OFFSET(BM147,,,,COUNTA($G$122:$CC$122)-COUNTA($G$122:BM$122)+1)-OFFSET(BM148,,,,COUNTA($G$122:$CC$122)-COUNTA($G$122:BM$122)+1))*(1+discount_rate),0)</f>
        <v>0</v>
      </c>
      <c r="BN182" s="1" cm="1">
        <f t="array" aca="1" ref="BN182" ca="1">IF(AND($B182=BN$28,$B182=$B183-1),NPV(discount_rate,OFFSET(BN147,,,,COUNTA($G$122:$CC$122)-COUNTA($G$122:BN$122)+1)-OFFSET(BN148,,,,COUNTA($G$122:$CC$122)-COUNTA($G$122:BN$122)+1))*(1+discount_rate),0)</f>
        <v>0</v>
      </c>
      <c r="BO182" s="1" cm="1">
        <f t="array" aca="1" ref="BO182" ca="1">IF(AND($B182=BO$28,$B182=$B183-1),NPV(discount_rate,OFFSET(BO147,,,,COUNTA($G$122:$CC$122)-COUNTA($G$122:BO$122)+1)-OFFSET(BO148,,,,COUNTA($G$122:$CC$122)-COUNTA($G$122:BO$122)+1))*(1+discount_rate),0)</f>
        <v>0</v>
      </c>
      <c r="BP182" s="1" cm="1">
        <f t="array" aca="1" ref="BP182" ca="1">IF(AND($B182=BP$28,$B182=$B183-1),NPV(discount_rate,OFFSET(BP147,,,,COUNTA($G$122:$CC$122)-COUNTA($G$122:BP$122)+1)-OFFSET(BP148,,,,COUNTA($G$122:$CC$122)-COUNTA($G$122:BP$122)+1))*(1+discount_rate),0)</f>
        <v>0</v>
      </c>
      <c r="BQ182" s="1" cm="1">
        <f t="array" aca="1" ref="BQ182" ca="1">IF(AND($B182=BQ$28,$B182=$B183-1),NPV(discount_rate,OFFSET(BQ147,,,,COUNTA($G$122:$CC$122)-COUNTA($G$122:BQ$122)+1)-OFFSET(BQ148,,,,COUNTA($G$122:$CC$122)-COUNTA($G$122:BQ$122)+1))*(1+discount_rate),0)</f>
        <v>0</v>
      </c>
      <c r="BR182" s="1" cm="1">
        <f t="array" aca="1" ref="BR182" ca="1">IF(AND($B182=BR$28,$B182=$B183-1),NPV(discount_rate,OFFSET(BR147,,,,COUNTA($G$122:$CC$122)-COUNTA($G$122:BR$122)+1)-OFFSET(BR148,,,,COUNTA($G$122:$CC$122)-COUNTA($G$122:BR$122)+1))*(1+discount_rate),0)</f>
        <v>0</v>
      </c>
      <c r="BS182" s="1" cm="1">
        <f t="array" aca="1" ref="BS182" ca="1">IF(AND($B182=BS$28,$B182=$B183-1),NPV(discount_rate,OFFSET(BS147,,,,COUNTA($G$122:$CC$122)-COUNTA($G$122:BS$122)+1)-OFFSET(BS148,,,,COUNTA($G$122:$CC$122)-COUNTA($G$122:BS$122)+1))*(1+discount_rate),0)</f>
        <v>0</v>
      </c>
      <c r="BT182" s="1" cm="1">
        <f t="array" aca="1" ref="BT182" ca="1">IF(AND($B182=BT$28,$B182=$B183-1),NPV(discount_rate,OFFSET(BT147,,,,COUNTA($G$122:$CC$122)-COUNTA($G$122:BT$122)+1)-OFFSET(BT148,,,,COUNTA($G$122:$CC$122)-COUNTA($G$122:BT$122)+1))*(1+discount_rate),0)</f>
        <v>0</v>
      </c>
      <c r="BU182" s="1" cm="1">
        <f t="array" aca="1" ref="BU182" ca="1">IF(AND($B182=BU$28,$B182=$B183-1),NPV(discount_rate,OFFSET(BU147,,,,COUNTA($G$122:$CC$122)-COUNTA($G$122:BU$122)+1)-OFFSET(BU148,,,,COUNTA($G$122:$CC$122)-COUNTA($G$122:BU$122)+1))*(1+discount_rate),0)</f>
        <v>0</v>
      </c>
      <c r="BV182" s="1" cm="1">
        <f t="array" aca="1" ref="BV182" ca="1">IF(AND($B182=BV$28,$B182=$B183-1),NPV(discount_rate,OFFSET(BV147,,,,COUNTA($G$122:$CC$122)-COUNTA($G$122:BV$122)+1)-OFFSET(BV148,,,,COUNTA($G$122:$CC$122)-COUNTA($G$122:BV$122)+1))*(1+discount_rate),0)</f>
        <v>0</v>
      </c>
      <c r="BW182" s="1" cm="1">
        <f t="array" aca="1" ref="BW182" ca="1">IF(AND($B182=BW$28,$B182=$B183-1),NPV(discount_rate,OFFSET(BW147,,,,COUNTA($G$122:$CC$122)-COUNTA($G$122:BW$122)+1)-OFFSET(BW148,,,,COUNTA($G$122:$CC$122)-COUNTA($G$122:BW$122)+1))*(1+discount_rate),0)</f>
        <v>0</v>
      </c>
      <c r="BX182" s="1" cm="1">
        <f t="array" aca="1" ref="BX182" ca="1">IF(AND($B182=BX$28,$B182=$B183-1),NPV(discount_rate,OFFSET(BX147,,,,COUNTA($G$122:$CC$122)-COUNTA($G$122:BX$122)+1)-OFFSET(BX148,,,,COUNTA($G$122:$CC$122)-COUNTA($G$122:BX$122)+1))*(1+discount_rate),0)</f>
        <v>0</v>
      </c>
      <c r="BY182" s="1" cm="1">
        <f t="array" aca="1" ref="BY182" ca="1">IF(AND($B182=BY$28,$B182=$B183-1),NPV(discount_rate,OFFSET(BY147,,,,COUNTA($G$122:$CC$122)-COUNTA($G$122:BY$122)+1)-OFFSET(BY148,,,,COUNTA($G$122:$CC$122)-COUNTA($G$122:BY$122)+1))*(1+discount_rate),0)</f>
        <v>0</v>
      </c>
      <c r="BZ182" s="1" cm="1">
        <f t="array" aca="1" ref="BZ182" ca="1">IF(AND($B182=BZ$28,$B182=$B183-1),NPV(discount_rate,OFFSET(BZ147,,,,COUNTA($G$122:$CC$122)-COUNTA($G$122:BZ$122)+1)-OFFSET(BZ148,,,,COUNTA($G$122:$CC$122)-COUNTA($G$122:BZ$122)+1))*(1+discount_rate),0)</f>
        <v>0</v>
      </c>
      <c r="CA182" s="1" cm="1">
        <f t="array" aca="1" ref="CA182" ca="1">IF(AND($B182=CA$28,$B182=$B183-1),NPV(discount_rate,OFFSET(CA147,,,,COUNTA($G$122:$CC$122)-COUNTA($G$122:CA$122)+1)-OFFSET(CA148,,,,COUNTA($G$122:$CC$122)-COUNTA($G$122:CA$122)+1))*(1+discount_rate),0)</f>
        <v>0</v>
      </c>
      <c r="CB182" s="1" cm="1">
        <f t="array" aca="1" ref="CB182" ca="1">IF(AND($B182=CB$28,$B182=$B183-1),NPV(discount_rate,OFFSET(CB147,,,,COUNTA($G$122:$CC$122)-COUNTA($G$122:CB$122)+1)-OFFSET(CB148,,,,COUNTA($G$122:$CC$122)-COUNTA($G$122:CB$122)+1))*(1+discount_rate),0)</f>
        <v>0</v>
      </c>
      <c r="CC182" s="1" cm="1">
        <f t="array" aca="1" ref="CC182" ca="1">IF(AND($B182=CC$28,$B182=$B183-1),NPV(discount_rate,OFFSET(CC147,,,,COUNTA($G$122:$CC$122)-COUNTA($G$122:CC$122)+1)-OFFSET(CC148,,,,COUNTA($G$122:$CC$122)-COUNTA($G$122:CC$122)+1))*(1+discount_rate),0)</f>
        <v>0</v>
      </c>
    </row>
    <row r="183" spans="2:81" x14ac:dyDescent="0.2">
      <c r="B183">
        <f t="shared" si="77"/>
        <v>2052</v>
      </c>
      <c r="D183" t="s">
        <v>43</v>
      </c>
      <c r="G183" s="1" cm="1">
        <f t="array" aca="1" ref="G183" ca="1">IF(AND($B183=G$28,$B183=$B184-1),NPV(discount_rate,OFFSET(G148,,,,COUNTA($G$122:$CC$122)-COUNTA($G$122:G$122)+1)-OFFSET(G149,,,,COUNTA($G$122:$CC$122)-COUNTA($G$122:G$122)+1))*(1+discount_rate),0)</f>
        <v>0</v>
      </c>
      <c r="H183" s="1" cm="1">
        <f t="array" aca="1" ref="H183" ca="1">IF(AND($B183=H$28,$B183=$B184-1),NPV(discount_rate,OFFSET(H148,,,,COUNTA($G$122:$CC$122)-COUNTA($G$122:H$122)+1)-OFFSET(H149,,,,COUNTA($G$122:$CC$122)-COUNTA($G$122:H$122)+1))*(1+discount_rate),0)</f>
        <v>0</v>
      </c>
      <c r="I183" s="1" cm="1">
        <f t="array" aca="1" ref="I183" ca="1">IF(AND($B183=I$28,$B183=$B184-1),NPV(discount_rate,OFFSET(I148,,,,COUNTA($G$122:$CC$122)-COUNTA($G$122:I$122)+1)-OFFSET(I149,,,,COUNTA($G$122:$CC$122)-COUNTA($G$122:I$122)+1))*(1+discount_rate),0)</f>
        <v>0</v>
      </c>
      <c r="J183" s="1" cm="1">
        <f t="array" aca="1" ref="J183" ca="1">IF(AND($B183=J$28,$B183=$B184-1),NPV(discount_rate,OFFSET(J148,,,,COUNTA($G$122:$CC$122)-COUNTA($G$122:J$122)+1)-OFFSET(J149,,,,COUNTA($G$122:$CC$122)-COUNTA($G$122:J$122)+1))*(1+discount_rate),0)</f>
        <v>0</v>
      </c>
      <c r="K183" s="1" cm="1">
        <f t="array" aca="1" ref="K183" ca="1">IF(AND($B183=K$28,$B183=$B184-1),NPV(discount_rate,OFFSET(K148,,,,COUNTA($G$122:$CC$122)-COUNTA($G$122:K$122)+1)-OFFSET(K149,,,,COUNTA($G$122:$CC$122)-COUNTA($G$122:K$122)+1))*(1+discount_rate),0)</f>
        <v>0</v>
      </c>
      <c r="L183" s="1" cm="1">
        <f t="array" aca="1" ref="L183" ca="1">IF(AND($B183=L$28,$B183=$B184-1),NPV(discount_rate,OFFSET(L148,,,,COUNTA($G$122:$CC$122)-COUNTA($G$122:L$122)+1)-OFFSET(L149,,,,COUNTA($G$122:$CC$122)-COUNTA($G$122:L$122)+1))*(1+discount_rate),0)</f>
        <v>0</v>
      </c>
      <c r="M183" s="1" cm="1">
        <f t="array" aca="1" ref="M183" ca="1">IF(AND($B183=M$28,$B183=$B184-1),NPV(discount_rate,OFFSET(M148,,,,COUNTA($G$122:$CC$122)-COUNTA($G$122:M$122)+1)-OFFSET(M149,,,,COUNTA($G$122:$CC$122)-COUNTA($G$122:M$122)+1))*(1+discount_rate),0)</f>
        <v>0</v>
      </c>
      <c r="N183" s="1" cm="1">
        <f t="array" aca="1" ref="N183" ca="1">IF(AND($B183=N$28,$B183=$B184-1),NPV(discount_rate,OFFSET(N148,,,,COUNTA($G$122:$CC$122)-COUNTA($G$122:N$122)+1)-OFFSET(N149,,,,COUNTA($G$122:$CC$122)-COUNTA($G$122:N$122)+1))*(1+discount_rate),0)</f>
        <v>0</v>
      </c>
      <c r="O183" s="1" cm="1">
        <f t="array" aca="1" ref="O183" ca="1">IF(AND($B183=O$28,$B183=$B184-1),NPV(discount_rate,OFFSET(O148,,,,COUNTA($G$122:$CC$122)-COUNTA($G$122:O$122)+1)-OFFSET(O149,,,,COUNTA($G$122:$CC$122)-COUNTA($G$122:O$122)+1))*(1+discount_rate),0)</f>
        <v>0</v>
      </c>
      <c r="P183" s="1" cm="1">
        <f t="array" aca="1" ref="P183" ca="1">IF(AND($B183=P$28,$B183=$B184-1),NPV(discount_rate,OFFSET(P148,,,,COUNTA($G$122:$CC$122)-COUNTA($G$122:P$122)+1)-OFFSET(P149,,,,COUNTA($G$122:$CC$122)-COUNTA($G$122:P$122)+1))*(1+discount_rate),0)</f>
        <v>0</v>
      </c>
      <c r="Q183" s="1" cm="1">
        <f t="array" aca="1" ref="Q183" ca="1">IF(AND($B183=Q$28,$B183=$B184-1),NPV(discount_rate,OFFSET(Q148,,,,COUNTA($G$122:$CC$122)-COUNTA($G$122:Q$122)+1)-OFFSET(Q149,,,,COUNTA($G$122:$CC$122)-COUNTA($G$122:Q$122)+1))*(1+discount_rate),0)</f>
        <v>0</v>
      </c>
      <c r="R183" s="1" cm="1">
        <f t="array" aca="1" ref="R183" ca="1">IF(AND($B183=R$28,$B183=$B184-1),NPV(discount_rate,OFFSET(R148,,,,COUNTA($G$122:$CC$122)-COUNTA($G$122:R$122)+1)-OFFSET(R149,,,,COUNTA($G$122:$CC$122)-COUNTA($G$122:R$122)+1))*(1+discount_rate),0)</f>
        <v>0</v>
      </c>
      <c r="S183" s="1" cm="1">
        <f t="array" aca="1" ref="S183" ca="1">IF(AND($B183=S$28,$B183=$B184-1),NPV(discount_rate,OFFSET(S148,,,,COUNTA($G$122:$CC$122)-COUNTA($G$122:S$122)+1)-OFFSET(S149,,,,COUNTA($G$122:$CC$122)-COUNTA($G$122:S$122)+1))*(1+discount_rate),0)</f>
        <v>0</v>
      </c>
      <c r="T183" s="1" cm="1">
        <f t="array" aca="1" ref="T183" ca="1">IF(AND($B183=T$28,$B183=$B184-1),NPV(discount_rate,OFFSET(T148,,,,COUNTA($G$122:$CC$122)-COUNTA($G$122:T$122)+1)-OFFSET(T149,,,,COUNTA($G$122:$CC$122)-COUNTA($G$122:T$122)+1))*(1+discount_rate),0)</f>
        <v>0</v>
      </c>
      <c r="U183" s="1" cm="1">
        <f t="array" aca="1" ref="U183" ca="1">IF(AND($B183=U$28,$B183=$B184-1),NPV(discount_rate,OFFSET(U148,,,,COUNTA($G$122:$CC$122)-COUNTA($G$122:U$122)+1)-OFFSET(U149,,,,COUNTA($G$122:$CC$122)-COUNTA($G$122:U$122)+1))*(1+discount_rate),0)</f>
        <v>0</v>
      </c>
      <c r="V183" s="1" cm="1">
        <f t="array" aca="1" ref="V183" ca="1">IF(AND($B183=V$28,$B183=$B184-1),NPV(discount_rate,OFFSET(V148,,,,COUNTA($G$122:$CC$122)-COUNTA($G$122:V$122)+1)-OFFSET(V149,,,,COUNTA($G$122:$CC$122)-COUNTA($G$122:V$122)+1))*(1+discount_rate),0)</f>
        <v>0</v>
      </c>
      <c r="W183" s="1" cm="1">
        <f t="array" aca="1" ref="W183" ca="1">IF(AND($B183=W$28,$B183=$B184-1),NPV(discount_rate,OFFSET(W148,,,,COUNTA($G$122:$CC$122)-COUNTA($G$122:W$122)+1)-OFFSET(W149,,,,COUNTA($G$122:$CC$122)-COUNTA($G$122:W$122)+1))*(1+discount_rate),0)</f>
        <v>0</v>
      </c>
      <c r="X183" s="1" cm="1">
        <f t="array" aca="1" ref="X183" ca="1">IF(AND($B183=X$28,$B183=$B184-1),NPV(discount_rate,OFFSET(X148,,,,COUNTA($G$122:$CC$122)-COUNTA($G$122:X$122)+1)-OFFSET(X149,,,,COUNTA($G$122:$CC$122)-COUNTA($G$122:X$122)+1))*(1+discount_rate),0)</f>
        <v>0</v>
      </c>
      <c r="Y183" s="1" cm="1">
        <f t="array" aca="1" ref="Y183" ca="1">IF(AND($B183=Y$28,$B183=$B184-1),NPV(discount_rate,OFFSET(Y148,,,,COUNTA($G$122:$CC$122)-COUNTA($G$122:Y$122)+1)-OFFSET(Y149,,,,COUNTA($G$122:$CC$122)-COUNTA($G$122:Y$122)+1))*(1+discount_rate),0)</f>
        <v>0</v>
      </c>
      <c r="Z183" s="1" cm="1">
        <f t="array" aca="1" ref="Z183" ca="1">IF(AND($B183=Z$28,$B183=$B184-1),NPV(discount_rate,OFFSET(Z148,,,,COUNTA($G$122:$CC$122)-COUNTA($G$122:Z$122)+1)-OFFSET(Z149,,,,COUNTA($G$122:$CC$122)-COUNTA($G$122:Z$122)+1))*(1+discount_rate),0)</f>
        <v>0</v>
      </c>
      <c r="AA183" s="1" cm="1">
        <f t="array" aca="1" ref="AA183" ca="1">IF(AND($B183=AA$28,$B183=$B184-1),NPV(discount_rate,OFFSET(AA148,,,,COUNTA($G$122:$CC$122)-COUNTA($G$122:AA$122)+1)-OFFSET(AA149,,,,COUNTA($G$122:$CC$122)-COUNTA($G$122:AA$122)+1))*(1+discount_rate),0)</f>
        <v>0</v>
      </c>
      <c r="AB183" s="1" cm="1">
        <f t="array" aca="1" ref="AB183" ca="1">IF(AND($B183=AB$28,$B183=$B184-1),NPV(discount_rate,OFFSET(AB148,,,,COUNTA($G$122:$CC$122)-COUNTA($G$122:AB$122)+1)-OFFSET(AB149,,,,COUNTA($G$122:$CC$122)-COUNTA($G$122:AB$122)+1))*(1+discount_rate),0)</f>
        <v>0</v>
      </c>
      <c r="AC183" s="1" cm="1">
        <f t="array" aca="1" ref="AC183" ca="1">IF(AND($B183=AC$28,$B183=$B184-1),NPV(discount_rate,OFFSET(AC148,,,,COUNTA($G$122:$CC$122)-COUNTA($G$122:AC$122)+1)-OFFSET(AC149,,,,COUNTA($G$122:$CC$122)-COUNTA($G$122:AC$122)+1))*(1+discount_rate),0)</f>
        <v>0</v>
      </c>
      <c r="AD183" s="1" cm="1">
        <f t="array" aca="1" ref="AD183" ca="1">IF(AND($B183=AD$28,$B183=$B184-1),NPV(discount_rate,OFFSET(AD148,,,,COUNTA($G$122:$CC$122)-COUNTA($G$122:AD$122)+1)-OFFSET(AD149,,,,COUNTA($G$122:$CC$122)-COUNTA($G$122:AD$122)+1))*(1+discount_rate),0)</f>
        <v>0</v>
      </c>
      <c r="AE183" s="1" cm="1">
        <f t="array" aca="1" ref="AE183" ca="1">IF(AND($B183=AE$28,$B183=$B184-1),NPV(discount_rate,OFFSET(AE148,,,,COUNTA($G$122:$CC$122)-COUNTA($G$122:AE$122)+1)-OFFSET(AE149,,,,COUNTA($G$122:$CC$122)-COUNTA($G$122:AE$122)+1))*(1+discount_rate),0)</f>
        <v>0</v>
      </c>
      <c r="AF183" s="1" cm="1">
        <f t="array" aca="1" ref="AF183" ca="1">IF(AND($B183=AF$28,$B183=$B184-1),NPV(discount_rate,OFFSET(AF148,,,,COUNTA($G$122:$CC$122)-COUNTA($G$122:AF$122)+1)-OFFSET(AF149,,,,COUNTA($G$122:$CC$122)-COUNTA($G$122:AF$122)+1))*(1+discount_rate),0)</f>
        <v>0</v>
      </c>
      <c r="AG183" s="1" cm="1">
        <f t="array" aca="1" ref="AG183" ca="1">IF(AND($B183=AG$28,$B183=$B184-1),NPV(discount_rate,OFFSET(AG148,,,,COUNTA($G$122:$CC$122)-COUNTA($G$122:AG$122)+1)-OFFSET(AG149,,,,COUNTA($G$122:$CC$122)-COUNTA($G$122:AG$122)+1))*(1+discount_rate),0)</f>
        <v>632.96350878495127</v>
      </c>
      <c r="AH183" s="1" cm="1">
        <f t="array" aca="1" ref="AH183" ca="1">IF(AND($B183=AH$28,$B183=$B184-1),NPV(discount_rate,OFFSET(AH148,,,,COUNTA($G$122:$CC$122)-COUNTA($G$122:AH$122)+1)-OFFSET(AH149,,,,COUNTA($G$122:$CC$122)-COUNTA($G$122:AH$122)+1))*(1+discount_rate),0)</f>
        <v>0</v>
      </c>
      <c r="AI183" s="1" cm="1">
        <f t="array" aca="1" ref="AI183" ca="1">IF(AND($B183=AI$28,$B183=$B184-1),NPV(discount_rate,OFFSET(AI148,,,,COUNTA($G$122:$CC$122)-COUNTA($G$122:AI$122)+1)-OFFSET(AI149,,,,COUNTA($G$122:$CC$122)-COUNTA($G$122:AI$122)+1))*(1+discount_rate),0)</f>
        <v>0</v>
      </c>
      <c r="AJ183" s="1" cm="1">
        <f t="array" aca="1" ref="AJ183" ca="1">IF(AND($B183=AJ$28,$B183=$B184-1),NPV(discount_rate,OFFSET(AJ148,,,,COUNTA($G$122:$CC$122)-COUNTA($G$122:AJ$122)+1)-OFFSET(AJ149,,,,COUNTA($G$122:$CC$122)-COUNTA($G$122:AJ$122)+1))*(1+discount_rate),0)</f>
        <v>0</v>
      </c>
      <c r="AK183" s="1" cm="1">
        <f t="array" aca="1" ref="AK183" ca="1">IF(AND($B183=AK$28,$B183=$B184-1),NPV(discount_rate,OFFSET(AK148,,,,COUNTA($G$122:$CC$122)-COUNTA($G$122:AK$122)+1)-OFFSET(AK149,,,,COUNTA($G$122:$CC$122)-COUNTA($G$122:AK$122)+1))*(1+discount_rate),0)</f>
        <v>0</v>
      </c>
      <c r="AL183" s="1" cm="1">
        <f t="array" aca="1" ref="AL183" ca="1">IF(AND($B183=AL$28,$B183=$B184-1),NPV(discount_rate,OFFSET(AL148,,,,COUNTA($G$122:$CC$122)-COUNTA($G$122:AL$122)+1)-OFFSET(AL149,,,,COUNTA($G$122:$CC$122)-COUNTA($G$122:AL$122)+1))*(1+discount_rate),0)</f>
        <v>0</v>
      </c>
      <c r="AM183" s="1" cm="1">
        <f t="array" aca="1" ref="AM183" ca="1">IF(AND($B183=AM$28,$B183=$B184-1),NPV(discount_rate,OFFSET(AM148,,,,COUNTA($G$122:$CC$122)-COUNTA($G$122:AM$122)+1)-OFFSET(AM149,,,,COUNTA($G$122:$CC$122)-COUNTA($G$122:AM$122)+1))*(1+discount_rate),0)</f>
        <v>0</v>
      </c>
      <c r="AN183" s="1" cm="1">
        <f t="array" aca="1" ref="AN183" ca="1">IF(AND($B183=AN$28,$B183=$B184-1),NPV(discount_rate,OFFSET(AN148,,,,COUNTA($G$122:$CC$122)-COUNTA($G$122:AN$122)+1)-OFFSET(AN149,,,,COUNTA($G$122:$CC$122)-COUNTA($G$122:AN$122)+1))*(1+discount_rate),0)</f>
        <v>0</v>
      </c>
      <c r="AO183" s="1" cm="1">
        <f t="array" aca="1" ref="AO183" ca="1">IF(AND($B183=AO$28,$B183=$B184-1),NPV(discount_rate,OFFSET(AO148,,,,COUNTA($G$122:$CC$122)-COUNTA($G$122:AO$122)+1)-OFFSET(AO149,,,,COUNTA($G$122:$CC$122)-COUNTA($G$122:AO$122)+1))*(1+discount_rate),0)</f>
        <v>0</v>
      </c>
      <c r="AP183" s="1" cm="1">
        <f t="array" aca="1" ref="AP183" ca="1">IF(AND($B183=AP$28,$B183=$B184-1),NPV(discount_rate,OFFSET(AP148,,,,COUNTA($G$122:$CC$122)-COUNTA($G$122:AP$122)+1)-OFFSET(AP149,,,,COUNTA($G$122:$CC$122)-COUNTA($G$122:AP$122)+1))*(1+discount_rate),0)</f>
        <v>0</v>
      </c>
      <c r="AQ183" s="1" cm="1">
        <f t="array" aca="1" ref="AQ183" ca="1">IF(AND($B183=AQ$28,$B183=$B184-1),NPV(discount_rate,OFFSET(AQ148,,,,COUNTA($G$122:$CC$122)-COUNTA($G$122:AQ$122)+1)-OFFSET(AQ149,,,,COUNTA($G$122:$CC$122)-COUNTA($G$122:AQ$122)+1))*(1+discount_rate),0)</f>
        <v>0</v>
      </c>
      <c r="AR183" s="1" cm="1">
        <f t="array" aca="1" ref="AR183" ca="1">IF(AND($B183=AR$28,$B183=$B184-1),NPV(discount_rate,OFFSET(AR148,,,,COUNTA($G$122:$CC$122)-COUNTA($G$122:AR$122)+1)-OFFSET(AR149,,,,COUNTA($G$122:$CC$122)-COUNTA($G$122:AR$122)+1))*(1+discount_rate),0)</f>
        <v>0</v>
      </c>
      <c r="AS183" s="1" cm="1">
        <f t="array" aca="1" ref="AS183" ca="1">IF(AND($B183=AS$28,$B183=$B184-1),NPV(discount_rate,OFFSET(AS148,,,,COUNTA($G$122:$CC$122)-COUNTA($G$122:AS$122)+1)-OFFSET(AS149,,,,COUNTA($G$122:$CC$122)-COUNTA($G$122:AS$122)+1))*(1+discount_rate),0)</f>
        <v>0</v>
      </c>
      <c r="AT183" s="1" cm="1">
        <f t="array" aca="1" ref="AT183" ca="1">IF(AND($B183=AT$28,$B183=$B184-1),NPV(discount_rate,OFFSET(AT148,,,,COUNTA($G$122:$CC$122)-COUNTA($G$122:AT$122)+1)-OFFSET(AT149,,,,COUNTA($G$122:$CC$122)-COUNTA($G$122:AT$122)+1))*(1+discount_rate),0)</f>
        <v>0</v>
      </c>
      <c r="AU183" s="1" cm="1">
        <f t="array" aca="1" ref="AU183" ca="1">IF(AND($B183=AU$28,$B183=$B184-1),NPV(discount_rate,OFFSET(AU148,,,,COUNTA($G$122:$CC$122)-COUNTA($G$122:AU$122)+1)-OFFSET(AU149,,,,COUNTA($G$122:$CC$122)-COUNTA($G$122:AU$122)+1))*(1+discount_rate),0)</f>
        <v>0</v>
      </c>
      <c r="AV183" s="1" cm="1">
        <f t="array" aca="1" ref="AV183" ca="1">IF(AND($B183=AV$28,$B183=$B184-1),NPV(discount_rate,OFFSET(AV148,,,,COUNTA($G$122:$CC$122)-COUNTA($G$122:AV$122)+1)-OFFSET(AV149,,,,COUNTA($G$122:$CC$122)-COUNTA($G$122:AV$122)+1))*(1+discount_rate),0)</f>
        <v>0</v>
      </c>
      <c r="AW183" s="1" cm="1">
        <f t="array" aca="1" ref="AW183" ca="1">IF(AND($B183=AW$28,$B183=$B184-1),NPV(discount_rate,OFFSET(AW148,,,,COUNTA($G$122:$CC$122)-COUNTA($G$122:AW$122)+1)-OFFSET(AW149,,,,COUNTA($G$122:$CC$122)-COUNTA($G$122:AW$122)+1))*(1+discount_rate),0)</f>
        <v>0</v>
      </c>
      <c r="AX183" s="1" cm="1">
        <f t="array" aca="1" ref="AX183" ca="1">IF(AND($B183=AX$28,$B183=$B184-1),NPV(discount_rate,OFFSET(AX148,,,,COUNTA($G$122:$CC$122)-COUNTA($G$122:AX$122)+1)-OFFSET(AX149,,,,COUNTA($G$122:$CC$122)-COUNTA($G$122:AX$122)+1))*(1+discount_rate),0)</f>
        <v>0</v>
      </c>
      <c r="AY183" s="1" cm="1">
        <f t="array" aca="1" ref="AY183" ca="1">IF(AND($B183=AY$28,$B183=$B184-1),NPV(discount_rate,OFFSET(AY148,,,,COUNTA($G$122:$CC$122)-COUNTA($G$122:AY$122)+1)-OFFSET(AY149,,,,COUNTA($G$122:$CC$122)-COUNTA($G$122:AY$122)+1))*(1+discount_rate),0)</f>
        <v>0</v>
      </c>
      <c r="AZ183" s="1" cm="1">
        <f t="array" aca="1" ref="AZ183" ca="1">IF(AND($B183=AZ$28,$B183=$B184-1),NPV(discount_rate,OFFSET(AZ148,,,,COUNTA($G$122:$CC$122)-COUNTA($G$122:AZ$122)+1)-OFFSET(AZ149,,,,COUNTA($G$122:$CC$122)-COUNTA($G$122:AZ$122)+1))*(1+discount_rate),0)</f>
        <v>0</v>
      </c>
      <c r="BA183" s="1" cm="1">
        <f t="array" aca="1" ref="BA183" ca="1">IF(AND($B183=BA$28,$B183=$B184-1),NPV(discount_rate,OFFSET(BA148,,,,COUNTA($G$122:$CC$122)-COUNTA($G$122:BA$122)+1)-OFFSET(BA149,,,,COUNTA($G$122:$CC$122)-COUNTA($G$122:BA$122)+1))*(1+discount_rate),0)</f>
        <v>0</v>
      </c>
      <c r="BB183" s="1" cm="1">
        <f t="array" aca="1" ref="BB183" ca="1">IF(AND($B183=BB$28,$B183=$B184-1),NPV(discount_rate,OFFSET(BB148,,,,COUNTA($G$122:$CC$122)-COUNTA($G$122:BB$122)+1)-OFFSET(BB149,,,,COUNTA($G$122:$CC$122)-COUNTA($G$122:BB$122)+1))*(1+discount_rate),0)</f>
        <v>0</v>
      </c>
      <c r="BC183" s="1" cm="1">
        <f t="array" aca="1" ref="BC183" ca="1">IF(AND($B183=BC$28,$B183=$B184-1),NPV(discount_rate,OFFSET(BC148,,,,COUNTA($G$122:$CC$122)-COUNTA($G$122:BC$122)+1)-OFFSET(BC149,,,,COUNTA($G$122:$CC$122)-COUNTA($G$122:BC$122)+1))*(1+discount_rate),0)</f>
        <v>0</v>
      </c>
      <c r="BD183" s="1" cm="1">
        <f t="array" aca="1" ref="BD183" ca="1">IF(AND($B183=BD$28,$B183=$B184-1),NPV(discount_rate,OFFSET(BD148,,,,COUNTA($G$122:$CC$122)-COUNTA($G$122:BD$122)+1)-OFFSET(BD149,,,,COUNTA($G$122:$CC$122)-COUNTA($G$122:BD$122)+1))*(1+discount_rate),0)</f>
        <v>0</v>
      </c>
      <c r="BE183" s="1" cm="1">
        <f t="array" aca="1" ref="BE183" ca="1">IF(AND($B183=BE$28,$B183=$B184-1),NPV(discount_rate,OFFSET(BE148,,,,COUNTA($G$122:$CC$122)-COUNTA($G$122:BE$122)+1)-OFFSET(BE149,,,,COUNTA($G$122:$CC$122)-COUNTA($G$122:BE$122)+1))*(1+discount_rate),0)</f>
        <v>0</v>
      </c>
      <c r="BF183" s="1" cm="1">
        <f t="array" aca="1" ref="BF183" ca="1">IF(AND($B183=BF$28,$B183=$B184-1),NPV(discount_rate,OFFSET(BF148,,,,COUNTA($G$122:$CC$122)-COUNTA($G$122:BF$122)+1)-OFFSET(BF149,,,,COUNTA($G$122:$CC$122)-COUNTA($G$122:BF$122)+1))*(1+discount_rate),0)</f>
        <v>0</v>
      </c>
      <c r="BG183" s="1" cm="1">
        <f t="array" aca="1" ref="BG183" ca="1">IF(AND($B183=BG$28,$B183=$B184-1),NPV(discount_rate,OFFSET(BG148,,,,COUNTA($G$122:$CC$122)-COUNTA($G$122:BG$122)+1)-OFFSET(BG149,,,,COUNTA($G$122:$CC$122)-COUNTA($G$122:BG$122)+1))*(1+discount_rate),0)</f>
        <v>0</v>
      </c>
      <c r="BH183" s="1" cm="1">
        <f t="array" aca="1" ref="BH183" ca="1">IF(AND($B183=BH$28,$B183=$B184-1),NPV(discount_rate,OFFSET(BH148,,,,COUNTA($G$122:$CC$122)-COUNTA($G$122:BH$122)+1)-OFFSET(BH149,,,,COUNTA($G$122:$CC$122)-COUNTA($G$122:BH$122)+1))*(1+discount_rate),0)</f>
        <v>0</v>
      </c>
      <c r="BI183" s="1" cm="1">
        <f t="array" aca="1" ref="BI183" ca="1">IF(AND($B183=BI$28,$B183=$B184-1),NPV(discount_rate,OFFSET(BI148,,,,COUNTA($G$122:$CC$122)-COUNTA($G$122:BI$122)+1)-OFFSET(BI149,,,,COUNTA($G$122:$CC$122)-COUNTA($G$122:BI$122)+1))*(1+discount_rate),0)</f>
        <v>0</v>
      </c>
      <c r="BJ183" s="1" cm="1">
        <f t="array" aca="1" ref="BJ183" ca="1">IF(AND($B183=BJ$28,$B183=$B184-1),NPV(discount_rate,OFFSET(BJ148,,,,COUNTA($G$122:$CC$122)-COUNTA($G$122:BJ$122)+1)-OFFSET(BJ149,,,,COUNTA($G$122:$CC$122)-COUNTA($G$122:BJ$122)+1))*(1+discount_rate),0)</f>
        <v>0</v>
      </c>
      <c r="BK183" s="1" cm="1">
        <f t="array" aca="1" ref="BK183" ca="1">IF(AND($B183=BK$28,$B183=$B184-1),NPV(discount_rate,OFFSET(BK148,,,,COUNTA($G$122:$CC$122)-COUNTA($G$122:BK$122)+1)-OFFSET(BK149,,,,COUNTA($G$122:$CC$122)-COUNTA($G$122:BK$122)+1))*(1+discount_rate),0)</f>
        <v>0</v>
      </c>
      <c r="BL183" s="1" cm="1">
        <f t="array" aca="1" ref="BL183" ca="1">IF(AND($B183=BL$28,$B183=$B184-1),NPV(discount_rate,OFFSET(BL148,,,,COUNTA($G$122:$CC$122)-COUNTA($G$122:BL$122)+1)-OFFSET(BL149,,,,COUNTA($G$122:$CC$122)-COUNTA($G$122:BL$122)+1))*(1+discount_rate),0)</f>
        <v>0</v>
      </c>
      <c r="BM183" s="1" cm="1">
        <f t="array" aca="1" ref="BM183" ca="1">IF(AND($B183=BM$28,$B183=$B184-1),NPV(discount_rate,OFFSET(BM148,,,,COUNTA($G$122:$CC$122)-COUNTA($G$122:BM$122)+1)-OFFSET(BM149,,,,COUNTA($G$122:$CC$122)-COUNTA($G$122:BM$122)+1))*(1+discount_rate),0)</f>
        <v>0</v>
      </c>
      <c r="BN183" s="1" cm="1">
        <f t="array" aca="1" ref="BN183" ca="1">IF(AND($B183=BN$28,$B183=$B184-1),NPV(discount_rate,OFFSET(BN148,,,,COUNTA($G$122:$CC$122)-COUNTA($G$122:BN$122)+1)-OFFSET(BN149,,,,COUNTA($G$122:$CC$122)-COUNTA($G$122:BN$122)+1))*(1+discount_rate),0)</f>
        <v>0</v>
      </c>
      <c r="BO183" s="1" cm="1">
        <f t="array" aca="1" ref="BO183" ca="1">IF(AND($B183=BO$28,$B183=$B184-1),NPV(discount_rate,OFFSET(BO148,,,,COUNTA($G$122:$CC$122)-COUNTA($G$122:BO$122)+1)-OFFSET(BO149,,,,COUNTA($G$122:$CC$122)-COUNTA($G$122:BO$122)+1))*(1+discount_rate),0)</f>
        <v>0</v>
      </c>
      <c r="BP183" s="1" cm="1">
        <f t="array" aca="1" ref="BP183" ca="1">IF(AND($B183=BP$28,$B183=$B184-1),NPV(discount_rate,OFFSET(BP148,,,,COUNTA($G$122:$CC$122)-COUNTA($G$122:BP$122)+1)-OFFSET(BP149,,,,COUNTA($G$122:$CC$122)-COUNTA($G$122:BP$122)+1))*(1+discount_rate),0)</f>
        <v>0</v>
      </c>
      <c r="BQ183" s="1" cm="1">
        <f t="array" aca="1" ref="BQ183" ca="1">IF(AND($B183=BQ$28,$B183=$B184-1),NPV(discount_rate,OFFSET(BQ148,,,,COUNTA($G$122:$CC$122)-COUNTA($G$122:BQ$122)+1)-OFFSET(BQ149,,,,COUNTA($G$122:$CC$122)-COUNTA($G$122:BQ$122)+1))*(1+discount_rate),0)</f>
        <v>0</v>
      </c>
      <c r="BR183" s="1" cm="1">
        <f t="array" aca="1" ref="BR183" ca="1">IF(AND($B183=BR$28,$B183=$B184-1),NPV(discount_rate,OFFSET(BR148,,,,COUNTA($G$122:$CC$122)-COUNTA($G$122:BR$122)+1)-OFFSET(BR149,,,,COUNTA($G$122:$CC$122)-COUNTA($G$122:BR$122)+1))*(1+discount_rate),0)</f>
        <v>0</v>
      </c>
      <c r="BS183" s="1" cm="1">
        <f t="array" aca="1" ref="BS183" ca="1">IF(AND($B183=BS$28,$B183=$B184-1),NPV(discount_rate,OFFSET(BS148,,,,COUNTA($G$122:$CC$122)-COUNTA($G$122:BS$122)+1)-OFFSET(BS149,,,,COUNTA($G$122:$CC$122)-COUNTA($G$122:BS$122)+1))*(1+discount_rate),0)</f>
        <v>0</v>
      </c>
      <c r="BT183" s="1" cm="1">
        <f t="array" aca="1" ref="BT183" ca="1">IF(AND($B183=BT$28,$B183=$B184-1),NPV(discount_rate,OFFSET(BT148,,,,COUNTA($G$122:$CC$122)-COUNTA($G$122:BT$122)+1)-OFFSET(BT149,,,,COUNTA($G$122:$CC$122)-COUNTA($G$122:BT$122)+1))*(1+discount_rate),0)</f>
        <v>0</v>
      </c>
      <c r="BU183" s="1" cm="1">
        <f t="array" aca="1" ref="BU183" ca="1">IF(AND($B183=BU$28,$B183=$B184-1),NPV(discount_rate,OFFSET(BU148,,,,COUNTA($G$122:$CC$122)-COUNTA($G$122:BU$122)+1)-OFFSET(BU149,,,,COUNTA($G$122:$CC$122)-COUNTA($G$122:BU$122)+1))*(1+discount_rate),0)</f>
        <v>0</v>
      </c>
      <c r="BV183" s="1" cm="1">
        <f t="array" aca="1" ref="BV183" ca="1">IF(AND($B183=BV$28,$B183=$B184-1),NPV(discount_rate,OFFSET(BV148,,,,COUNTA($G$122:$CC$122)-COUNTA($G$122:BV$122)+1)-OFFSET(BV149,,,,COUNTA($G$122:$CC$122)-COUNTA($G$122:BV$122)+1))*(1+discount_rate),0)</f>
        <v>0</v>
      </c>
      <c r="BW183" s="1" cm="1">
        <f t="array" aca="1" ref="BW183" ca="1">IF(AND($B183=BW$28,$B183=$B184-1),NPV(discount_rate,OFFSET(BW148,,,,COUNTA($G$122:$CC$122)-COUNTA($G$122:BW$122)+1)-OFFSET(BW149,,,,COUNTA($G$122:$CC$122)-COUNTA($G$122:BW$122)+1))*(1+discount_rate),0)</f>
        <v>0</v>
      </c>
      <c r="BX183" s="1" cm="1">
        <f t="array" aca="1" ref="BX183" ca="1">IF(AND($B183=BX$28,$B183=$B184-1),NPV(discount_rate,OFFSET(BX148,,,,COUNTA($G$122:$CC$122)-COUNTA($G$122:BX$122)+1)-OFFSET(BX149,,,,COUNTA($G$122:$CC$122)-COUNTA($G$122:BX$122)+1))*(1+discount_rate),0)</f>
        <v>0</v>
      </c>
      <c r="BY183" s="1" cm="1">
        <f t="array" aca="1" ref="BY183" ca="1">IF(AND($B183=BY$28,$B183=$B184-1),NPV(discount_rate,OFFSET(BY148,,,,COUNTA($G$122:$CC$122)-COUNTA($G$122:BY$122)+1)-OFFSET(BY149,,,,COUNTA($G$122:$CC$122)-COUNTA($G$122:BY$122)+1))*(1+discount_rate),0)</f>
        <v>0</v>
      </c>
      <c r="BZ183" s="1" cm="1">
        <f t="array" aca="1" ref="BZ183" ca="1">IF(AND($B183=BZ$28,$B183=$B184-1),NPV(discount_rate,OFFSET(BZ148,,,,COUNTA($G$122:$CC$122)-COUNTA($G$122:BZ$122)+1)-OFFSET(BZ149,,,,COUNTA($G$122:$CC$122)-COUNTA($G$122:BZ$122)+1))*(1+discount_rate),0)</f>
        <v>0</v>
      </c>
      <c r="CA183" s="1" cm="1">
        <f t="array" aca="1" ref="CA183" ca="1">IF(AND($B183=CA$28,$B183=$B184-1),NPV(discount_rate,OFFSET(CA148,,,,COUNTA($G$122:$CC$122)-COUNTA($G$122:CA$122)+1)-OFFSET(CA149,,,,COUNTA($G$122:$CC$122)-COUNTA($G$122:CA$122)+1))*(1+discount_rate),0)</f>
        <v>0</v>
      </c>
      <c r="CB183" s="1" cm="1">
        <f t="array" aca="1" ref="CB183" ca="1">IF(AND($B183=CB$28,$B183=$B184-1),NPV(discount_rate,OFFSET(CB148,,,,COUNTA($G$122:$CC$122)-COUNTA($G$122:CB$122)+1)-OFFSET(CB149,,,,COUNTA($G$122:$CC$122)-COUNTA($G$122:CB$122)+1))*(1+discount_rate),0)</f>
        <v>0</v>
      </c>
      <c r="CC183" s="1" cm="1">
        <f t="array" aca="1" ref="CC183" ca="1">IF(AND($B183=CC$28,$B183=$B184-1),NPV(discount_rate,OFFSET(CC148,,,,COUNTA($G$122:$CC$122)-COUNTA($G$122:CC$122)+1)-OFFSET(CC149,,,,COUNTA($G$122:$CC$122)-COUNTA($G$122:CC$122)+1))*(1+discount_rate),0)</f>
        <v>0</v>
      </c>
    </row>
    <row r="184" spans="2:81" x14ac:dyDescent="0.2">
      <c r="B184">
        <f t="shared" si="77"/>
        <v>2053</v>
      </c>
      <c r="D184" t="s">
        <v>43</v>
      </c>
      <c r="G184" s="1" cm="1">
        <f t="array" aca="1" ref="G184" ca="1">IF(AND($B184=G$28,$B184=$B185-1),NPV(discount_rate,OFFSET(G149,,,,COUNTA($G$122:$CC$122)-COUNTA($G$122:G$122)+1)-OFFSET(G150,,,,COUNTA($G$122:$CC$122)-COUNTA($G$122:G$122)+1))*(1+discount_rate),0)</f>
        <v>0</v>
      </c>
      <c r="H184" s="1" cm="1">
        <f t="array" aca="1" ref="H184" ca="1">IF(AND($B184=H$28,$B184=$B185-1),NPV(discount_rate,OFFSET(H149,,,,COUNTA($G$122:$CC$122)-COUNTA($G$122:H$122)+1)-OFFSET(H150,,,,COUNTA($G$122:$CC$122)-COUNTA($G$122:H$122)+1))*(1+discount_rate),0)</f>
        <v>0</v>
      </c>
      <c r="I184" s="1" cm="1">
        <f t="array" aca="1" ref="I184" ca="1">IF(AND($B184=I$28,$B184=$B185-1),NPV(discount_rate,OFFSET(I149,,,,COUNTA($G$122:$CC$122)-COUNTA($G$122:I$122)+1)-OFFSET(I150,,,,COUNTA($G$122:$CC$122)-COUNTA($G$122:I$122)+1))*(1+discount_rate),0)</f>
        <v>0</v>
      </c>
      <c r="J184" s="1" cm="1">
        <f t="array" aca="1" ref="J184" ca="1">IF(AND($B184=J$28,$B184=$B185-1),NPV(discount_rate,OFFSET(J149,,,,COUNTA($G$122:$CC$122)-COUNTA($G$122:J$122)+1)-OFFSET(J150,,,,COUNTA($G$122:$CC$122)-COUNTA($G$122:J$122)+1))*(1+discount_rate),0)</f>
        <v>0</v>
      </c>
      <c r="K184" s="1" cm="1">
        <f t="array" aca="1" ref="K184" ca="1">IF(AND($B184=K$28,$B184=$B185-1),NPV(discount_rate,OFFSET(K149,,,,COUNTA($G$122:$CC$122)-COUNTA($G$122:K$122)+1)-OFFSET(K150,,,,COUNTA($G$122:$CC$122)-COUNTA($G$122:K$122)+1))*(1+discount_rate),0)</f>
        <v>0</v>
      </c>
      <c r="L184" s="1" cm="1">
        <f t="array" aca="1" ref="L184" ca="1">IF(AND($B184=L$28,$B184=$B185-1),NPV(discount_rate,OFFSET(L149,,,,COUNTA($G$122:$CC$122)-COUNTA($G$122:L$122)+1)-OFFSET(L150,,,,COUNTA($G$122:$CC$122)-COUNTA($G$122:L$122)+1))*(1+discount_rate),0)</f>
        <v>0</v>
      </c>
      <c r="M184" s="1" cm="1">
        <f t="array" aca="1" ref="M184" ca="1">IF(AND($B184=M$28,$B184=$B185-1),NPV(discount_rate,OFFSET(M149,,,,COUNTA($G$122:$CC$122)-COUNTA($G$122:M$122)+1)-OFFSET(M150,,,,COUNTA($G$122:$CC$122)-COUNTA($G$122:M$122)+1))*(1+discount_rate),0)</f>
        <v>0</v>
      </c>
      <c r="N184" s="1" cm="1">
        <f t="array" aca="1" ref="N184" ca="1">IF(AND($B184=N$28,$B184=$B185-1),NPV(discount_rate,OFFSET(N149,,,,COUNTA($G$122:$CC$122)-COUNTA($G$122:N$122)+1)-OFFSET(N150,,,,COUNTA($G$122:$CC$122)-COUNTA($G$122:N$122)+1))*(1+discount_rate),0)</f>
        <v>0</v>
      </c>
      <c r="O184" s="1" cm="1">
        <f t="array" aca="1" ref="O184" ca="1">IF(AND($B184=O$28,$B184=$B185-1),NPV(discount_rate,OFFSET(O149,,,,COUNTA($G$122:$CC$122)-COUNTA($G$122:O$122)+1)-OFFSET(O150,,,,COUNTA($G$122:$CC$122)-COUNTA($G$122:O$122)+1))*(1+discount_rate),0)</f>
        <v>0</v>
      </c>
      <c r="P184" s="1" cm="1">
        <f t="array" aca="1" ref="P184" ca="1">IF(AND($B184=P$28,$B184=$B185-1),NPV(discount_rate,OFFSET(P149,,,,COUNTA($G$122:$CC$122)-COUNTA($G$122:P$122)+1)-OFFSET(P150,,,,COUNTA($G$122:$CC$122)-COUNTA($G$122:P$122)+1))*(1+discount_rate),0)</f>
        <v>0</v>
      </c>
      <c r="Q184" s="1" cm="1">
        <f t="array" aca="1" ref="Q184" ca="1">IF(AND($B184=Q$28,$B184=$B185-1),NPV(discount_rate,OFFSET(Q149,,,,COUNTA($G$122:$CC$122)-COUNTA($G$122:Q$122)+1)-OFFSET(Q150,,,,COUNTA($G$122:$CC$122)-COUNTA($G$122:Q$122)+1))*(1+discount_rate),0)</f>
        <v>0</v>
      </c>
      <c r="R184" s="1" cm="1">
        <f t="array" aca="1" ref="R184" ca="1">IF(AND($B184=R$28,$B184=$B185-1),NPV(discount_rate,OFFSET(R149,,,,COUNTA($G$122:$CC$122)-COUNTA($G$122:R$122)+1)-OFFSET(R150,,,,COUNTA($G$122:$CC$122)-COUNTA($G$122:R$122)+1))*(1+discount_rate),0)</f>
        <v>0</v>
      </c>
      <c r="S184" s="1" cm="1">
        <f t="array" aca="1" ref="S184" ca="1">IF(AND($B184=S$28,$B184=$B185-1),NPV(discount_rate,OFFSET(S149,,,,COUNTA($G$122:$CC$122)-COUNTA($G$122:S$122)+1)-OFFSET(S150,,,,COUNTA($G$122:$CC$122)-COUNTA($G$122:S$122)+1))*(1+discount_rate),0)</f>
        <v>0</v>
      </c>
      <c r="T184" s="1" cm="1">
        <f t="array" aca="1" ref="T184" ca="1">IF(AND($B184=T$28,$B184=$B185-1),NPV(discount_rate,OFFSET(T149,,,,COUNTA($G$122:$CC$122)-COUNTA($G$122:T$122)+1)-OFFSET(T150,,,,COUNTA($G$122:$CC$122)-COUNTA($G$122:T$122)+1))*(1+discount_rate),0)</f>
        <v>0</v>
      </c>
      <c r="U184" s="1" cm="1">
        <f t="array" aca="1" ref="U184" ca="1">IF(AND($B184=U$28,$B184=$B185-1),NPV(discount_rate,OFFSET(U149,,,,COUNTA($G$122:$CC$122)-COUNTA($G$122:U$122)+1)-OFFSET(U150,,,,COUNTA($G$122:$CC$122)-COUNTA($G$122:U$122)+1))*(1+discount_rate),0)</f>
        <v>0</v>
      </c>
      <c r="V184" s="1" cm="1">
        <f t="array" aca="1" ref="V184" ca="1">IF(AND($B184=V$28,$B184=$B185-1),NPV(discount_rate,OFFSET(V149,,,,COUNTA($G$122:$CC$122)-COUNTA($G$122:V$122)+1)-OFFSET(V150,,,,COUNTA($G$122:$CC$122)-COUNTA($G$122:V$122)+1))*(1+discount_rate),0)</f>
        <v>0</v>
      </c>
      <c r="W184" s="1" cm="1">
        <f t="array" aca="1" ref="W184" ca="1">IF(AND($B184=W$28,$B184=$B185-1),NPV(discount_rate,OFFSET(W149,,,,COUNTA($G$122:$CC$122)-COUNTA($G$122:W$122)+1)-OFFSET(W150,,,,COUNTA($G$122:$CC$122)-COUNTA($G$122:W$122)+1))*(1+discount_rate),0)</f>
        <v>0</v>
      </c>
      <c r="X184" s="1" cm="1">
        <f t="array" aca="1" ref="X184" ca="1">IF(AND($B184=X$28,$B184=$B185-1),NPV(discount_rate,OFFSET(X149,,,,COUNTA($G$122:$CC$122)-COUNTA($G$122:X$122)+1)-OFFSET(X150,,,,COUNTA($G$122:$CC$122)-COUNTA($G$122:X$122)+1))*(1+discount_rate),0)</f>
        <v>0</v>
      </c>
      <c r="Y184" s="1" cm="1">
        <f t="array" aca="1" ref="Y184" ca="1">IF(AND($B184=Y$28,$B184=$B185-1),NPV(discount_rate,OFFSET(Y149,,,,COUNTA($G$122:$CC$122)-COUNTA($G$122:Y$122)+1)-OFFSET(Y150,,,,COUNTA($G$122:$CC$122)-COUNTA($G$122:Y$122)+1))*(1+discount_rate),0)</f>
        <v>0</v>
      </c>
      <c r="Z184" s="1" cm="1">
        <f t="array" aca="1" ref="Z184" ca="1">IF(AND($B184=Z$28,$B184=$B185-1),NPV(discount_rate,OFFSET(Z149,,,,COUNTA($G$122:$CC$122)-COUNTA($G$122:Z$122)+1)-OFFSET(Z150,,,,COUNTA($G$122:$CC$122)-COUNTA($G$122:Z$122)+1))*(1+discount_rate),0)</f>
        <v>0</v>
      </c>
      <c r="AA184" s="1" cm="1">
        <f t="array" aca="1" ref="AA184" ca="1">IF(AND($B184=AA$28,$B184=$B185-1),NPV(discount_rate,OFFSET(AA149,,,,COUNTA($G$122:$CC$122)-COUNTA($G$122:AA$122)+1)-OFFSET(AA150,,,,COUNTA($G$122:$CC$122)-COUNTA($G$122:AA$122)+1))*(1+discount_rate),0)</f>
        <v>0</v>
      </c>
      <c r="AB184" s="1" cm="1">
        <f t="array" aca="1" ref="AB184" ca="1">IF(AND($B184=AB$28,$B184=$B185-1),NPV(discount_rate,OFFSET(AB149,,,,COUNTA($G$122:$CC$122)-COUNTA($G$122:AB$122)+1)-OFFSET(AB150,,,,COUNTA($G$122:$CC$122)-COUNTA($G$122:AB$122)+1))*(1+discount_rate),0)</f>
        <v>0</v>
      </c>
      <c r="AC184" s="1" cm="1">
        <f t="array" aca="1" ref="AC184" ca="1">IF(AND($B184=AC$28,$B184=$B185-1),NPV(discount_rate,OFFSET(AC149,,,,COUNTA($G$122:$CC$122)-COUNTA($G$122:AC$122)+1)-OFFSET(AC150,,,,COUNTA($G$122:$CC$122)-COUNTA($G$122:AC$122)+1))*(1+discount_rate),0)</f>
        <v>0</v>
      </c>
      <c r="AD184" s="1" cm="1">
        <f t="array" aca="1" ref="AD184" ca="1">IF(AND($B184=AD$28,$B184=$B185-1),NPV(discount_rate,OFFSET(AD149,,,,COUNTA($G$122:$CC$122)-COUNTA($G$122:AD$122)+1)-OFFSET(AD150,,,,COUNTA($G$122:$CC$122)-COUNTA($G$122:AD$122)+1))*(1+discount_rate),0)</f>
        <v>0</v>
      </c>
      <c r="AE184" s="1" cm="1">
        <f t="array" aca="1" ref="AE184" ca="1">IF(AND($B184=AE$28,$B184=$B185-1),NPV(discount_rate,OFFSET(AE149,,,,COUNTA($G$122:$CC$122)-COUNTA($G$122:AE$122)+1)-OFFSET(AE150,,,,COUNTA($G$122:$CC$122)-COUNTA($G$122:AE$122)+1))*(1+discount_rate),0)</f>
        <v>0</v>
      </c>
      <c r="AF184" s="1" cm="1">
        <f t="array" aca="1" ref="AF184" ca="1">IF(AND($B184=AF$28,$B184=$B185-1),NPV(discount_rate,OFFSET(AF149,,,,COUNTA($G$122:$CC$122)-COUNTA($G$122:AF$122)+1)-OFFSET(AF150,,,,COUNTA($G$122:$CC$122)-COUNTA($G$122:AF$122)+1))*(1+discount_rate),0)</f>
        <v>0</v>
      </c>
      <c r="AG184" s="1" cm="1">
        <f t="array" aca="1" ref="AG184" ca="1">IF(AND($B184=AG$28,$B184=$B185-1),NPV(discount_rate,OFFSET(AG149,,,,COUNTA($G$122:$CC$122)-COUNTA($G$122:AG$122)+1)-OFFSET(AG150,,,,COUNTA($G$122:$CC$122)-COUNTA($G$122:AG$122)+1))*(1+discount_rate),0)</f>
        <v>0</v>
      </c>
      <c r="AH184" s="1" cm="1">
        <f t="array" aca="1" ref="AH184" ca="1">IF(AND($B184=AH$28,$B184=$B185-1),NPV(discount_rate,OFFSET(AH149,,,,COUNTA($G$122:$CC$122)-COUNTA($G$122:AH$122)+1)-OFFSET(AH150,,,,COUNTA($G$122:$CC$122)-COUNTA($G$122:AH$122)+1))*(1+discount_rate),0)</f>
        <v>0</v>
      </c>
      <c r="AI184" s="1" cm="1">
        <f t="array" aca="1" ref="AI184" ca="1">IF(AND($B184=AI$28,$B184=$B185-1),NPV(discount_rate,OFFSET(AI149,,,,COUNTA($G$122:$CC$122)-COUNTA($G$122:AI$122)+1)-OFFSET(AI150,,,,COUNTA($G$122:$CC$122)-COUNTA($G$122:AI$122)+1))*(1+discount_rate),0)</f>
        <v>0</v>
      </c>
      <c r="AJ184" s="1" cm="1">
        <f t="array" aca="1" ref="AJ184" ca="1">IF(AND($B184=AJ$28,$B184=$B185-1),NPV(discount_rate,OFFSET(AJ149,,,,COUNTA($G$122:$CC$122)-COUNTA($G$122:AJ$122)+1)-OFFSET(AJ150,,,,COUNTA($G$122:$CC$122)-COUNTA($G$122:AJ$122)+1))*(1+discount_rate),0)</f>
        <v>0</v>
      </c>
      <c r="AK184" s="1" cm="1">
        <f t="array" aca="1" ref="AK184" ca="1">IF(AND($B184=AK$28,$B184=$B185-1),NPV(discount_rate,OFFSET(AK149,,,,COUNTA($G$122:$CC$122)-COUNTA($G$122:AK$122)+1)-OFFSET(AK150,,,,COUNTA($G$122:$CC$122)-COUNTA($G$122:AK$122)+1))*(1+discount_rate),0)</f>
        <v>0</v>
      </c>
      <c r="AL184" s="1" cm="1">
        <f t="array" aca="1" ref="AL184" ca="1">IF(AND($B184=AL$28,$B184=$B185-1),NPV(discount_rate,OFFSET(AL149,,,,COUNTA($G$122:$CC$122)-COUNTA($G$122:AL$122)+1)-OFFSET(AL150,,,,COUNTA($G$122:$CC$122)-COUNTA($G$122:AL$122)+1))*(1+discount_rate),0)</f>
        <v>0</v>
      </c>
      <c r="AM184" s="1" cm="1">
        <f t="array" aca="1" ref="AM184" ca="1">IF(AND($B184=AM$28,$B184=$B185-1),NPV(discount_rate,OFFSET(AM149,,,,COUNTA($G$122:$CC$122)-COUNTA($G$122:AM$122)+1)-OFFSET(AM150,,,,COUNTA($G$122:$CC$122)-COUNTA($G$122:AM$122)+1))*(1+discount_rate),0)</f>
        <v>0</v>
      </c>
      <c r="AN184" s="1" cm="1">
        <f t="array" aca="1" ref="AN184" ca="1">IF(AND($B184=AN$28,$B184=$B185-1),NPV(discount_rate,OFFSET(AN149,,,,COUNTA($G$122:$CC$122)-COUNTA($G$122:AN$122)+1)-OFFSET(AN150,,,,COUNTA($G$122:$CC$122)-COUNTA($G$122:AN$122)+1))*(1+discount_rate),0)</f>
        <v>0</v>
      </c>
      <c r="AO184" s="1" cm="1">
        <f t="array" aca="1" ref="AO184" ca="1">IF(AND($B184=AO$28,$B184=$B185-1),NPV(discount_rate,OFFSET(AO149,,,,COUNTA($G$122:$CC$122)-COUNTA($G$122:AO$122)+1)-OFFSET(AO150,,,,COUNTA($G$122:$CC$122)-COUNTA($G$122:AO$122)+1))*(1+discount_rate),0)</f>
        <v>0</v>
      </c>
      <c r="AP184" s="1" cm="1">
        <f t="array" aca="1" ref="AP184" ca="1">IF(AND($B184=AP$28,$B184=$B185-1),NPV(discount_rate,OFFSET(AP149,,,,COUNTA($G$122:$CC$122)-COUNTA($G$122:AP$122)+1)-OFFSET(AP150,,,,COUNTA($G$122:$CC$122)-COUNTA($G$122:AP$122)+1))*(1+discount_rate),0)</f>
        <v>0</v>
      </c>
      <c r="AQ184" s="1" cm="1">
        <f t="array" aca="1" ref="AQ184" ca="1">IF(AND($B184=AQ$28,$B184=$B185-1),NPV(discount_rate,OFFSET(AQ149,,,,COUNTA($G$122:$CC$122)-COUNTA($G$122:AQ$122)+1)-OFFSET(AQ150,,,,COUNTA($G$122:$CC$122)-COUNTA($G$122:AQ$122)+1))*(1+discount_rate),0)</f>
        <v>0</v>
      </c>
      <c r="AR184" s="1" cm="1">
        <f t="array" aca="1" ref="AR184" ca="1">IF(AND($B184=AR$28,$B184=$B185-1),NPV(discount_rate,OFFSET(AR149,,,,COUNTA($G$122:$CC$122)-COUNTA($G$122:AR$122)+1)-OFFSET(AR150,,,,COUNTA($G$122:$CC$122)-COUNTA($G$122:AR$122)+1))*(1+discount_rate),0)</f>
        <v>0</v>
      </c>
      <c r="AS184" s="1" cm="1">
        <f t="array" aca="1" ref="AS184" ca="1">IF(AND($B184=AS$28,$B184=$B185-1),NPV(discount_rate,OFFSET(AS149,,,,COUNTA($G$122:$CC$122)-COUNTA($G$122:AS$122)+1)-OFFSET(AS150,,,,COUNTA($G$122:$CC$122)-COUNTA($G$122:AS$122)+1))*(1+discount_rate),0)</f>
        <v>0</v>
      </c>
      <c r="AT184" s="1" cm="1">
        <f t="array" aca="1" ref="AT184" ca="1">IF(AND($B184=AT$28,$B184=$B185-1),NPV(discount_rate,OFFSET(AT149,,,,COUNTA($G$122:$CC$122)-COUNTA($G$122:AT$122)+1)-OFFSET(AT150,,,,COUNTA($G$122:$CC$122)-COUNTA($G$122:AT$122)+1))*(1+discount_rate),0)</f>
        <v>0</v>
      </c>
      <c r="AU184" s="1" cm="1">
        <f t="array" aca="1" ref="AU184" ca="1">IF(AND($B184=AU$28,$B184=$B185-1),NPV(discount_rate,OFFSET(AU149,,,,COUNTA($G$122:$CC$122)-COUNTA($G$122:AU$122)+1)-OFFSET(AU150,,,,COUNTA($G$122:$CC$122)-COUNTA($G$122:AU$122)+1))*(1+discount_rate),0)</f>
        <v>0</v>
      </c>
      <c r="AV184" s="1" cm="1">
        <f t="array" aca="1" ref="AV184" ca="1">IF(AND($B184=AV$28,$B184=$B185-1),NPV(discount_rate,OFFSET(AV149,,,,COUNTA($G$122:$CC$122)-COUNTA($G$122:AV$122)+1)-OFFSET(AV150,,,,COUNTA($G$122:$CC$122)-COUNTA($G$122:AV$122)+1))*(1+discount_rate),0)</f>
        <v>0</v>
      </c>
      <c r="AW184" s="1" cm="1">
        <f t="array" aca="1" ref="AW184" ca="1">IF(AND($B184=AW$28,$B184=$B185-1),NPV(discount_rate,OFFSET(AW149,,,,COUNTA($G$122:$CC$122)-COUNTA($G$122:AW$122)+1)-OFFSET(AW150,,,,COUNTA($G$122:$CC$122)-COUNTA($G$122:AW$122)+1))*(1+discount_rate),0)</f>
        <v>0</v>
      </c>
      <c r="AX184" s="1" cm="1">
        <f t="array" aca="1" ref="AX184" ca="1">IF(AND($B184=AX$28,$B184=$B185-1),NPV(discount_rate,OFFSET(AX149,,,,COUNTA($G$122:$CC$122)-COUNTA($G$122:AX$122)+1)-OFFSET(AX150,,,,COUNTA($G$122:$CC$122)-COUNTA($G$122:AX$122)+1))*(1+discount_rate),0)</f>
        <v>0</v>
      </c>
      <c r="AY184" s="1" cm="1">
        <f t="array" aca="1" ref="AY184" ca="1">IF(AND($B184=AY$28,$B184=$B185-1),NPV(discount_rate,OFFSET(AY149,,,,COUNTA($G$122:$CC$122)-COUNTA($G$122:AY$122)+1)-OFFSET(AY150,,,,COUNTA($G$122:$CC$122)-COUNTA($G$122:AY$122)+1))*(1+discount_rate),0)</f>
        <v>0</v>
      </c>
      <c r="AZ184" s="1" cm="1">
        <f t="array" aca="1" ref="AZ184" ca="1">IF(AND($B184=AZ$28,$B184=$B185-1),NPV(discount_rate,OFFSET(AZ149,,,,COUNTA($G$122:$CC$122)-COUNTA($G$122:AZ$122)+1)-OFFSET(AZ150,,,,COUNTA($G$122:$CC$122)-COUNTA($G$122:AZ$122)+1))*(1+discount_rate),0)</f>
        <v>0</v>
      </c>
      <c r="BA184" s="1" cm="1">
        <f t="array" aca="1" ref="BA184" ca="1">IF(AND($B184=BA$28,$B184=$B185-1),NPV(discount_rate,OFFSET(BA149,,,,COUNTA($G$122:$CC$122)-COUNTA($G$122:BA$122)+1)-OFFSET(BA150,,,,COUNTA($G$122:$CC$122)-COUNTA($G$122:BA$122)+1))*(1+discount_rate),0)</f>
        <v>0</v>
      </c>
      <c r="BB184" s="1" cm="1">
        <f t="array" aca="1" ref="BB184" ca="1">IF(AND($B184=BB$28,$B184=$B185-1),NPV(discount_rate,OFFSET(BB149,,,,COUNTA($G$122:$CC$122)-COUNTA($G$122:BB$122)+1)-OFFSET(BB150,,,,COUNTA($G$122:$CC$122)-COUNTA($G$122:BB$122)+1))*(1+discount_rate),0)</f>
        <v>0</v>
      </c>
      <c r="BC184" s="1" cm="1">
        <f t="array" aca="1" ref="BC184" ca="1">IF(AND($B184=BC$28,$B184=$B185-1),NPV(discount_rate,OFFSET(BC149,,,,COUNTA($G$122:$CC$122)-COUNTA($G$122:BC$122)+1)-OFFSET(BC150,,,,COUNTA($G$122:$CC$122)-COUNTA($G$122:BC$122)+1))*(1+discount_rate),0)</f>
        <v>0</v>
      </c>
      <c r="BD184" s="1" cm="1">
        <f t="array" aca="1" ref="BD184" ca="1">IF(AND($B184=BD$28,$B184=$B185-1),NPV(discount_rate,OFFSET(BD149,,,,COUNTA($G$122:$CC$122)-COUNTA($G$122:BD$122)+1)-OFFSET(BD150,,,,COUNTA($G$122:$CC$122)-COUNTA($G$122:BD$122)+1))*(1+discount_rate),0)</f>
        <v>0</v>
      </c>
      <c r="BE184" s="1" cm="1">
        <f t="array" aca="1" ref="BE184" ca="1">IF(AND($B184=BE$28,$B184=$B185-1),NPV(discount_rate,OFFSET(BE149,,,,COUNTA($G$122:$CC$122)-COUNTA($G$122:BE$122)+1)-OFFSET(BE150,,,,COUNTA($G$122:$CC$122)-COUNTA($G$122:BE$122)+1))*(1+discount_rate),0)</f>
        <v>0</v>
      </c>
      <c r="BF184" s="1" cm="1">
        <f t="array" aca="1" ref="BF184" ca="1">IF(AND($B184=BF$28,$B184=$B185-1),NPV(discount_rate,OFFSET(BF149,,,,COUNTA($G$122:$CC$122)-COUNTA($G$122:BF$122)+1)-OFFSET(BF150,,,,COUNTA($G$122:$CC$122)-COUNTA($G$122:BF$122)+1))*(1+discount_rate),0)</f>
        <v>0</v>
      </c>
      <c r="BG184" s="1" cm="1">
        <f t="array" aca="1" ref="BG184" ca="1">IF(AND($B184=BG$28,$B184=$B185-1),NPV(discount_rate,OFFSET(BG149,,,,COUNTA($G$122:$CC$122)-COUNTA($G$122:BG$122)+1)-OFFSET(BG150,,,,COUNTA($G$122:$CC$122)-COUNTA($G$122:BG$122)+1))*(1+discount_rate),0)</f>
        <v>0</v>
      </c>
      <c r="BH184" s="1" cm="1">
        <f t="array" aca="1" ref="BH184" ca="1">IF(AND($B184=BH$28,$B184=$B185-1),NPV(discount_rate,OFFSET(BH149,,,,COUNTA($G$122:$CC$122)-COUNTA($G$122:BH$122)+1)-OFFSET(BH150,,,,COUNTA($G$122:$CC$122)-COUNTA($G$122:BH$122)+1))*(1+discount_rate),0)</f>
        <v>0</v>
      </c>
      <c r="BI184" s="1" cm="1">
        <f t="array" aca="1" ref="BI184" ca="1">IF(AND($B184=BI$28,$B184=$B185-1),NPV(discount_rate,OFFSET(BI149,,,,COUNTA($G$122:$CC$122)-COUNTA($G$122:BI$122)+1)-OFFSET(BI150,,,,COUNTA($G$122:$CC$122)-COUNTA($G$122:BI$122)+1))*(1+discount_rate),0)</f>
        <v>0</v>
      </c>
      <c r="BJ184" s="1" cm="1">
        <f t="array" aca="1" ref="BJ184" ca="1">IF(AND($B184=BJ$28,$B184=$B185-1),NPV(discount_rate,OFFSET(BJ149,,,,COUNTA($G$122:$CC$122)-COUNTA($G$122:BJ$122)+1)-OFFSET(BJ150,,,,COUNTA($G$122:$CC$122)-COUNTA($G$122:BJ$122)+1))*(1+discount_rate),0)</f>
        <v>0</v>
      </c>
      <c r="BK184" s="1" cm="1">
        <f t="array" aca="1" ref="BK184" ca="1">IF(AND($B184=BK$28,$B184=$B185-1),NPV(discount_rate,OFFSET(BK149,,,,COUNTA($G$122:$CC$122)-COUNTA($G$122:BK$122)+1)-OFFSET(BK150,,,,COUNTA($G$122:$CC$122)-COUNTA($G$122:BK$122)+1))*(1+discount_rate),0)</f>
        <v>0</v>
      </c>
      <c r="BL184" s="1" cm="1">
        <f t="array" aca="1" ref="BL184" ca="1">IF(AND($B184=BL$28,$B184=$B185-1),NPV(discount_rate,OFFSET(BL149,,,,COUNTA($G$122:$CC$122)-COUNTA($G$122:BL$122)+1)-OFFSET(BL150,,,,COUNTA($G$122:$CC$122)-COUNTA($G$122:BL$122)+1))*(1+discount_rate),0)</f>
        <v>0</v>
      </c>
      <c r="BM184" s="1" cm="1">
        <f t="array" aca="1" ref="BM184" ca="1">IF(AND($B184=BM$28,$B184=$B185-1),NPV(discount_rate,OFFSET(BM149,,,,COUNTA($G$122:$CC$122)-COUNTA($G$122:BM$122)+1)-OFFSET(BM150,,,,COUNTA($G$122:$CC$122)-COUNTA($G$122:BM$122)+1))*(1+discount_rate),0)</f>
        <v>0</v>
      </c>
      <c r="BN184" s="1" cm="1">
        <f t="array" aca="1" ref="BN184" ca="1">IF(AND($B184=BN$28,$B184=$B185-1),NPV(discount_rate,OFFSET(BN149,,,,COUNTA($G$122:$CC$122)-COUNTA($G$122:BN$122)+1)-OFFSET(BN150,,,,COUNTA($G$122:$CC$122)-COUNTA($G$122:BN$122)+1))*(1+discount_rate),0)</f>
        <v>0</v>
      </c>
      <c r="BO184" s="1" cm="1">
        <f t="array" aca="1" ref="BO184" ca="1">IF(AND($B184=BO$28,$B184=$B185-1),NPV(discount_rate,OFFSET(BO149,,,,COUNTA($G$122:$CC$122)-COUNTA($G$122:BO$122)+1)-OFFSET(BO150,,,,COUNTA($G$122:$CC$122)-COUNTA($G$122:BO$122)+1))*(1+discount_rate),0)</f>
        <v>0</v>
      </c>
      <c r="BP184" s="1" cm="1">
        <f t="array" aca="1" ref="BP184" ca="1">IF(AND($B184=BP$28,$B184=$B185-1),NPV(discount_rate,OFFSET(BP149,,,,COUNTA($G$122:$CC$122)-COUNTA($G$122:BP$122)+1)-OFFSET(BP150,,,,COUNTA($G$122:$CC$122)-COUNTA($G$122:BP$122)+1))*(1+discount_rate),0)</f>
        <v>0</v>
      </c>
      <c r="BQ184" s="1" cm="1">
        <f t="array" aca="1" ref="BQ184" ca="1">IF(AND($B184=BQ$28,$B184=$B185-1),NPV(discount_rate,OFFSET(BQ149,,,,COUNTA($G$122:$CC$122)-COUNTA($G$122:BQ$122)+1)-OFFSET(BQ150,,,,COUNTA($G$122:$CC$122)-COUNTA($G$122:BQ$122)+1))*(1+discount_rate),0)</f>
        <v>0</v>
      </c>
      <c r="BR184" s="1" cm="1">
        <f t="array" aca="1" ref="BR184" ca="1">IF(AND($B184=BR$28,$B184=$B185-1),NPV(discount_rate,OFFSET(BR149,,,,COUNTA($G$122:$CC$122)-COUNTA($G$122:BR$122)+1)-OFFSET(BR150,,,,COUNTA($G$122:$CC$122)-COUNTA($G$122:BR$122)+1))*(1+discount_rate),0)</f>
        <v>0</v>
      </c>
      <c r="BS184" s="1" cm="1">
        <f t="array" aca="1" ref="BS184" ca="1">IF(AND($B184=BS$28,$B184=$B185-1),NPV(discount_rate,OFFSET(BS149,,,,COUNTA($G$122:$CC$122)-COUNTA($G$122:BS$122)+1)-OFFSET(BS150,,,,COUNTA($G$122:$CC$122)-COUNTA($G$122:BS$122)+1))*(1+discount_rate),0)</f>
        <v>0</v>
      </c>
      <c r="BT184" s="1" cm="1">
        <f t="array" aca="1" ref="BT184" ca="1">IF(AND($B184=BT$28,$B184=$B185-1),NPV(discount_rate,OFFSET(BT149,,,,COUNTA($G$122:$CC$122)-COUNTA($G$122:BT$122)+1)-OFFSET(BT150,,,,COUNTA($G$122:$CC$122)-COUNTA($G$122:BT$122)+1))*(1+discount_rate),0)</f>
        <v>0</v>
      </c>
      <c r="BU184" s="1" cm="1">
        <f t="array" aca="1" ref="BU184" ca="1">IF(AND($B184=BU$28,$B184=$B185-1),NPV(discount_rate,OFFSET(BU149,,,,COUNTA($G$122:$CC$122)-COUNTA($G$122:BU$122)+1)-OFFSET(BU150,,,,COUNTA($G$122:$CC$122)-COUNTA($G$122:BU$122)+1))*(1+discount_rate),0)</f>
        <v>0</v>
      </c>
      <c r="BV184" s="1" cm="1">
        <f t="array" aca="1" ref="BV184" ca="1">IF(AND($B184=BV$28,$B184=$B185-1),NPV(discount_rate,OFFSET(BV149,,,,COUNTA($G$122:$CC$122)-COUNTA($G$122:BV$122)+1)-OFFSET(BV150,,,,COUNTA($G$122:$CC$122)-COUNTA($G$122:BV$122)+1))*(1+discount_rate),0)</f>
        <v>0</v>
      </c>
      <c r="BW184" s="1" cm="1">
        <f t="array" aca="1" ref="BW184" ca="1">IF(AND($B184=BW$28,$B184=$B185-1),NPV(discount_rate,OFFSET(BW149,,,,COUNTA($G$122:$CC$122)-COUNTA($G$122:BW$122)+1)-OFFSET(BW150,,,,COUNTA($G$122:$CC$122)-COUNTA($G$122:BW$122)+1))*(1+discount_rate),0)</f>
        <v>0</v>
      </c>
      <c r="BX184" s="1" cm="1">
        <f t="array" aca="1" ref="BX184" ca="1">IF(AND($B184=BX$28,$B184=$B185-1),NPV(discount_rate,OFFSET(BX149,,,,COUNTA($G$122:$CC$122)-COUNTA($G$122:BX$122)+1)-OFFSET(BX150,,,,COUNTA($G$122:$CC$122)-COUNTA($G$122:BX$122)+1))*(1+discount_rate),0)</f>
        <v>0</v>
      </c>
      <c r="BY184" s="1" cm="1">
        <f t="array" aca="1" ref="BY184" ca="1">IF(AND($B184=BY$28,$B184=$B185-1),NPV(discount_rate,OFFSET(BY149,,,,COUNTA($G$122:$CC$122)-COUNTA($G$122:BY$122)+1)-OFFSET(BY150,,,,COUNTA($G$122:$CC$122)-COUNTA($G$122:BY$122)+1))*(1+discount_rate),0)</f>
        <v>0</v>
      </c>
      <c r="BZ184" s="1" cm="1">
        <f t="array" aca="1" ref="BZ184" ca="1">IF(AND($B184=BZ$28,$B184=$B185-1),NPV(discount_rate,OFFSET(BZ149,,,,COUNTA($G$122:$CC$122)-COUNTA($G$122:BZ$122)+1)-OFFSET(BZ150,,,,COUNTA($G$122:$CC$122)-COUNTA($G$122:BZ$122)+1))*(1+discount_rate),0)</f>
        <v>0</v>
      </c>
      <c r="CA184" s="1" cm="1">
        <f t="array" aca="1" ref="CA184" ca="1">IF(AND($B184=CA$28,$B184=$B185-1),NPV(discount_rate,OFFSET(CA149,,,,COUNTA($G$122:$CC$122)-COUNTA($G$122:CA$122)+1)-OFFSET(CA150,,,,COUNTA($G$122:$CC$122)-COUNTA($G$122:CA$122)+1))*(1+discount_rate),0)</f>
        <v>0</v>
      </c>
      <c r="CB184" s="1" cm="1">
        <f t="array" aca="1" ref="CB184" ca="1">IF(AND($B184=CB$28,$B184=$B185-1),NPV(discount_rate,OFFSET(CB149,,,,COUNTA($G$122:$CC$122)-COUNTA($G$122:CB$122)+1)-OFFSET(CB150,,,,COUNTA($G$122:$CC$122)-COUNTA($G$122:CB$122)+1))*(1+discount_rate),0)</f>
        <v>0</v>
      </c>
      <c r="CC184" s="1" cm="1">
        <f t="array" aca="1" ref="CC184" ca="1">IF(AND($B184=CC$28,$B184=$B185-1),NPV(discount_rate,OFFSET(CC149,,,,COUNTA($G$122:$CC$122)-COUNTA($G$122:CC$122)+1)-OFFSET(CC150,,,,COUNTA($G$122:$CC$122)-COUNTA($G$122:CC$122)+1))*(1+discount_rate),0)</f>
        <v>0</v>
      </c>
    </row>
    <row r="185" spans="2:81" x14ac:dyDescent="0.2"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</row>
    <row r="186" spans="2:81" x14ac:dyDescent="0.2">
      <c r="B186" s="15" t="s">
        <v>69</v>
      </c>
      <c r="D186" s="7" t="s">
        <v>43</v>
      </c>
      <c r="G186" s="8">
        <f ca="1">IF(G$28&lt;MAX($B$157:$B$184),SUM(G157:G184),#REF!*(1+$E$12))</f>
        <v>571.62393210935238</v>
      </c>
      <c r="H186" s="8">
        <f t="shared" ref="H186:BS186" ca="1" si="78">IF(H$28&lt;MAX($B$157:$B$184),SUM(H157:H184),G186*(1+$E$12))</f>
        <v>574.08785596492521</v>
      </c>
      <c r="I186" s="8">
        <f ca="1">IF(I$28&lt;MAX($B$157:$B$184),SUM(I157:I184),H186*(1+$E$12))</f>
        <v>1093.1152334933265</v>
      </c>
      <c r="J186" s="8">
        <f t="shared" ca="1" si="78"/>
        <v>955.11596574665896</v>
      </c>
      <c r="K186" s="8">
        <f t="shared" ca="1" si="78"/>
        <v>835.72704289368824</v>
      </c>
      <c r="L186" s="8">
        <f t="shared" ca="1" si="78"/>
        <v>520.98472648594986</v>
      </c>
      <c r="M186" s="8">
        <f t="shared" ca="1" si="78"/>
        <v>521.74830310760478</v>
      </c>
      <c r="N186" s="8">
        <f t="shared" ca="1" si="78"/>
        <v>522.54795470162526</v>
      </c>
      <c r="O186" s="8">
        <f t="shared" ca="1" si="78"/>
        <v>523.38209282216576</v>
      </c>
      <c r="P186" s="8">
        <f t="shared" ca="1" si="78"/>
        <v>507.21285755225284</v>
      </c>
      <c r="Q186" s="8">
        <f t="shared" ca="1" si="78"/>
        <v>304.2166601784287</v>
      </c>
      <c r="R186" s="8">
        <f t="shared" ca="1" si="78"/>
        <v>307.69783645131378</v>
      </c>
      <c r="S186" s="8">
        <f t="shared" ca="1" si="78"/>
        <v>311.33923514006761</v>
      </c>
      <c r="T186" s="8">
        <f t="shared" ca="1" si="78"/>
        <v>315.14943087111584</v>
      </c>
      <c r="U186" s="8">
        <f t="shared" ca="1" si="78"/>
        <v>319.13753267160348</v>
      </c>
      <c r="V186" s="8">
        <f t="shared" ca="1" si="78"/>
        <v>591.95565866389234</v>
      </c>
      <c r="W186" s="8">
        <f t="shared" ca="1" si="78"/>
        <v>595.34860736649171</v>
      </c>
      <c r="X186" s="8">
        <f t="shared" ca="1" si="78"/>
        <v>598.79654251519003</v>
      </c>
      <c r="Y186" s="8">
        <f t="shared" ca="1" si="78"/>
        <v>602.30046984675778</v>
      </c>
      <c r="Z186" s="8">
        <f t="shared" ca="1" si="78"/>
        <v>605.99399575693019</v>
      </c>
      <c r="AA186" s="8">
        <f t="shared" ca="1" si="78"/>
        <v>609.64766246930708</v>
      </c>
      <c r="AB186" s="8">
        <f t="shared" ca="1" si="78"/>
        <v>613.4161726319021</v>
      </c>
      <c r="AC186" s="8">
        <f t="shared" ca="1" si="78"/>
        <v>617.19815655907485</v>
      </c>
      <c r="AD186" s="8">
        <f t="shared" ca="1" si="78"/>
        <v>621.06299476256163</v>
      </c>
      <c r="AE186" s="8">
        <f t="shared" ca="1" si="78"/>
        <v>624.9662703035724</v>
      </c>
      <c r="AF186" s="8">
        <f t="shared" ca="1" si="78"/>
        <v>628.93946794508565</v>
      </c>
      <c r="AG186" s="8">
        <f t="shared" ca="1" si="78"/>
        <v>632.96350878495127</v>
      </c>
      <c r="AH186" s="8">
        <f t="shared" ca="1" si="78"/>
        <v>645.62277896065029</v>
      </c>
      <c r="AI186" s="8">
        <f t="shared" ca="1" si="78"/>
        <v>658.53523453986327</v>
      </c>
      <c r="AJ186" s="8">
        <f t="shared" ca="1" si="78"/>
        <v>671.70593923066053</v>
      </c>
      <c r="AK186" s="8">
        <f t="shared" ca="1" si="78"/>
        <v>685.14005801527378</v>
      </c>
      <c r="AL186" s="8">
        <f t="shared" ca="1" si="78"/>
        <v>698.84285917557929</v>
      </c>
      <c r="AM186" s="8">
        <f t="shared" ca="1" si="78"/>
        <v>712.81971635909088</v>
      </c>
      <c r="AN186" s="8">
        <f t="shared" ca="1" si="78"/>
        <v>727.07611068627273</v>
      </c>
      <c r="AO186" s="8">
        <f t="shared" ca="1" si="78"/>
        <v>741.61763289999817</v>
      </c>
      <c r="AP186" s="8">
        <f t="shared" ca="1" si="78"/>
        <v>756.44998555799816</v>
      </c>
      <c r="AQ186" s="8">
        <f t="shared" ca="1" si="78"/>
        <v>771.57898526915812</v>
      </c>
      <c r="AR186" s="8">
        <f t="shared" ca="1" si="78"/>
        <v>787.01056497454135</v>
      </c>
      <c r="AS186" s="8">
        <f t="shared" ca="1" si="78"/>
        <v>802.75077627403221</v>
      </c>
      <c r="AT186" s="8">
        <f t="shared" ca="1" si="78"/>
        <v>818.80579179951292</v>
      </c>
      <c r="AU186" s="8">
        <f t="shared" ca="1" si="78"/>
        <v>835.18190763550319</v>
      </c>
      <c r="AV186" s="8">
        <f t="shared" ca="1" si="78"/>
        <v>851.88554578821322</v>
      </c>
      <c r="AW186" s="8">
        <f t="shared" ca="1" si="78"/>
        <v>868.92325670397747</v>
      </c>
      <c r="AX186" s="8">
        <f t="shared" ca="1" si="78"/>
        <v>886.30172183805701</v>
      </c>
      <c r="AY186" s="8">
        <f t="shared" ca="1" si="78"/>
        <v>904.02775627481822</v>
      </c>
      <c r="AZ186" s="8">
        <f t="shared" ca="1" si="78"/>
        <v>922.10831140031462</v>
      </c>
      <c r="BA186" s="8">
        <f t="shared" ca="1" si="78"/>
        <v>940.55047762832089</v>
      </c>
      <c r="BB186" s="8">
        <f t="shared" ca="1" si="78"/>
        <v>959.36148718088737</v>
      </c>
      <c r="BC186" s="8">
        <f t="shared" ca="1" si="78"/>
        <v>978.54871692450513</v>
      </c>
      <c r="BD186" s="8">
        <f t="shared" ca="1" si="78"/>
        <v>998.11969126299527</v>
      </c>
      <c r="BE186" s="8">
        <f t="shared" ca="1" si="78"/>
        <v>1018.0820850882552</v>
      </c>
      <c r="BF186" s="8">
        <f t="shared" ca="1" si="78"/>
        <v>1038.4437267900203</v>
      </c>
      <c r="BG186" s="8">
        <f t="shared" ca="1" si="78"/>
        <v>1059.2126013258207</v>
      </c>
      <c r="BH186" s="8">
        <f t="shared" ca="1" si="78"/>
        <v>1080.3968533523371</v>
      </c>
      <c r="BI186" s="8">
        <f t="shared" ca="1" si="78"/>
        <v>1102.0047904193839</v>
      </c>
      <c r="BJ186" s="8">
        <f t="shared" ca="1" si="78"/>
        <v>1124.0448862277715</v>
      </c>
      <c r="BK186" s="8">
        <f t="shared" ca="1" si="78"/>
        <v>1146.5257839523269</v>
      </c>
      <c r="BL186" s="8">
        <f t="shared" ca="1" si="78"/>
        <v>1169.4562996313734</v>
      </c>
      <c r="BM186" s="8">
        <f t="shared" ca="1" si="78"/>
        <v>1192.8454256240009</v>
      </c>
      <c r="BN186" s="8">
        <f t="shared" ca="1" si="78"/>
        <v>1216.7023341364809</v>
      </c>
      <c r="BO186" s="8">
        <f t="shared" ca="1" si="78"/>
        <v>1241.0363808192105</v>
      </c>
      <c r="BP186" s="8">
        <f t="shared" ca="1" si="78"/>
        <v>1265.8571084355947</v>
      </c>
      <c r="BQ186" s="8">
        <f t="shared" ca="1" si="78"/>
        <v>1291.1742506043065</v>
      </c>
      <c r="BR186" s="8">
        <f t="shared" ca="1" si="78"/>
        <v>1316.9977356163927</v>
      </c>
      <c r="BS186" s="8">
        <f t="shared" ca="1" si="78"/>
        <v>1343.3376903287206</v>
      </c>
      <c r="BT186" s="8">
        <f t="shared" ref="BT186:CC186" ca="1" si="79">IF(BT$28&lt;MAX($B$157:$B$184),SUM(BT157:BT184),BS186*(1+$E$12))</f>
        <v>1370.204444135295</v>
      </c>
      <c r="BU186" s="8">
        <f t="shared" ca="1" si="79"/>
        <v>1397.608533018001</v>
      </c>
      <c r="BV186" s="8">
        <f t="shared" ca="1" si="79"/>
        <v>1425.5607036783611</v>
      </c>
      <c r="BW186" s="8">
        <f t="shared" ca="1" si="79"/>
        <v>1454.0719177519284</v>
      </c>
      <c r="BX186" s="8">
        <f t="shared" ca="1" si="79"/>
        <v>1483.1533561069671</v>
      </c>
      <c r="BY186" s="8">
        <f t="shared" ca="1" si="79"/>
        <v>1512.8164232291065</v>
      </c>
      <c r="BZ186" s="8">
        <f t="shared" ca="1" si="79"/>
        <v>1543.0727516936886</v>
      </c>
      <c r="CA186" s="8">
        <f t="shared" ca="1" si="79"/>
        <v>1573.9342067275625</v>
      </c>
      <c r="CB186" s="8">
        <f t="shared" ca="1" si="79"/>
        <v>1605.4128908621137</v>
      </c>
      <c r="CC186" s="8">
        <f t="shared" ca="1" si="79"/>
        <v>1637.521148679356</v>
      </c>
    </row>
    <row r="188" spans="2:81" x14ac:dyDescent="0.2">
      <c r="B188" s="7" t="s">
        <v>70</v>
      </c>
    </row>
    <row r="189" spans="2:81" x14ac:dyDescent="0.2">
      <c r="B189" s="10" t="s">
        <v>71</v>
      </c>
    </row>
    <row r="190" spans="2:81" x14ac:dyDescent="0.2">
      <c r="B190" s="6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</row>
    <row r="191" spans="2:81" x14ac:dyDescent="0.2">
      <c r="B191" t="s">
        <v>72</v>
      </c>
      <c r="D191" t="s">
        <v>73</v>
      </c>
      <c r="E191" s="7"/>
      <c r="F191" s="7"/>
      <c r="G191" s="81">
        <v>28.19878340495065</v>
      </c>
      <c r="H191" s="17">
        <v>30.242227277757014</v>
      </c>
      <c r="I191" s="17">
        <v>32.424004141582792</v>
      </c>
      <c r="J191" s="17">
        <v>34.770619726943202</v>
      </c>
      <c r="K191" s="17">
        <v>37.320498313464206</v>
      </c>
      <c r="L191" s="17">
        <v>40.059310864555577</v>
      </c>
      <c r="M191" s="17">
        <v>43.002536198927025</v>
      </c>
      <c r="N191" s="17">
        <v>46.146191872648899</v>
      </c>
      <c r="O191" s="17">
        <v>49.512054516090807</v>
      </c>
      <c r="P191" s="17">
        <v>53.123646891658389</v>
      </c>
      <c r="Q191" s="17">
        <v>57.011034576683386</v>
      </c>
      <c r="R191" s="17">
        <v>61.189605205714841</v>
      </c>
      <c r="S191" s="17">
        <v>65.68139297273639</v>
      </c>
      <c r="T191" s="17">
        <v>70.50425323479854</v>
      </c>
      <c r="U191" s="17">
        <v>75.697971768682621</v>
      </c>
      <c r="V191" s="17">
        <v>81.332411239164131</v>
      </c>
      <c r="W191" s="17">
        <v>87.398256800829643</v>
      </c>
      <c r="X191" s="17">
        <v>93.916759246432406</v>
      </c>
      <c r="Y191" s="17">
        <v>100.90317517902047</v>
      </c>
      <c r="Z191" s="17">
        <v>108.4221704815954</v>
      </c>
      <c r="AA191" s="37">
        <f t="shared" ref="AA191:CC191" si="80">Z191*(1+$E$12)</f>
        <v>110.59061389122731</v>
      </c>
      <c r="AB191" s="37">
        <f t="shared" si="80"/>
        <v>112.80242616905186</v>
      </c>
      <c r="AC191" s="37">
        <f t="shared" si="80"/>
        <v>115.0584746924329</v>
      </c>
      <c r="AD191" s="37">
        <f t="shared" si="80"/>
        <v>117.35964418628156</v>
      </c>
      <c r="AE191" s="37">
        <f t="shared" si="80"/>
        <v>119.7068370700072</v>
      </c>
      <c r="AF191" s="37">
        <f t="shared" si="80"/>
        <v>122.10097381140734</v>
      </c>
      <c r="AG191" s="37">
        <f t="shared" si="80"/>
        <v>124.5429932876355</v>
      </c>
      <c r="AH191" s="37">
        <f t="shared" si="80"/>
        <v>127.03385315338821</v>
      </c>
      <c r="AI191" s="37">
        <f t="shared" si="80"/>
        <v>129.57453021645597</v>
      </c>
      <c r="AJ191" s="37">
        <f t="shared" si="80"/>
        <v>132.16602082078509</v>
      </c>
      <c r="AK191" s="37">
        <f t="shared" si="80"/>
        <v>134.80934123720078</v>
      </c>
      <c r="AL191" s="37">
        <f t="shared" si="80"/>
        <v>137.5055280619448</v>
      </c>
      <c r="AM191" s="37">
        <f t="shared" si="80"/>
        <v>140.2556386231837</v>
      </c>
      <c r="AN191" s="37">
        <f t="shared" si="80"/>
        <v>143.06075139564737</v>
      </c>
      <c r="AO191" s="37">
        <f t="shared" si="80"/>
        <v>145.92196642356032</v>
      </c>
      <c r="AP191" s="37">
        <f t="shared" si="80"/>
        <v>148.84040575203153</v>
      </c>
      <c r="AQ191" s="37">
        <f t="shared" si="80"/>
        <v>151.81721386707216</v>
      </c>
      <c r="AR191" s="37">
        <f t="shared" si="80"/>
        <v>154.8535581444136</v>
      </c>
      <c r="AS191" s="37">
        <f t="shared" si="80"/>
        <v>157.95062930730188</v>
      </c>
      <c r="AT191" s="37">
        <f t="shared" si="80"/>
        <v>161.10964189344793</v>
      </c>
      <c r="AU191" s="37">
        <f t="shared" si="80"/>
        <v>164.33183473131689</v>
      </c>
      <c r="AV191" s="37">
        <f t="shared" si="80"/>
        <v>167.61847142594323</v>
      </c>
      <c r="AW191" s="37">
        <f t="shared" si="80"/>
        <v>170.9708408544621</v>
      </c>
      <c r="AX191" s="37">
        <f t="shared" si="80"/>
        <v>174.39025767155135</v>
      </c>
      <c r="AY191" s="37">
        <f t="shared" si="80"/>
        <v>177.87806282498238</v>
      </c>
      <c r="AZ191" s="37">
        <f t="shared" si="80"/>
        <v>181.43562408148202</v>
      </c>
      <c r="BA191" s="37">
        <f t="shared" si="80"/>
        <v>185.06433656311165</v>
      </c>
      <c r="BB191" s="37">
        <f t="shared" si="80"/>
        <v>188.76562329437388</v>
      </c>
      <c r="BC191" s="37">
        <f t="shared" si="80"/>
        <v>192.54093576026136</v>
      </c>
      <c r="BD191" s="37">
        <f t="shared" si="80"/>
        <v>196.3917544754666</v>
      </c>
      <c r="BE191" s="37">
        <f t="shared" si="80"/>
        <v>200.31958956497593</v>
      </c>
      <c r="BF191" s="37">
        <f t="shared" si="80"/>
        <v>204.32598135627546</v>
      </c>
      <c r="BG191" s="37">
        <f t="shared" si="80"/>
        <v>208.41250098340097</v>
      </c>
      <c r="BH191" s="37">
        <f t="shared" si="80"/>
        <v>212.580751003069</v>
      </c>
      <c r="BI191" s="37">
        <f t="shared" si="80"/>
        <v>216.83236602313039</v>
      </c>
      <c r="BJ191" s="37">
        <f t="shared" si="80"/>
        <v>221.16901334359301</v>
      </c>
      <c r="BK191" s="37">
        <f t="shared" si="80"/>
        <v>225.59239361046488</v>
      </c>
      <c r="BL191" s="37">
        <f t="shared" si="80"/>
        <v>230.10424148267418</v>
      </c>
      <c r="BM191" s="37">
        <f t="shared" si="80"/>
        <v>234.70632631232766</v>
      </c>
      <c r="BN191" s="37">
        <f t="shared" si="80"/>
        <v>239.40045283857421</v>
      </c>
      <c r="BO191" s="37">
        <f t="shared" si="80"/>
        <v>244.18846189534571</v>
      </c>
      <c r="BP191" s="37">
        <f t="shared" si="80"/>
        <v>249.07223113325264</v>
      </c>
      <c r="BQ191" s="37">
        <f t="shared" si="80"/>
        <v>254.05367575591771</v>
      </c>
      <c r="BR191" s="37">
        <f t="shared" si="80"/>
        <v>259.13474927103607</v>
      </c>
      <c r="BS191" s="37">
        <f t="shared" si="80"/>
        <v>264.31744425645678</v>
      </c>
      <c r="BT191" s="37">
        <f t="shared" si="80"/>
        <v>269.60379314158592</v>
      </c>
      <c r="BU191" s="37">
        <f t="shared" si="80"/>
        <v>274.99586900441767</v>
      </c>
      <c r="BV191" s="37">
        <f t="shared" si="80"/>
        <v>280.495786384506</v>
      </c>
      <c r="BW191" s="37">
        <f t="shared" si="80"/>
        <v>286.10570211219613</v>
      </c>
      <c r="BX191" s="37">
        <f t="shared" si="80"/>
        <v>291.82781615444003</v>
      </c>
      <c r="BY191" s="37">
        <f t="shared" si="80"/>
        <v>297.66437247752884</v>
      </c>
      <c r="BZ191" s="37">
        <f t="shared" si="80"/>
        <v>303.61765992707944</v>
      </c>
      <c r="CA191" s="37">
        <f t="shared" si="80"/>
        <v>309.69001312562102</v>
      </c>
      <c r="CB191" s="37">
        <f t="shared" si="80"/>
        <v>315.88381338813343</v>
      </c>
      <c r="CC191" s="37">
        <f t="shared" si="80"/>
        <v>322.20148965589613</v>
      </c>
    </row>
    <row r="192" spans="2:81" x14ac:dyDescent="0.2">
      <c r="B192" t="s">
        <v>74</v>
      </c>
      <c r="D192" t="s">
        <v>73</v>
      </c>
      <c r="E192" s="7"/>
      <c r="F192" s="7"/>
      <c r="G192" s="81">
        <v>104.10275142656113</v>
      </c>
      <c r="H192" s="17"/>
      <c r="I192" s="17">
        <v>398.34586329882848</v>
      </c>
      <c r="J192" s="17"/>
      <c r="K192" s="17"/>
      <c r="L192" s="17">
        <v>508.29193532680836</v>
      </c>
      <c r="M192" s="17"/>
      <c r="N192" s="17"/>
      <c r="O192" s="17"/>
      <c r="P192" s="17"/>
      <c r="Q192" s="17">
        <v>343.89797972230656</v>
      </c>
      <c r="R192" s="17"/>
      <c r="S192" s="17"/>
      <c r="T192" s="17"/>
      <c r="U192" s="17"/>
      <c r="V192" s="17">
        <v>394.83051335317288</v>
      </c>
      <c r="W192" s="17"/>
      <c r="X192" s="17"/>
      <c r="Y192" s="17"/>
      <c r="Z192" s="17">
        <v>602.86765437316251</v>
      </c>
    </row>
    <row r="193" spans="2:81" x14ac:dyDescent="0.2">
      <c r="B193" t="s">
        <v>75</v>
      </c>
      <c r="D193" t="s">
        <v>73</v>
      </c>
      <c r="G193" s="37">
        <v>0</v>
      </c>
      <c r="H193" s="1">
        <f>AVERAGE(G192,I192)</f>
        <v>251.22430736269479</v>
      </c>
      <c r="I193" s="1"/>
      <c r="J193" s="1">
        <f>SUM(I192:I193)*($L$192/$I$192)^(1/($L$28-$I$28))</f>
        <v>432.06054990549683</v>
      </c>
      <c r="K193" s="1">
        <f>SUM(J192:J193)*($L$192/$I$192)^(1/($L$28-$I$28))</f>
        <v>468.62873694410803</v>
      </c>
      <c r="L193" s="1"/>
      <c r="M193" s="1">
        <f>SUM(L192:L193)*($Q$192/$L$192)^(1/($Q$28-$L$28))</f>
        <v>470.08511556139723</v>
      </c>
      <c r="N193" s="1">
        <f>SUM(M192:M193)*($Q$192/$L$192)^(1/($Q$28-$L$28))</f>
        <v>434.75019081365554</v>
      </c>
      <c r="O193" s="1">
        <f>SUM(N192:N193)*($Q$192/$L$192)^(1/($Q$28-$L$28))</f>
        <v>402.07128912556226</v>
      </c>
      <c r="P193" s="1">
        <f>SUM(O192:O193)*($Q$192/$L$192)^(1/($Q$28-$L$28))</f>
        <v>371.84876500349469</v>
      </c>
      <c r="Q193" s="1"/>
      <c r="R193" s="1">
        <f>SUM(Q192:Q193)*($V$192/$Q$192)^(1/($V$28-$Q$28))</f>
        <v>353.52964838824283</v>
      </c>
      <c r="S193" s="1">
        <f>SUM(R192:R193)*($V$192/$Q$192)^(1/($V$28-$Q$28))</f>
        <v>363.43107450191195</v>
      </c>
      <c r="T193" s="1">
        <f>SUM(S192:S193)*($V$192/$Q$192)^(1/($V$28-$Q$28))</f>
        <v>373.60981325267227</v>
      </c>
      <c r="U193" s="1">
        <f>SUM(T192:T193)*($V$192/$Q$192)^(1/($V$28-$Q$28))</f>
        <v>384.07363143066158</v>
      </c>
      <c r="V193" s="1"/>
      <c r="W193" s="1">
        <f>SUM(V192:V193)*($Z$192/$V$192)^(1/($Z$28-$V$28))</f>
        <v>438.89792459099306</v>
      </c>
      <c r="X193" s="1">
        <f>SUM(W192:W193)*($Z$192/$V$192)^(1/($Z$28-$V$28))</f>
        <v>487.88374174610391</v>
      </c>
      <c r="Y193" s="1">
        <f>SUM(X192:X193)*($Z$192/$V$192)^(1/($Z$28-$V$28))</f>
        <v>542.3369128072286</v>
      </c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7"/>
      <c r="BX193" s="37"/>
      <c r="BY193" s="37"/>
      <c r="BZ193" s="37"/>
      <c r="CA193" s="37"/>
      <c r="CB193" s="37"/>
      <c r="CC193" s="37"/>
    </row>
    <row r="194" spans="2:81" x14ac:dyDescent="0.2">
      <c r="B194" t="s">
        <v>76</v>
      </c>
      <c r="D194" t="s">
        <v>73</v>
      </c>
      <c r="G194" s="37">
        <f t="shared" ref="G194:Z194" si="81">G192+G193</f>
        <v>104.10275142656113</v>
      </c>
      <c r="H194" s="37">
        <f t="shared" si="81"/>
        <v>251.22430736269479</v>
      </c>
      <c r="I194" s="37">
        <f t="shared" si="81"/>
        <v>398.34586329882848</v>
      </c>
      <c r="J194" s="37">
        <f t="shared" si="81"/>
        <v>432.06054990549683</v>
      </c>
      <c r="K194" s="37">
        <f t="shared" si="81"/>
        <v>468.62873694410803</v>
      </c>
      <c r="L194" s="37">
        <f t="shared" si="81"/>
        <v>508.29193532680836</v>
      </c>
      <c r="M194" s="37">
        <f t="shared" si="81"/>
        <v>470.08511556139723</v>
      </c>
      <c r="N194" s="37">
        <f t="shared" si="81"/>
        <v>434.75019081365554</v>
      </c>
      <c r="O194" s="37">
        <f t="shared" si="81"/>
        <v>402.07128912556226</v>
      </c>
      <c r="P194" s="37">
        <f t="shared" si="81"/>
        <v>371.84876500349469</v>
      </c>
      <c r="Q194" s="37">
        <f t="shared" si="81"/>
        <v>343.89797972230656</v>
      </c>
      <c r="R194" s="37">
        <f t="shared" si="81"/>
        <v>353.52964838824283</v>
      </c>
      <c r="S194" s="37">
        <f t="shared" si="81"/>
        <v>363.43107450191195</v>
      </c>
      <c r="T194" s="37">
        <f t="shared" si="81"/>
        <v>373.60981325267227</v>
      </c>
      <c r="U194" s="37">
        <f t="shared" si="81"/>
        <v>384.07363143066158</v>
      </c>
      <c r="V194" s="37">
        <f t="shared" si="81"/>
        <v>394.83051335317288</v>
      </c>
      <c r="W194" s="37">
        <f t="shared" si="81"/>
        <v>438.89792459099306</v>
      </c>
      <c r="X194" s="37">
        <f t="shared" si="81"/>
        <v>487.88374174610391</v>
      </c>
      <c r="Y194" s="37">
        <f t="shared" si="81"/>
        <v>542.3369128072286</v>
      </c>
      <c r="Z194" s="37">
        <f t="shared" si="81"/>
        <v>602.86765437316251</v>
      </c>
      <c r="AA194" s="37">
        <f t="shared" ref="AA194:CC194" si="82">Z194*(1+$E$12)</f>
        <v>614.92500746062581</v>
      </c>
      <c r="AB194" s="37">
        <f t="shared" si="82"/>
        <v>627.22350760983829</v>
      </c>
      <c r="AC194" s="37">
        <f t="shared" si="82"/>
        <v>639.76797776203512</v>
      </c>
      <c r="AD194" s="37">
        <f t="shared" si="82"/>
        <v>652.5633373172758</v>
      </c>
      <c r="AE194" s="37">
        <f t="shared" si="82"/>
        <v>665.6146040636213</v>
      </c>
      <c r="AF194" s="37">
        <f t="shared" si="82"/>
        <v>678.9268961448937</v>
      </c>
      <c r="AG194" s="37">
        <f t="shared" si="82"/>
        <v>692.50543406779161</v>
      </c>
      <c r="AH194" s="37">
        <f t="shared" si="82"/>
        <v>706.3555427491475</v>
      </c>
      <c r="AI194" s="37">
        <f t="shared" si="82"/>
        <v>720.48265360413052</v>
      </c>
      <c r="AJ194" s="37">
        <f t="shared" si="82"/>
        <v>734.89230667621314</v>
      </c>
      <c r="AK194" s="37">
        <f t="shared" si="82"/>
        <v>749.59015280973745</v>
      </c>
      <c r="AL194" s="37">
        <f t="shared" si="82"/>
        <v>764.58195586593217</v>
      </c>
      <c r="AM194" s="37">
        <f t="shared" si="82"/>
        <v>779.87359498325088</v>
      </c>
      <c r="AN194" s="37">
        <f t="shared" si="82"/>
        <v>795.47106688291592</v>
      </c>
      <c r="AO194" s="37">
        <f t="shared" si="82"/>
        <v>811.38048822057431</v>
      </c>
      <c r="AP194" s="37">
        <f t="shared" si="82"/>
        <v>827.60809798498576</v>
      </c>
      <c r="AQ194" s="37">
        <f t="shared" si="82"/>
        <v>844.16025994468544</v>
      </c>
      <c r="AR194" s="37">
        <f t="shared" si="82"/>
        <v>861.04346514357917</v>
      </c>
      <c r="AS194" s="37">
        <f t="shared" si="82"/>
        <v>878.26433444645079</v>
      </c>
      <c r="AT194" s="37">
        <f t="shared" si="82"/>
        <v>895.82962113537985</v>
      </c>
      <c r="AU194" s="37">
        <f t="shared" si="82"/>
        <v>913.74621355808745</v>
      </c>
      <c r="AV194" s="37">
        <f t="shared" si="82"/>
        <v>932.02113782924926</v>
      </c>
      <c r="AW194" s="37">
        <f t="shared" si="82"/>
        <v>950.66156058583431</v>
      </c>
      <c r="AX194" s="37">
        <f t="shared" si="82"/>
        <v>969.67479179755105</v>
      </c>
      <c r="AY194" s="37">
        <f t="shared" si="82"/>
        <v>989.06828763350211</v>
      </c>
      <c r="AZ194" s="37">
        <f t="shared" si="82"/>
        <v>1008.8496533861721</v>
      </c>
      <c r="BA194" s="37">
        <f t="shared" si="82"/>
        <v>1029.0266464538956</v>
      </c>
      <c r="BB194" s="37">
        <f t="shared" si="82"/>
        <v>1049.6071793829735</v>
      </c>
      <c r="BC194" s="37">
        <f t="shared" si="82"/>
        <v>1070.599322970633</v>
      </c>
      <c r="BD194" s="37">
        <f t="shared" si="82"/>
        <v>1092.0113094300457</v>
      </c>
      <c r="BE194" s="37">
        <f t="shared" si="82"/>
        <v>1113.8515356186467</v>
      </c>
      <c r="BF194" s="37">
        <f t="shared" si="82"/>
        <v>1136.1285663310198</v>
      </c>
      <c r="BG194" s="37">
        <f t="shared" si="82"/>
        <v>1158.8511376576403</v>
      </c>
      <c r="BH194" s="37">
        <f t="shared" si="82"/>
        <v>1182.0281604107931</v>
      </c>
      <c r="BI194" s="37">
        <f t="shared" si="82"/>
        <v>1205.6687236190089</v>
      </c>
      <c r="BJ194" s="37">
        <f t="shared" si="82"/>
        <v>1229.7820980913891</v>
      </c>
      <c r="BK194" s="37">
        <f t="shared" si="82"/>
        <v>1254.3777400532169</v>
      </c>
      <c r="BL194" s="37">
        <f t="shared" si="82"/>
        <v>1279.4652948542814</v>
      </c>
      <c r="BM194" s="37">
        <f t="shared" si="82"/>
        <v>1305.0546007513672</v>
      </c>
      <c r="BN194" s="37">
        <f t="shared" si="82"/>
        <v>1331.1556927663946</v>
      </c>
      <c r="BO194" s="37">
        <f t="shared" si="82"/>
        <v>1357.7788066217227</v>
      </c>
      <c r="BP194" s="37">
        <f t="shared" si="82"/>
        <v>1384.9343827541572</v>
      </c>
      <c r="BQ194" s="37">
        <f t="shared" si="82"/>
        <v>1412.6330704092404</v>
      </c>
      <c r="BR194" s="37">
        <f t="shared" si="82"/>
        <v>1440.8857318174253</v>
      </c>
      <c r="BS194" s="37">
        <f t="shared" si="82"/>
        <v>1469.7034464537737</v>
      </c>
      <c r="BT194" s="37">
        <f t="shared" si="82"/>
        <v>1499.0975153828492</v>
      </c>
      <c r="BU194" s="37">
        <f t="shared" si="82"/>
        <v>1529.0794656905061</v>
      </c>
      <c r="BV194" s="37">
        <f t="shared" si="82"/>
        <v>1559.6610550043163</v>
      </c>
      <c r="BW194" s="37">
        <f t="shared" si="82"/>
        <v>1590.8542761044025</v>
      </c>
      <c r="BX194" s="37">
        <f t="shared" si="82"/>
        <v>1622.6713616264906</v>
      </c>
      <c r="BY194" s="37">
        <f t="shared" si="82"/>
        <v>1655.1247888590203</v>
      </c>
      <c r="BZ194" s="37">
        <f t="shared" si="82"/>
        <v>1688.2272846362007</v>
      </c>
      <c r="CA194" s="37">
        <f t="shared" si="82"/>
        <v>1721.9918303289248</v>
      </c>
      <c r="CB194" s="37">
        <f t="shared" si="82"/>
        <v>1756.4316669355035</v>
      </c>
      <c r="CC194" s="37">
        <f t="shared" si="82"/>
        <v>1791.5603002742137</v>
      </c>
    </row>
    <row r="195" spans="2:81" x14ac:dyDescent="0.2">
      <c r="B195" t="s">
        <v>77</v>
      </c>
      <c r="D195" t="s">
        <v>73</v>
      </c>
      <c r="G195" s="1">
        <f t="shared" ref="G195:AL195" ca="1" si="83">(SUM(OFFSET(G194,,-MIN(G$28-$G$28,$E$14),1,
    MIN(G$28-$G$28,$E$14)+MIN(COUNT($G$28:$XFD$28)-1-(G$28-$G$28),$E$14)+1))
 +(2*$E$14-MIN(G$28-$G$28,$E$14)-MIN(COUNT($G$28:$XFD$28)-1-(G$28-$G$28),$E$14))
 *G194)/(2*$E$14+1)</f>
        <v>104.10275142656113</v>
      </c>
      <c r="H195" s="1">
        <f t="shared" ca="1" si="83"/>
        <v>251.22430736269479</v>
      </c>
      <c r="I195" s="1">
        <f t="shared" ca="1" si="83"/>
        <v>398.34586329882848</v>
      </c>
      <c r="J195" s="1">
        <f t="shared" ca="1" si="83"/>
        <v>432.06054990549683</v>
      </c>
      <c r="K195" s="1">
        <f t="shared" ca="1" si="83"/>
        <v>468.62873694410803</v>
      </c>
      <c r="L195" s="1">
        <f t="shared" ca="1" si="83"/>
        <v>508.29193532680836</v>
      </c>
      <c r="M195" s="1">
        <f t="shared" ca="1" si="83"/>
        <v>470.08511556139723</v>
      </c>
      <c r="N195" s="1">
        <f t="shared" ca="1" si="83"/>
        <v>434.75019081365554</v>
      </c>
      <c r="O195" s="1">
        <f t="shared" ca="1" si="83"/>
        <v>402.07128912556226</v>
      </c>
      <c r="P195" s="1">
        <f t="shared" ca="1" si="83"/>
        <v>371.84876500349469</v>
      </c>
      <c r="Q195" s="1">
        <f t="shared" ca="1" si="83"/>
        <v>343.89797972230656</v>
      </c>
      <c r="R195" s="1">
        <f t="shared" ca="1" si="83"/>
        <v>353.52964838824283</v>
      </c>
      <c r="S195" s="1">
        <f t="shared" ca="1" si="83"/>
        <v>363.43107450191195</v>
      </c>
      <c r="T195" s="1">
        <f t="shared" ca="1" si="83"/>
        <v>373.60981325267227</v>
      </c>
      <c r="U195" s="1">
        <f t="shared" ca="1" si="83"/>
        <v>384.07363143066158</v>
      </c>
      <c r="V195" s="1">
        <f t="shared" ca="1" si="83"/>
        <v>394.83051335317288</v>
      </c>
      <c r="W195" s="1">
        <f t="shared" ca="1" si="83"/>
        <v>438.89792459099306</v>
      </c>
      <c r="X195" s="1">
        <f t="shared" ca="1" si="83"/>
        <v>487.88374174610391</v>
      </c>
      <c r="Y195" s="1">
        <f t="shared" ca="1" si="83"/>
        <v>542.3369128072286</v>
      </c>
      <c r="Z195" s="1">
        <f t="shared" ca="1" si="83"/>
        <v>602.86765437316251</v>
      </c>
      <c r="AA195" s="1">
        <f t="shared" ca="1" si="83"/>
        <v>614.92500746062581</v>
      </c>
      <c r="AB195" s="1">
        <f t="shared" ca="1" si="83"/>
        <v>627.22350760983829</v>
      </c>
      <c r="AC195" s="1">
        <f t="shared" ca="1" si="83"/>
        <v>639.76797776203512</v>
      </c>
      <c r="AD195" s="1">
        <f t="shared" ca="1" si="83"/>
        <v>652.5633373172758</v>
      </c>
      <c r="AE195" s="1">
        <f t="shared" ca="1" si="83"/>
        <v>665.6146040636213</v>
      </c>
      <c r="AF195" s="1">
        <f t="shared" ca="1" si="83"/>
        <v>678.9268961448937</v>
      </c>
      <c r="AG195" s="1">
        <f t="shared" ca="1" si="83"/>
        <v>692.50543406779161</v>
      </c>
      <c r="AH195" s="1">
        <f t="shared" ca="1" si="83"/>
        <v>706.3555427491475</v>
      </c>
      <c r="AI195" s="1">
        <f t="shared" ca="1" si="83"/>
        <v>720.48265360413052</v>
      </c>
      <c r="AJ195" s="1">
        <f t="shared" ca="1" si="83"/>
        <v>734.89230667621314</v>
      </c>
      <c r="AK195" s="1">
        <f t="shared" ca="1" si="83"/>
        <v>749.59015280973745</v>
      </c>
      <c r="AL195" s="1">
        <f t="shared" ca="1" si="83"/>
        <v>764.58195586593217</v>
      </c>
      <c r="AM195" s="1">
        <f t="shared" ref="AM195:BR195" ca="1" si="84">(SUM(OFFSET(AM194,,-MIN(AM$28-$G$28,$E$14),1,
    MIN(AM$28-$G$28,$E$14)+MIN(COUNT($G$28:$XFD$28)-1-(AM$28-$G$28),$E$14)+1))
 +(2*$E$14-MIN(AM$28-$G$28,$E$14)-MIN(COUNT($G$28:$XFD$28)-1-(AM$28-$G$28),$E$14))
 *AM194)/(2*$E$14+1)</f>
        <v>779.87359498325088</v>
      </c>
      <c r="AN195" s="1">
        <f t="shared" ca="1" si="84"/>
        <v>795.47106688291592</v>
      </c>
      <c r="AO195" s="1">
        <f t="shared" ca="1" si="84"/>
        <v>811.38048822057431</v>
      </c>
      <c r="AP195" s="1">
        <f t="shared" ca="1" si="84"/>
        <v>827.60809798498576</v>
      </c>
      <c r="AQ195" s="1">
        <f t="shared" ca="1" si="84"/>
        <v>844.16025994468544</v>
      </c>
      <c r="AR195" s="1">
        <f t="shared" ca="1" si="84"/>
        <v>861.04346514357917</v>
      </c>
      <c r="AS195" s="1">
        <f t="shared" ca="1" si="84"/>
        <v>878.26433444645079</v>
      </c>
      <c r="AT195" s="1">
        <f t="shared" ca="1" si="84"/>
        <v>895.82962113537985</v>
      </c>
      <c r="AU195" s="1">
        <f t="shared" ca="1" si="84"/>
        <v>913.74621355808745</v>
      </c>
      <c r="AV195" s="1">
        <f t="shared" ca="1" si="84"/>
        <v>932.02113782924926</v>
      </c>
      <c r="AW195" s="1">
        <f t="shared" ca="1" si="84"/>
        <v>950.66156058583431</v>
      </c>
      <c r="AX195" s="1">
        <f t="shared" ca="1" si="84"/>
        <v>969.67479179755105</v>
      </c>
      <c r="AY195" s="1">
        <f t="shared" ca="1" si="84"/>
        <v>989.06828763350211</v>
      </c>
      <c r="AZ195" s="1">
        <f t="shared" ca="1" si="84"/>
        <v>1008.8496533861721</v>
      </c>
      <c r="BA195" s="1">
        <f t="shared" ca="1" si="84"/>
        <v>1029.0266464538956</v>
      </c>
      <c r="BB195" s="1">
        <f t="shared" ca="1" si="84"/>
        <v>1049.6071793829735</v>
      </c>
      <c r="BC195" s="1">
        <f t="shared" ca="1" si="84"/>
        <v>1070.599322970633</v>
      </c>
      <c r="BD195" s="1">
        <f t="shared" ca="1" si="84"/>
        <v>1092.0113094300457</v>
      </c>
      <c r="BE195" s="1">
        <f t="shared" ca="1" si="84"/>
        <v>1113.8515356186467</v>
      </c>
      <c r="BF195" s="1">
        <f t="shared" ca="1" si="84"/>
        <v>1136.1285663310198</v>
      </c>
      <c r="BG195" s="1">
        <f t="shared" ca="1" si="84"/>
        <v>1158.8511376576403</v>
      </c>
      <c r="BH195" s="1">
        <f t="shared" ca="1" si="84"/>
        <v>1182.0281604107931</v>
      </c>
      <c r="BI195" s="1">
        <f t="shared" ca="1" si="84"/>
        <v>1205.6687236190089</v>
      </c>
      <c r="BJ195" s="1">
        <f t="shared" ca="1" si="84"/>
        <v>1229.7820980913891</v>
      </c>
      <c r="BK195" s="1">
        <f t="shared" ca="1" si="84"/>
        <v>1254.3777400532169</v>
      </c>
      <c r="BL195" s="1">
        <f t="shared" ca="1" si="84"/>
        <v>1279.4652948542814</v>
      </c>
      <c r="BM195" s="1">
        <f t="shared" ca="1" si="84"/>
        <v>1305.0546007513672</v>
      </c>
      <c r="BN195" s="1">
        <f t="shared" ca="1" si="84"/>
        <v>1331.1556927663946</v>
      </c>
      <c r="BO195" s="1">
        <f t="shared" ca="1" si="84"/>
        <v>1357.7788066217227</v>
      </c>
      <c r="BP195" s="1">
        <f t="shared" ca="1" si="84"/>
        <v>1384.9343827541572</v>
      </c>
      <c r="BQ195" s="1">
        <f t="shared" ca="1" si="84"/>
        <v>1412.6330704092404</v>
      </c>
      <c r="BR195" s="1">
        <f t="shared" ca="1" si="84"/>
        <v>1440.8857318174253</v>
      </c>
      <c r="BS195" s="1">
        <f t="shared" ref="BS195:CC195" ca="1" si="85">(SUM(OFFSET(BS194,,-MIN(BS$28-$G$28,$E$14),1,
    MIN(BS$28-$G$28,$E$14)+MIN(COUNT($G$28:$XFD$28)-1-(BS$28-$G$28),$E$14)+1))
 +(2*$E$14-MIN(BS$28-$G$28,$E$14)-MIN(COUNT($G$28:$XFD$28)-1-(BS$28-$G$28),$E$14))
 *BS194)/(2*$E$14+1)</f>
        <v>1469.7034464537737</v>
      </c>
      <c r="BT195" s="1">
        <f t="shared" ca="1" si="85"/>
        <v>1499.0975153828492</v>
      </c>
      <c r="BU195" s="1">
        <f t="shared" ca="1" si="85"/>
        <v>1529.0794656905061</v>
      </c>
      <c r="BV195" s="1">
        <f t="shared" ca="1" si="85"/>
        <v>1559.6610550043163</v>
      </c>
      <c r="BW195" s="1">
        <f t="shared" ca="1" si="85"/>
        <v>1590.8542761044025</v>
      </c>
      <c r="BX195" s="1">
        <f t="shared" ca="1" si="85"/>
        <v>1622.6713616264906</v>
      </c>
      <c r="BY195" s="1">
        <f t="shared" ca="1" si="85"/>
        <v>1655.1247888590203</v>
      </c>
      <c r="BZ195" s="1">
        <f t="shared" ca="1" si="85"/>
        <v>1688.2272846362007</v>
      </c>
      <c r="CA195" s="1">
        <f t="shared" ca="1" si="85"/>
        <v>1721.9918303289248</v>
      </c>
      <c r="CB195" s="1">
        <f t="shared" ca="1" si="85"/>
        <v>1756.4316669355035</v>
      </c>
      <c r="CC195" s="1">
        <f t="shared" ca="1" si="85"/>
        <v>1791.5603002742137</v>
      </c>
    </row>
    <row r="196" spans="2:81" x14ac:dyDescent="0.2">
      <c r="B196" t="s">
        <v>118</v>
      </c>
      <c r="D196" t="s">
        <v>73</v>
      </c>
      <c r="E196" s="7"/>
      <c r="F196" s="7"/>
      <c r="G196" s="81">
        <v>104.10275142656114</v>
      </c>
      <c r="H196" s="17">
        <v>251.22430736269479</v>
      </c>
      <c r="I196" s="17">
        <v>398.34586329882848</v>
      </c>
      <c r="J196" s="17">
        <v>432.06054990549683</v>
      </c>
      <c r="K196" s="17">
        <v>468.62873694410803</v>
      </c>
      <c r="L196" s="17">
        <v>508.2919353268083</v>
      </c>
      <c r="M196" s="17">
        <v>470.08511556139717</v>
      </c>
      <c r="N196" s="17">
        <v>434.75019081365554</v>
      </c>
      <c r="O196" s="17">
        <v>402.07128912556226</v>
      </c>
      <c r="P196" s="17">
        <v>371.84876500349469</v>
      </c>
      <c r="Q196" s="17">
        <v>343.89797972230656</v>
      </c>
      <c r="R196" s="17">
        <v>353.52964838824283</v>
      </c>
      <c r="S196" s="17">
        <v>363.43107450191195</v>
      </c>
      <c r="T196" s="17">
        <v>373.60981325267232</v>
      </c>
      <c r="U196" s="17">
        <v>384.07363143066158</v>
      </c>
      <c r="V196" s="17">
        <v>394.83051335317288</v>
      </c>
      <c r="W196" s="17">
        <v>438.89792459099311</v>
      </c>
      <c r="X196" s="17">
        <v>487.88374174610385</v>
      </c>
      <c r="Y196" s="17">
        <v>542.3369128072286</v>
      </c>
      <c r="Z196" s="17">
        <v>602.8676543731624</v>
      </c>
      <c r="AA196" s="37">
        <f>Z196*(1+$E$12)</f>
        <v>614.92500746062569</v>
      </c>
      <c r="AB196" s="37">
        <f t="shared" ref="AB196:CC197" si="86">AA196*(1+$E$12)</f>
        <v>627.22350760983818</v>
      </c>
      <c r="AC196" s="37">
        <f t="shared" si="86"/>
        <v>639.767977762035</v>
      </c>
      <c r="AD196" s="37">
        <f t="shared" si="86"/>
        <v>652.56333731727568</v>
      </c>
      <c r="AE196" s="37">
        <f t="shared" si="86"/>
        <v>665.61460406362119</v>
      </c>
      <c r="AF196" s="37">
        <f t="shared" si="86"/>
        <v>678.92689614489359</v>
      </c>
      <c r="AG196" s="37">
        <f t="shared" si="86"/>
        <v>692.5054340677915</v>
      </c>
      <c r="AH196" s="37">
        <f t="shared" si="86"/>
        <v>706.35554274914739</v>
      </c>
      <c r="AI196" s="37">
        <f t="shared" si="86"/>
        <v>720.48265360413041</v>
      </c>
      <c r="AJ196" s="37">
        <f t="shared" si="86"/>
        <v>734.89230667621302</v>
      </c>
      <c r="AK196" s="37">
        <f t="shared" si="86"/>
        <v>749.59015280973733</v>
      </c>
      <c r="AL196" s="37">
        <f t="shared" si="86"/>
        <v>764.58195586593206</v>
      </c>
      <c r="AM196" s="37">
        <f t="shared" si="86"/>
        <v>779.87359498325077</v>
      </c>
      <c r="AN196" s="37">
        <f t="shared" si="86"/>
        <v>795.47106688291581</v>
      </c>
      <c r="AO196" s="37">
        <f t="shared" si="86"/>
        <v>811.38048822057419</v>
      </c>
      <c r="AP196" s="37">
        <f t="shared" si="86"/>
        <v>827.60809798498565</v>
      </c>
      <c r="AQ196" s="37">
        <f t="shared" si="86"/>
        <v>844.16025994468532</v>
      </c>
      <c r="AR196" s="37">
        <f t="shared" si="86"/>
        <v>861.04346514357906</v>
      </c>
      <c r="AS196" s="37">
        <f t="shared" si="86"/>
        <v>878.26433444645068</v>
      </c>
      <c r="AT196" s="37">
        <f t="shared" si="86"/>
        <v>895.82962113537974</v>
      </c>
      <c r="AU196" s="37">
        <f t="shared" si="86"/>
        <v>913.74621355808733</v>
      </c>
      <c r="AV196" s="37">
        <f t="shared" si="86"/>
        <v>932.02113782924914</v>
      </c>
      <c r="AW196" s="37">
        <f t="shared" si="86"/>
        <v>950.6615605858342</v>
      </c>
      <c r="AX196" s="37">
        <f t="shared" si="86"/>
        <v>969.67479179755094</v>
      </c>
      <c r="AY196" s="37">
        <f t="shared" si="86"/>
        <v>989.068287633502</v>
      </c>
      <c r="AZ196" s="37">
        <f t="shared" si="86"/>
        <v>1008.849653386172</v>
      </c>
      <c r="BA196" s="37">
        <f t="shared" si="86"/>
        <v>1029.0266464538954</v>
      </c>
      <c r="BB196" s="37">
        <f t="shared" si="86"/>
        <v>1049.6071793829733</v>
      </c>
      <c r="BC196" s="37">
        <f t="shared" si="86"/>
        <v>1070.5993229706328</v>
      </c>
      <c r="BD196" s="37">
        <f t="shared" si="86"/>
        <v>1092.0113094300455</v>
      </c>
      <c r="BE196" s="37">
        <f t="shared" si="86"/>
        <v>1113.8515356186465</v>
      </c>
      <c r="BF196" s="37">
        <f t="shared" si="86"/>
        <v>1136.1285663310196</v>
      </c>
      <c r="BG196" s="37">
        <f t="shared" si="86"/>
        <v>1158.85113765764</v>
      </c>
      <c r="BH196" s="37">
        <f t="shared" si="86"/>
        <v>1182.0281604107929</v>
      </c>
      <c r="BI196" s="37">
        <f t="shared" si="86"/>
        <v>1205.6687236190087</v>
      </c>
      <c r="BJ196" s="37">
        <f t="shared" si="86"/>
        <v>1229.7820980913889</v>
      </c>
      <c r="BK196" s="37">
        <f t="shared" si="86"/>
        <v>1254.3777400532167</v>
      </c>
      <c r="BL196" s="37">
        <f t="shared" si="86"/>
        <v>1279.465294854281</v>
      </c>
      <c r="BM196" s="37">
        <f t="shared" si="86"/>
        <v>1305.0546007513667</v>
      </c>
      <c r="BN196" s="37">
        <f t="shared" si="86"/>
        <v>1331.1556927663942</v>
      </c>
      <c r="BO196" s="37">
        <f t="shared" si="86"/>
        <v>1357.778806621722</v>
      </c>
      <c r="BP196" s="37">
        <f t="shared" si="86"/>
        <v>1384.9343827541563</v>
      </c>
      <c r="BQ196" s="37">
        <f t="shared" si="86"/>
        <v>1412.6330704092395</v>
      </c>
      <c r="BR196" s="37">
        <f t="shared" si="86"/>
        <v>1440.8857318174244</v>
      </c>
      <c r="BS196" s="37">
        <f t="shared" si="86"/>
        <v>1469.7034464537728</v>
      </c>
      <c r="BT196" s="37">
        <f t="shared" si="86"/>
        <v>1499.0975153828483</v>
      </c>
      <c r="BU196" s="37">
        <f t="shared" si="86"/>
        <v>1529.0794656905052</v>
      </c>
      <c r="BV196" s="37">
        <f t="shared" si="86"/>
        <v>1559.6610550043154</v>
      </c>
      <c r="BW196" s="37">
        <f t="shared" si="86"/>
        <v>1590.8542761044016</v>
      </c>
      <c r="BX196" s="37">
        <f t="shared" si="86"/>
        <v>1622.6713616264897</v>
      </c>
      <c r="BY196" s="37">
        <f t="shared" si="86"/>
        <v>1655.1247888590194</v>
      </c>
      <c r="BZ196" s="37">
        <f t="shared" si="86"/>
        <v>1688.2272846361998</v>
      </c>
      <c r="CA196" s="37">
        <f t="shared" si="86"/>
        <v>1721.9918303289237</v>
      </c>
      <c r="CB196" s="37">
        <f t="shared" si="86"/>
        <v>1756.4316669355021</v>
      </c>
      <c r="CC196" s="37">
        <f t="shared" si="86"/>
        <v>1791.5603002742121</v>
      </c>
    </row>
    <row r="197" spans="2:81" x14ac:dyDescent="0.2">
      <c r="B197" t="s">
        <v>119</v>
      </c>
      <c r="D197" t="s">
        <v>73</v>
      </c>
      <c r="E197" s="7"/>
      <c r="F197" s="7"/>
      <c r="G197" s="81">
        <v>194.37563356496639</v>
      </c>
      <c r="H197" s="17">
        <v>251.22430736269479</v>
      </c>
      <c r="I197" s="17">
        <v>398.34586329882848</v>
      </c>
      <c r="J197" s="17">
        <v>432.06054990549683</v>
      </c>
      <c r="K197" s="17">
        <v>468.62873694410803</v>
      </c>
      <c r="L197" s="17">
        <v>508.2919353268083</v>
      </c>
      <c r="M197" s="17">
        <v>470.08511556139717</v>
      </c>
      <c r="N197" s="17">
        <v>434.75019081365554</v>
      </c>
      <c r="O197" s="17">
        <v>402.07128912556226</v>
      </c>
      <c r="P197" s="17">
        <v>371.84876500349469</v>
      </c>
      <c r="Q197" s="17">
        <v>343.89797972230656</v>
      </c>
      <c r="R197" s="17">
        <v>353.52964838824283</v>
      </c>
      <c r="S197" s="17">
        <v>363.43107450191195</v>
      </c>
      <c r="T197" s="17">
        <v>373.60981325267232</v>
      </c>
      <c r="U197" s="17">
        <v>384.07363143066158</v>
      </c>
      <c r="V197" s="17">
        <v>394.83051335317288</v>
      </c>
      <c r="W197" s="17">
        <v>438.89792459099311</v>
      </c>
      <c r="X197" s="17">
        <v>487.88374174610385</v>
      </c>
      <c r="Y197" s="17">
        <v>542.3369128072286</v>
      </c>
      <c r="Z197" s="17">
        <v>602.8676543731624</v>
      </c>
      <c r="AA197" s="37">
        <f>Z197*(1+$E$12)</f>
        <v>614.92500746062569</v>
      </c>
      <c r="AB197" s="37">
        <f t="shared" si="86"/>
        <v>627.22350760983818</v>
      </c>
      <c r="AC197" s="37">
        <f t="shared" si="86"/>
        <v>639.767977762035</v>
      </c>
      <c r="AD197" s="37">
        <f t="shared" si="86"/>
        <v>652.56333731727568</v>
      </c>
      <c r="AE197" s="37">
        <f t="shared" si="86"/>
        <v>665.61460406362119</v>
      </c>
      <c r="AF197" s="37">
        <f t="shared" si="86"/>
        <v>678.92689614489359</v>
      </c>
      <c r="AG197" s="37">
        <f t="shared" si="86"/>
        <v>692.5054340677915</v>
      </c>
      <c r="AH197" s="37">
        <f t="shared" si="86"/>
        <v>706.35554274914739</v>
      </c>
      <c r="AI197" s="37">
        <f t="shared" si="86"/>
        <v>720.48265360413041</v>
      </c>
      <c r="AJ197" s="37">
        <f t="shared" si="86"/>
        <v>734.89230667621302</v>
      </c>
      <c r="AK197" s="37">
        <f t="shared" si="86"/>
        <v>749.59015280973733</v>
      </c>
      <c r="AL197" s="37">
        <f t="shared" si="86"/>
        <v>764.58195586593206</v>
      </c>
      <c r="AM197" s="37">
        <f t="shared" si="86"/>
        <v>779.87359498325077</v>
      </c>
      <c r="AN197" s="37">
        <f t="shared" si="86"/>
        <v>795.47106688291581</v>
      </c>
      <c r="AO197" s="37">
        <f t="shared" si="86"/>
        <v>811.38048822057419</v>
      </c>
      <c r="AP197" s="37">
        <f t="shared" si="86"/>
        <v>827.60809798498565</v>
      </c>
      <c r="AQ197" s="37">
        <f t="shared" si="86"/>
        <v>844.16025994468532</v>
      </c>
      <c r="AR197" s="37">
        <f t="shared" si="86"/>
        <v>861.04346514357906</v>
      </c>
      <c r="AS197" s="37">
        <f t="shared" si="86"/>
        <v>878.26433444645068</v>
      </c>
      <c r="AT197" s="37">
        <f t="shared" si="86"/>
        <v>895.82962113537974</v>
      </c>
      <c r="AU197" s="37">
        <f t="shared" si="86"/>
        <v>913.74621355808733</v>
      </c>
      <c r="AV197" s="37">
        <f t="shared" si="86"/>
        <v>932.02113782924914</v>
      </c>
      <c r="AW197" s="37">
        <f t="shared" si="86"/>
        <v>950.6615605858342</v>
      </c>
      <c r="AX197" s="37">
        <f t="shared" si="86"/>
        <v>969.67479179755094</v>
      </c>
      <c r="AY197" s="37">
        <f t="shared" si="86"/>
        <v>989.068287633502</v>
      </c>
      <c r="AZ197" s="37">
        <f t="shared" si="86"/>
        <v>1008.849653386172</v>
      </c>
      <c r="BA197" s="37">
        <f t="shared" si="86"/>
        <v>1029.0266464538954</v>
      </c>
      <c r="BB197" s="37">
        <f t="shared" si="86"/>
        <v>1049.6071793829733</v>
      </c>
      <c r="BC197" s="37">
        <f t="shared" si="86"/>
        <v>1070.5993229706328</v>
      </c>
      <c r="BD197" s="37">
        <f t="shared" si="86"/>
        <v>1092.0113094300455</v>
      </c>
      <c r="BE197" s="37">
        <f t="shared" si="86"/>
        <v>1113.8515356186465</v>
      </c>
      <c r="BF197" s="37">
        <f t="shared" si="86"/>
        <v>1136.1285663310196</v>
      </c>
      <c r="BG197" s="37">
        <f t="shared" si="86"/>
        <v>1158.85113765764</v>
      </c>
      <c r="BH197" s="37">
        <f t="shared" si="86"/>
        <v>1182.0281604107929</v>
      </c>
      <c r="BI197" s="37">
        <f t="shared" si="86"/>
        <v>1205.6687236190087</v>
      </c>
      <c r="BJ197" s="37">
        <f t="shared" si="86"/>
        <v>1229.7820980913889</v>
      </c>
      <c r="BK197" s="37">
        <f t="shared" si="86"/>
        <v>1254.3777400532167</v>
      </c>
      <c r="BL197" s="37">
        <f t="shared" si="86"/>
        <v>1279.465294854281</v>
      </c>
      <c r="BM197" s="37">
        <f t="shared" si="86"/>
        <v>1305.0546007513667</v>
      </c>
      <c r="BN197" s="37">
        <f t="shared" si="86"/>
        <v>1331.1556927663942</v>
      </c>
      <c r="BO197" s="37">
        <f t="shared" si="86"/>
        <v>1357.778806621722</v>
      </c>
      <c r="BP197" s="37">
        <f t="shared" si="86"/>
        <v>1384.9343827541563</v>
      </c>
      <c r="BQ197" s="37">
        <f t="shared" si="86"/>
        <v>1412.6330704092395</v>
      </c>
      <c r="BR197" s="37">
        <f t="shared" si="86"/>
        <v>1440.8857318174244</v>
      </c>
      <c r="BS197" s="37">
        <f t="shared" si="86"/>
        <v>1469.7034464537728</v>
      </c>
      <c r="BT197" s="37">
        <f t="shared" si="86"/>
        <v>1499.0975153828483</v>
      </c>
      <c r="BU197" s="37">
        <f t="shared" si="86"/>
        <v>1529.0794656905052</v>
      </c>
      <c r="BV197" s="37">
        <f t="shared" si="86"/>
        <v>1559.6610550043154</v>
      </c>
      <c r="BW197" s="37">
        <f t="shared" si="86"/>
        <v>1590.8542761044016</v>
      </c>
      <c r="BX197" s="37">
        <f t="shared" si="86"/>
        <v>1622.6713616264897</v>
      </c>
      <c r="BY197" s="37">
        <f t="shared" si="86"/>
        <v>1655.1247888590194</v>
      </c>
      <c r="BZ197" s="37">
        <f t="shared" si="86"/>
        <v>1688.2272846361998</v>
      </c>
      <c r="CA197" s="37">
        <f t="shared" si="86"/>
        <v>1721.9918303289237</v>
      </c>
      <c r="CB197" s="37">
        <f t="shared" si="86"/>
        <v>1756.4316669355021</v>
      </c>
      <c r="CC197" s="37">
        <f t="shared" si="86"/>
        <v>1791.5603002742121</v>
      </c>
    </row>
    <row r="198" spans="2:81" x14ac:dyDescent="0.2">
      <c r="B198" s="7" t="s">
        <v>78</v>
      </c>
      <c r="C198" s="7"/>
      <c r="D198" s="7" t="s">
        <v>73</v>
      </c>
      <c r="G198" s="9">
        <f ca="1">G191+IF($E$16=References!$B$13,G195,IF($E$16=References!$B$14,'Calculations - 8hr'!G196,'Calculations - 8hr'!G197))</f>
        <v>132.30153483151179</v>
      </c>
      <c r="H198" s="9">
        <f ca="1">H191+IF($E$16=References!$B$13,H195,IF($E$16=References!$B$14,'Calculations - 8hr'!H196,'Calculations - 8hr'!H197))</f>
        <v>281.46653464045181</v>
      </c>
      <c r="I198" s="9">
        <f ca="1">I191+IF($E$16=References!$B$13,I195,IF($E$16=References!$B$14,'Calculations - 8hr'!I196,'Calculations - 8hr'!I197))</f>
        <v>430.76986744041125</v>
      </c>
      <c r="J198" s="9">
        <f ca="1">J191+IF($E$16=References!$B$13,J195,IF($E$16=References!$B$14,'Calculations - 8hr'!J196,'Calculations - 8hr'!J197))</f>
        <v>466.83116963244004</v>
      </c>
      <c r="K198" s="9">
        <f ca="1">K191+IF($E$16=References!$B$13,K195,IF($E$16=References!$B$14,'Calculations - 8hr'!K196,'Calculations - 8hr'!K197))</f>
        <v>505.94923525757224</v>
      </c>
      <c r="L198" s="9">
        <f ca="1">L191+IF($E$16=References!$B$13,L195,IF($E$16=References!$B$14,'Calculations - 8hr'!L196,'Calculations - 8hr'!L197))</f>
        <v>548.35124619136388</v>
      </c>
      <c r="M198" s="9">
        <f ca="1">M191+IF($E$16=References!$B$13,M195,IF($E$16=References!$B$14,'Calculations - 8hr'!M196,'Calculations - 8hr'!M197))</f>
        <v>513.08765176032421</v>
      </c>
      <c r="N198" s="9">
        <f ca="1">N191+IF($E$16=References!$B$13,N195,IF($E$16=References!$B$14,'Calculations - 8hr'!N196,'Calculations - 8hr'!N197))</f>
        <v>480.89638268630443</v>
      </c>
      <c r="O198" s="9">
        <f ca="1">O191+IF($E$16=References!$B$13,O195,IF($E$16=References!$B$14,'Calculations - 8hr'!O196,'Calculations - 8hr'!O197))</f>
        <v>451.58334364165307</v>
      </c>
      <c r="P198" s="9">
        <f ca="1">P191+IF($E$16=References!$B$13,P195,IF($E$16=References!$B$14,'Calculations - 8hr'!P196,'Calculations - 8hr'!P197))</f>
        <v>424.97241189515307</v>
      </c>
      <c r="Q198" s="9">
        <f ca="1">Q191+IF($E$16=References!$B$13,Q195,IF($E$16=References!$B$14,'Calculations - 8hr'!Q196,'Calculations - 8hr'!Q197))</f>
        <v>400.90901429898997</v>
      </c>
      <c r="R198" s="9">
        <f ca="1">R191+IF($E$16=References!$B$13,R195,IF($E$16=References!$B$14,'Calculations - 8hr'!R196,'Calculations - 8hr'!R197))</f>
        <v>414.71925359395766</v>
      </c>
      <c r="S198" s="9">
        <f ca="1">S191+IF($E$16=References!$B$13,S195,IF($E$16=References!$B$14,'Calculations - 8hr'!S196,'Calculations - 8hr'!S197))</f>
        <v>429.11246747464833</v>
      </c>
      <c r="T198" s="9">
        <f ca="1">T191+IF($E$16=References!$B$13,T195,IF($E$16=References!$B$14,'Calculations - 8hr'!T196,'Calculations - 8hr'!T197))</f>
        <v>444.11406648747084</v>
      </c>
      <c r="U198" s="9">
        <f ca="1">U191+IF($E$16=References!$B$13,U195,IF($E$16=References!$B$14,'Calculations - 8hr'!U196,'Calculations - 8hr'!U197))</f>
        <v>459.77160319934421</v>
      </c>
      <c r="V198" s="9">
        <f ca="1">V191+IF($E$16=References!$B$13,V195,IF($E$16=References!$B$14,'Calculations - 8hr'!V196,'Calculations - 8hr'!V197))</f>
        <v>476.16292459233699</v>
      </c>
      <c r="W198" s="9">
        <f ca="1">W191+IF($E$16=References!$B$13,W195,IF($E$16=References!$B$14,'Calculations - 8hr'!W196,'Calculations - 8hr'!W197))</f>
        <v>526.29618139182276</v>
      </c>
      <c r="X198" s="9">
        <f ca="1">X191+IF($E$16=References!$B$13,X195,IF($E$16=References!$B$14,'Calculations - 8hr'!X196,'Calculations - 8hr'!X197))</f>
        <v>581.80050099253629</v>
      </c>
      <c r="Y198" s="9">
        <f ca="1">Y191+IF($E$16=References!$B$13,Y195,IF($E$16=References!$B$14,'Calculations - 8hr'!Y196,'Calculations - 8hr'!Y197))</f>
        <v>643.24008798624902</v>
      </c>
      <c r="Z198" s="9">
        <f ca="1">Z191+IF($E$16=References!$B$13,Z195,IF($E$16=References!$B$14,'Calculations - 8hr'!Z196,'Calculations - 8hr'!Z197))</f>
        <v>711.28982485475785</v>
      </c>
      <c r="AA198" s="9">
        <f ca="1">AA191+IF($E$16=References!$B$13,AA195,IF($E$16=References!$B$14,'Calculations - 8hr'!AA196,'Calculations - 8hr'!AA197))</f>
        <v>725.51562135185316</v>
      </c>
      <c r="AB198" s="9">
        <f ca="1">AB191+IF($E$16=References!$B$13,AB195,IF($E$16=References!$B$14,'Calculations - 8hr'!AB196,'Calculations - 8hr'!AB197))</f>
        <v>740.02593377889013</v>
      </c>
      <c r="AC198" s="9">
        <f ca="1">AC191+IF($E$16=References!$B$13,AC195,IF($E$16=References!$B$14,'Calculations - 8hr'!AC196,'Calculations - 8hr'!AC197))</f>
        <v>754.82645245446804</v>
      </c>
      <c r="AD198" s="9">
        <f ca="1">AD191+IF($E$16=References!$B$13,AD195,IF($E$16=References!$B$14,'Calculations - 8hr'!AD196,'Calculations - 8hr'!AD197))</f>
        <v>769.92298150355737</v>
      </c>
      <c r="AE198" s="9">
        <f ca="1">AE191+IF($E$16=References!$B$13,AE195,IF($E$16=References!$B$14,'Calculations - 8hr'!AE196,'Calculations - 8hr'!AE197))</f>
        <v>785.32144113362847</v>
      </c>
      <c r="AF198" s="9">
        <f ca="1">AF191+IF($E$16=References!$B$13,AF195,IF($E$16=References!$B$14,'Calculations - 8hr'!AF196,'Calculations - 8hr'!AF197))</f>
        <v>801.02786995630106</v>
      </c>
      <c r="AG198" s="9">
        <f ca="1">AG191+IF($E$16=References!$B$13,AG195,IF($E$16=References!$B$14,'Calculations - 8hr'!AG196,'Calculations - 8hr'!AG197))</f>
        <v>817.04842735542707</v>
      </c>
      <c r="AH198" s="9">
        <f ca="1">AH191+IF($E$16=References!$B$13,AH195,IF($E$16=References!$B$14,'Calculations - 8hr'!AH196,'Calculations - 8hr'!AH197))</f>
        <v>833.38939590253574</v>
      </c>
      <c r="AI198" s="9">
        <f ca="1">AI191+IF($E$16=References!$B$13,AI195,IF($E$16=References!$B$14,'Calculations - 8hr'!AI196,'Calculations - 8hr'!AI197))</f>
        <v>850.05718382058649</v>
      </c>
      <c r="AJ198" s="9">
        <f ca="1">AJ191+IF($E$16=References!$B$13,AJ195,IF($E$16=References!$B$14,'Calculations - 8hr'!AJ196,'Calculations - 8hr'!AJ197))</f>
        <v>867.05832749699823</v>
      </c>
      <c r="AK198" s="9">
        <f ca="1">AK191+IF($E$16=References!$B$13,AK195,IF($E$16=References!$B$14,'Calculations - 8hr'!AK196,'Calculations - 8hr'!AK197))</f>
        <v>884.39949404693823</v>
      </c>
      <c r="AL198" s="9">
        <f ca="1">AL191+IF($E$16=References!$B$13,AL195,IF($E$16=References!$B$14,'Calculations - 8hr'!AL196,'Calculations - 8hr'!AL197))</f>
        <v>902.08748392787697</v>
      </c>
      <c r="AM198" s="9">
        <f ca="1">AM191+IF($E$16=References!$B$13,AM195,IF($E$16=References!$B$14,'Calculations - 8hr'!AM196,'Calculations - 8hr'!AM197))</f>
        <v>920.12923360643458</v>
      </c>
      <c r="AN198" s="9">
        <f ca="1">AN191+IF($E$16=References!$B$13,AN195,IF($E$16=References!$B$14,'Calculations - 8hr'!AN196,'Calculations - 8hr'!AN197))</f>
        <v>938.53181827856326</v>
      </c>
      <c r="AO198" s="9">
        <f ca="1">AO191+IF($E$16=References!$B$13,AO195,IF($E$16=References!$B$14,'Calculations - 8hr'!AO196,'Calculations - 8hr'!AO197))</f>
        <v>957.30245464413463</v>
      </c>
      <c r="AP198" s="9">
        <f ca="1">AP191+IF($E$16=References!$B$13,AP195,IF($E$16=References!$B$14,'Calculations - 8hr'!AP196,'Calculations - 8hr'!AP197))</f>
        <v>976.44850373701729</v>
      </c>
      <c r="AQ198" s="9">
        <f ca="1">AQ191+IF($E$16=References!$B$13,AQ195,IF($E$16=References!$B$14,'Calculations - 8hr'!AQ196,'Calculations - 8hr'!AQ197))</f>
        <v>995.97747381175759</v>
      </c>
      <c r="AR198" s="9">
        <f ca="1">AR191+IF($E$16=References!$B$13,AR195,IF($E$16=References!$B$14,'Calculations - 8hr'!AR196,'Calculations - 8hr'!AR197))</f>
        <v>1015.8970232879927</v>
      </c>
      <c r="AS198" s="9">
        <f ca="1">AS191+IF($E$16=References!$B$13,AS195,IF($E$16=References!$B$14,'Calculations - 8hr'!AS196,'Calculations - 8hr'!AS197))</f>
        <v>1036.2149637537527</v>
      </c>
      <c r="AT198" s="9">
        <f ca="1">AT191+IF($E$16=References!$B$13,AT195,IF($E$16=References!$B$14,'Calculations - 8hr'!AT196,'Calculations - 8hr'!AT197))</f>
        <v>1056.9392630288278</v>
      </c>
      <c r="AU198" s="9">
        <f ca="1">AU191+IF($E$16=References!$B$13,AU195,IF($E$16=References!$B$14,'Calculations - 8hr'!AU196,'Calculations - 8hr'!AU197))</f>
        <v>1078.0780482894043</v>
      </c>
      <c r="AV198" s="9">
        <f ca="1">AV191+IF($E$16=References!$B$13,AV195,IF($E$16=References!$B$14,'Calculations - 8hr'!AV196,'Calculations - 8hr'!AV197))</f>
        <v>1099.6396092551925</v>
      </c>
      <c r="AW198" s="9">
        <f ca="1">AW191+IF($E$16=References!$B$13,AW195,IF($E$16=References!$B$14,'Calculations - 8hr'!AW196,'Calculations - 8hr'!AW197))</f>
        <v>1121.6324014402965</v>
      </c>
      <c r="AX198" s="9">
        <f ca="1">AX191+IF($E$16=References!$B$13,AX195,IF($E$16=References!$B$14,'Calculations - 8hr'!AX196,'Calculations - 8hr'!AX197))</f>
        <v>1144.0650494691024</v>
      </c>
      <c r="AY198" s="9">
        <f ca="1">AY191+IF($E$16=References!$B$13,AY195,IF($E$16=References!$B$14,'Calculations - 8hr'!AY196,'Calculations - 8hr'!AY197))</f>
        <v>1166.9463504584844</v>
      </c>
      <c r="AZ198" s="9">
        <f ca="1">AZ191+IF($E$16=References!$B$13,AZ195,IF($E$16=References!$B$14,'Calculations - 8hr'!AZ196,'Calculations - 8hr'!AZ197))</f>
        <v>1190.2852774676542</v>
      </c>
      <c r="BA198" s="9">
        <f ca="1">BA191+IF($E$16=References!$B$13,BA195,IF($E$16=References!$B$14,'Calculations - 8hr'!BA196,'Calculations - 8hr'!BA197))</f>
        <v>1214.0909830170074</v>
      </c>
      <c r="BB198" s="9">
        <f ca="1">BB191+IF($E$16=References!$B$13,BB195,IF($E$16=References!$B$14,'Calculations - 8hr'!BB196,'Calculations - 8hr'!BB197))</f>
        <v>1238.3728026773474</v>
      </c>
      <c r="BC198" s="9">
        <f ca="1">BC191+IF($E$16=References!$B$13,BC195,IF($E$16=References!$B$14,'Calculations - 8hr'!BC196,'Calculations - 8hr'!BC197))</f>
        <v>1263.1402587308944</v>
      </c>
      <c r="BD198" s="9">
        <f ca="1">BD191+IF($E$16=References!$B$13,BD195,IF($E$16=References!$B$14,'Calculations - 8hr'!BD196,'Calculations - 8hr'!BD197))</f>
        <v>1288.4030639055122</v>
      </c>
      <c r="BE198" s="9">
        <f ca="1">BE191+IF($E$16=References!$B$13,BE195,IF($E$16=References!$B$14,'Calculations - 8hr'!BE196,'Calculations - 8hr'!BE197))</f>
        <v>1314.1711251836227</v>
      </c>
      <c r="BF198" s="9">
        <f ca="1">BF191+IF($E$16=References!$B$13,BF195,IF($E$16=References!$B$14,'Calculations - 8hr'!BF196,'Calculations - 8hr'!BF197))</f>
        <v>1340.4545476872952</v>
      </c>
      <c r="BG198" s="9">
        <f ca="1">BG191+IF($E$16=References!$B$13,BG195,IF($E$16=References!$B$14,'Calculations - 8hr'!BG196,'Calculations - 8hr'!BG197))</f>
        <v>1367.2636386410413</v>
      </c>
      <c r="BH198" s="9">
        <f ca="1">BH191+IF($E$16=References!$B$13,BH195,IF($E$16=References!$B$14,'Calculations - 8hr'!BH196,'Calculations - 8hr'!BH197))</f>
        <v>1394.6089114138622</v>
      </c>
      <c r="BI198" s="9">
        <f ca="1">BI191+IF($E$16=References!$B$13,BI195,IF($E$16=References!$B$14,'Calculations - 8hr'!BI196,'Calculations - 8hr'!BI197))</f>
        <v>1422.5010896421393</v>
      </c>
      <c r="BJ198" s="9">
        <f ca="1">BJ191+IF($E$16=References!$B$13,BJ195,IF($E$16=References!$B$14,'Calculations - 8hr'!BJ196,'Calculations - 8hr'!BJ197))</f>
        <v>1450.9511114349821</v>
      </c>
      <c r="BK198" s="9">
        <f ca="1">BK191+IF($E$16=References!$B$13,BK195,IF($E$16=References!$B$14,'Calculations - 8hr'!BK196,'Calculations - 8hr'!BK197))</f>
        <v>1479.9701336636817</v>
      </c>
      <c r="BL198" s="9">
        <f ca="1">BL191+IF($E$16=References!$B$13,BL195,IF($E$16=References!$B$14,'Calculations - 8hr'!BL196,'Calculations - 8hr'!BL197))</f>
        <v>1509.5695363369555</v>
      </c>
      <c r="BM198" s="9">
        <f ca="1">BM191+IF($E$16=References!$B$13,BM195,IF($E$16=References!$B$14,'Calculations - 8hr'!BM196,'Calculations - 8hr'!BM197))</f>
        <v>1539.7609270636949</v>
      </c>
      <c r="BN198" s="9">
        <f ca="1">BN191+IF($E$16=References!$B$13,BN195,IF($E$16=References!$B$14,'Calculations - 8hr'!BN196,'Calculations - 8hr'!BN197))</f>
        <v>1570.5561456049688</v>
      </c>
      <c r="BO198" s="9">
        <f ca="1">BO191+IF($E$16=References!$B$13,BO195,IF($E$16=References!$B$14,'Calculations - 8hr'!BO196,'Calculations - 8hr'!BO197))</f>
        <v>1601.9672685170683</v>
      </c>
      <c r="BP198" s="9">
        <f ca="1">BP191+IF($E$16=References!$B$13,BP195,IF($E$16=References!$B$14,'Calculations - 8hr'!BP196,'Calculations - 8hr'!BP197))</f>
        <v>1634.0066138874099</v>
      </c>
      <c r="BQ198" s="9">
        <f ca="1">BQ191+IF($E$16=References!$B$13,BQ195,IF($E$16=References!$B$14,'Calculations - 8hr'!BQ196,'Calculations - 8hr'!BQ197))</f>
        <v>1666.6867461651582</v>
      </c>
      <c r="BR198" s="9">
        <f ca="1">BR191+IF($E$16=References!$B$13,BR195,IF($E$16=References!$B$14,'Calculations - 8hr'!BR196,'Calculations - 8hr'!BR197))</f>
        <v>1700.0204810884613</v>
      </c>
      <c r="BS198" s="9">
        <f ca="1">BS191+IF($E$16=References!$B$13,BS195,IF($E$16=References!$B$14,'Calculations - 8hr'!BS196,'Calculations - 8hr'!BS197))</f>
        <v>1734.0208907102306</v>
      </c>
      <c r="BT198" s="9">
        <f ca="1">BT191+IF($E$16=References!$B$13,BT195,IF($E$16=References!$B$14,'Calculations - 8hr'!BT196,'Calculations - 8hr'!BT197))</f>
        <v>1768.7013085244353</v>
      </c>
      <c r="BU198" s="9">
        <f ca="1">BU191+IF($E$16=References!$B$13,BU195,IF($E$16=References!$B$14,'Calculations - 8hr'!BU196,'Calculations - 8hr'!BU197))</f>
        <v>1804.0753346949239</v>
      </c>
      <c r="BV198" s="9">
        <f ca="1">BV191+IF($E$16=References!$B$13,BV195,IF($E$16=References!$B$14,'Calculations - 8hr'!BV196,'Calculations - 8hr'!BV197))</f>
        <v>1840.1568413888222</v>
      </c>
      <c r="BW198" s="9">
        <f ca="1">BW191+IF($E$16=References!$B$13,BW195,IF($E$16=References!$B$14,'Calculations - 8hr'!BW196,'Calculations - 8hr'!BW197))</f>
        <v>1876.9599782165988</v>
      </c>
      <c r="BX198" s="9">
        <f ca="1">BX191+IF($E$16=References!$B$13,BX195,IF($E$16=References!$B$14,'Calculations - 8hr'!BX196,'Calculations - 8hr'!BX197))</f>
        <v>1914.4991777809305</v>
      </c>
      <c r="BY198" s="9">
        <f ca="1">BY191+IF($E$16=References!$B$13,BY195,IF($E$16=References!$B$14,'Calculations - 8hr'!BY196,'Calculations - 8hr'!BY197))</f>
        <v>1952.7891613365491</v>
      </c>
      <c r="BZ198" s="9">
        <f ca="1">BZ191+IF($E$16=References!$B$13,BZ195,IF($E$16=References!$B$14,'Calculations - 8hr'!BZ196,'Calculations - 8hr'!BZ197))</f>
        <v>1991.84494456328</v>
      </c>
      <c r="CA198" s="9">
        <f ca="1">CA191+IF($E$16=References!$B$13,CA195,IF($E$16=References!$B$14,'Calculations - 8hr'!CA196,'Calculations - 8hr'!CA197))</f>
        <v>2031.6818434545457</v>
      </c>
      <c r="CB198" s="9">
        <f ca="1">CB191+IF($E$16=References!$B$13,CB195,IF($E$16=References!$B$14,'Calculations - 8hr'!CB196,'Calculations - 8hr'!CB197))</f>
        <v>2072.3154803236371</v>
      </c>
      <c r="CC198" s="9">
        <f ca="1">CC191+IF($E$16=References!$B$13,CC195,IF($E$16=References!$B$14,'Calculations - 8hr'!CC196,'Calculations - 8hr'!CC197))</f>
        <v>2113.7617899301099</v>
      </c>
    </row>
    <row r="200" spans="2:81" x14ac:dyDescent="0.2">
      <c r="B200" s="7" t="s">
        <v>79</v>
      </c>
    </row>
    <row r="201" spans="2:81" x14ac:dyDescent="0.2">
      <c r="B201" s="6"/>
      <c r="C201" s="34"/>
      <c r="D201" s="34"/>
      <c r="E201" s="34"/>
      <c r="F201" s="34"/>
      <c r="G201" s="63">
        <f>G28</f>
        <v>2026</v>
      </c>
      <c r="H201" s="63">
        <f t="shared" ref="H201:Z201" si="87">H28</f>
        <v>2027</v>
      </c>
      <c r="I201" s="63">
        <f t="shared" si="87"/>
        <v>2028</v>
      </c>
      <c r="J201" s="63">
        <f t="shared" si="87"/>
        <v>2029</v>
      </c>
      <c r="K201" s="63">
        <f t="shared" si="87"/>
        <v>2030</v>
      </c>
      <c r="L201" s="63">
        <f t="shared" si="87"/>
        <v>2031</v>
      </c>
      <c r="M201" s="63">
        <f t="shared" si="87"/>
        <v>2032</v>
      </c>
      <c r="N201" s="63">
        <f t="shared" si="87"/>
        <v>2033</v>
      </c>
      <c r="O201" s="63">
        <f t="shared" si="87"/>
        <v>2034</v>
      </c>
      <c r="P201" s="63">
        <f t="shared" si="87"/>
        <v>2035</v>
      </c>
      <c r="Q201" s="63">
        <f t="shared" si="87"/>
        <v>2036</v>
      </c>
      <c r="R201" s="63">
        <f t="shared" si="87"/>
        <v>2037</v>
      </c>
      <c r="S201" s="63">
        <f t="shared" si="87"/>
        <v>2038</v>
      </c>
      <c r="T201" s="63">
        <f t="shared" si="87"/>
        <v>2039</v>
      </c>
      <c r="U201" s="63">
        <f t="shared" si="87"/>
        <v>2040</v>
      </c>
      <c r="V201" s="63">
        <f t="shared" si="87"/>
        <v>2041</v>
      </c>
      <c r="W201" s="63">
        <f t="shared" si="87"/>
        <v>2042</v>
      </c>
      <c r="X201" s="63">
        <f t="shared" si="87"/>
        <v>2043</v>
      </c>
      <c r="Y201" s="63">
        <f t="shared" si="87"/>
        <v>2044</v>
      </c>
      <c r="Z201" s="63">
        <f t="shared" si="87"/>
        <v>2045</v>
      </c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</row>
    <row r="202" spans="2:81" x14ac:dyDescent="0.2">
      <c r="B202" t="s">
        <v>80</v>
      </c>
      <c r="G202" s="1">
        <f ca="1">G186</f>
        <v>571.62393210935238</v>
      </c>
      <c r="H202" s="1">
        <f t="shared" ref="H202:BS202" ca="1" si="88">H186</f>
        <v>574.08785596492521</v>
      </c>
      <c r="I202" s="1">
        <f t="shared" ca="1" si="88"/>
        <v>1093.1152334933265</v>
      </c>
      <c r="J202" s="1">
        <f t="shared" ca="1" si="88"/>
        <v>955.11596574665896</v>
      </c>
      <c r="K202" s="1">
        <f t="shared" ca="1" si="88"/>
        <v>835.72704289368824</v>
      </c>
      <c r="L202" s="1">
        <f t="shared" ca="1" si="88"/>
        <v>520.98472648594986</v>
      </c>
      <c r="M202" s="1">
        <f t="shared" ca="1" si="88"/>
        <v>521.74830310760478</v>
      </c>
      <c r="N202" s="1">
        <f t="shared" ca="1" si="88"/>
        <v>522.54795470162526</v>
      </c>
      <c r="O202" s="1">
        <f t="shared" ca="1" si="88"/>
        <v>523.38209282216576</v>
      </c>
      <c r="P202" s="1">
        <f t="shared" ca="1" si="88"/>
        <v>507.21285755225284</v>
      </c>
      <c r="Q202" s="1">
        <f t="shared" ca="1" si="88"/>
        <v>304.2166601784287</v>
      </c>
      <c r="R202" s="1">
        <f t="shared" ca="1" si="88"/>
        <v>307.69783645131378</v>
      </c>
      <c r="S202" s="1">
        <f t="shared" ca="1" si="88"/>
        <v>311.33923514006761</v>
      </c>
      <c r="T202" s="1">
        <f t="shared" ca="1" si="88"/>
        <v>315.14943087111584</v>
      </c>
      <c r="U202" s="1">
        <f t="shared" ca="1" si="88"/>
        <v>319.13753267160348</v>
      </c>
      <c r="V202" s="1">
        <f t="shared" ca="1" si="88"/>
        <v>591.95565866389234</v>
      </c>
      <c r="W202" s="1">
        <f t="shared" ca="1" si="88"/>
        <v>595.34860736649171</v>
      </c>
      <c r="X202" s="1">
        <f t="shared" ca="1" si="88"/>
        <v>598.79654251519003</v>
      </c>
      <c r="Y202" s="1">
        <f t="shared" ca="1" si="88"/>
        <v>602.30046984675778</v>
      </c>
      <c r="Z202" s="1">
        <f t="shared" ca="1" si="88"/>
        <v>605.99399575693019</v>
      </c>
      <c r="AA202" s="1">
        <f t="shared" ca="1" si="88"/>
        <v>609.64766246930708</v>
      </c>
      <c r="AB202" s="1">
        <f t="shared" ca="1" si="88"/>
        <v>613.4161726319021</v>
      </c>
      <c r="AC202" s="1">
        <f t="shared" ca="1" si="88"/>
        <v>617.19815655907485</v>
      </c>
      <c r="AD202" s="1">
        <f t="shared" ca="1" si="88"/>
        <v>621.06299476256163</v>
      </c>
      <c r="AE202" s="1">
        <f t="shared" ca="1" si="88"/>
        <v>624.9662703035724</v>
      </c>
      <c r="AF202" s="1">
        <f t="shared" ca="1" si="88"/>
        <v>628.93946794508565</v>
      </c>
      <c r="AG202" s="1">
        <f t="shared" ca="1" si="88"/>
        <v>632.96350878495127</v>
      </c>
      <c r="AH202" s="1">
        <f t="shared" ca="1" si="88"/>
        <v>645.62277896065029</v>
      </c>
      <c r="AI202" s="1">
        <f t="shared" ca="1" si="88"/>
        <v>658.53523453986327</v>
      </c>
      <c r="AJ202" s="1">
        <f t="shared" ca="1" si="88"/>
        <v>671.70593923066053</v>
      </c>
      <c r="AK202" s="1">
        <f t="shared" ca="1" si="88"/>
        <v>685.14005801527378</v>
      </c>
      <c r="AL202" s="1">
        <f t="shared" ca="1" si="88"/>
        <v>698.84285917557929</v>
      </c>
      <c r="AM202" s="1">
        <f t="shared" ca="1" si="88"/>
        <v>712.81971635909088</v>
      </c>
      <c r="AN202" s="1">
        <f t="shared" ca="1" si="88"/>
        <v>727.07611068627273</v>
      </c>
      <c r="AO202" s="1">
        <f t="shared" ca="1" si="88"/>
        <v>741.61763289999817</v>
      </c>
      <c r="AP202" s="1">
        <f t="shared" ca="1" si="88"/>
        <v>756.44998555799816</v>
      </c>
      <c r="AQ202" s="1">
        <f t="shared" ca="1" si="88"/>
        <v>771.57898526915812</v>
      </c>
      <c r="AR202" s="1">
        <f t="shared" ca="1" si="88"/>
        <v>787.01056497454135</v>
      </c>
      <c r="AS202" s="1">
        <f t="shared" ca="1" si="88"/>
        <v>802.75077627403221</v>
      </c>
      <c r="AT202" s="1">
        <f t="shared" ca="1" si="88"/>
        <v>818.80579179951292</v>
      </c>
      <c r="AU202" s="1">
        <f t="shared" ca="1" si="88"/>
        <v>835.18190763550319</v>
      </c>
      <c r="AV202" s="1">
        <f t="shared" ca="1" si="88"/>
        <v>851.88554578821322</v>
      </c>
      <c r="AW202" s="1">
        <f t="shared" ca="1" si="88"/>
        <v>868.92325670397747</v>
      </c>
      <c r="AX202" s="1">
        <f t="shared" ca="1" si="88"/>
        <v>886.30172183805701</v>
      </c>
      <c r="AY202" s="1">
        <f t="shared" ca="1" si="88"/>
        <v>904.02775627481822</v>
      </c>
      <c r="AZ202" s="1">
        <f t="shared" ca="1" si="88"/>
        <v>922.10831140031462</v>
      </c>
      <c r="BA202" s="1">
        <f t="shared" ca="1" si="88"/>
        <v>940.55047762832089</v>
      </c>
      <c r="BB202" s="1">
        <f t="shared" ca="1" si="88"/>
        <v>959.36148718088737</v>
      </c>
      <c r="BC202" s="1">
        <f t="shared" ca="1" si="88"/>
        <v>978.54871692450513</v>
      </c>
      <c r="BD202" s="1">
        <f t="shared" ca="1" si="88"/>
        <v>998.11969126299527</v>
      </c>
      <c r="BE202" s="1">
        <f t="shared" ca="1" si="88"/>
        <v>1018.0820850882552</v>
      </c>
      <c r="BF202" s="1">
        <f t="shared" ca="1" si="88"/>
        <v>1038.4437267900203</v>
      </c>
      <c r="BG202" s="1">
        <f t="shared" ca="1" si="88"/>
        <v>1059.2126013258207</v>
      </c>
      <c r="BH202" s="1">
        <f t="shared" ca="1" si="88"/>
        <v>1080.3968533523371</v>
      </c>
      <c r="BI202" s="1">
        <f t="shared" ca="1" si="88"/>
        <v>1102.0047904193839</v>
      </c>
      <c r="BJ202" s="1">
        <f t="shared" ca="1" si="88"/>
        <v>1124.0448862277715</v>
      </c>
      <c r="BK202" s="1">
        <f t="shared" ca="1" si="88"/>
        <v>1146.5257839523269</v>
      </c>
      <c r="BL202" s="1">
        <f t="shared" ca="1" si="88"/>
        <v>1169.4562996313734</v>
      </c>
      <c r="BM202" s="1">
        <f t="shared" ca="1" si="88"/>
        <v>1192.8454256240009</v>
      </c>
      <c r="BN202" s="1">
        <f t="shared" ca="1" si="88"/>
        <v>1216.7023341364809</v>
      </c>
      <c r="BO202" s="1">
        <f t="shared" ca="1" si="88"/>
        <v>1241.0363808192105</v>
      </c>
      <c r="BP202" s="1">
        <f t="shared" ca="1" si="88"/>
        <v>1265.8571084355947</v>
      </c>
      <c r="BQ202" s="1">
        <f t="shared" ca="1" si="88"/>
        <v>1291.1742506043065</v>
      </c>
      <c r="BR202" s="1">
        <f t="shared" ca="1" si="88"/>
        <v>1316.9977356163927</v>
      </c>
      <c r="BS202" s="1">
        <f t="shared" ca="1" si="88"/>
        <v>1343.3376903287206</v>
      </c>
      <c r="BT202" s="1">
        <f t="shared" ref="BT202:CC202" ca="1" si="89">BT186</f>
        <v>1370.204444135295</v>
      </c>
      <c r="BU202" s="1">
        <f t="shared" ca="1" si="89"/>
        <v>1397.608533018001</v>
      </c>
      <c r="BV202" s="1">
        <f t="shared" ca="1" si="89"/>
        <v>1425.5607036783611</v>
      </c>
      <c r="BW202" s="1">
        <f t="shared" ca="1" si="89"/>
        <v>1454.0719177519284</v>
      </c>
      <c r="BX202" s="1">
        <f t="shared" ca="1" si="89"/>
        <v>1483.1533561069671</v>
      </c>
      <c r="BY202" s="1">
        <f t="shared" ca="1" si="89"/>
        <v>1512.8164232291065</v>
      </c>
      <c r="BZ202" s="1">
        <f t="shared" ca="1" si="89"/>
        <v>1543.0727516936886</v>
      </c>
      <c r="CA202" s="1">
        <f t="shared" ca="1" si="89"/>
        <v>1573.9342067275625</v>
      </c>
      <c r="CB202" s="1">
        <f t="shared" ca="1" si="89"/>
        <v>1605.4128908621137</v>
      </c>
      <c r="CC202" s="1">
        <f t="shared" ca="1" si="89"/>
        <v>1637.521148679356</v>
      </c>
    </row>
    <row r="203" spans="2:81" x14ac:dyDescent="0.2">
      <c r="B203" t="s">
        <v>81</v>
      </c>
      <c r="G203" s="1">
        <f t="shared" ref="G203:BR203" si="90">G36*$E$18+G46*$E$19</f>
        <v>175.9872078923899</v>
      </c>
      <c r="H203" s="1">
        <f t="shared" si="90"/>
        <v>181.89550680355191</v>
      </c>
      <c r="I203" s="1">
        <f t="shared" si="90"/>
        <v>189.67240496810439</v>
      </c>
      <c r="J203" s="1">
        <f t="shared" si="90"/>
        <v>191.29469552117274</v>
      </c>
      <c r="K203" s="1">
        <f t="shared" si="90"/>
        <v>167.24391911172211</v>
      </c>
      <c r="L203" s="1">
        <f t="shared" si="90"/>
        <v>165.95652538199218</v>
      </c>
      <c r="M203" s="1">
        <f t="shared" si="90"/>
        <v>163.22693427409484</v>
      </c>
      <c r="N203" s="1">
        <f t="shared" si="90"/>
        <v>160.83172454378251</v>
      </c>
      <c r="O203" s="1">
        <f t="shared" si="90"/>
        <v>168.805156825681</v>
      </c>
      <c r="P203" s="1">
        <f t="shared" si="90"/>
        <v>145.18235934348738</v>
      </c>
      <c r="Q203" s="1">
        <f t="shared" si="90"/>
        <v>146.35133044564813</v>
      </c>
      <c r="R203" s="1">
        <f t="shared" si="90"/>
        <v>156.45402031837287</v>
      </c>
      <c r="S203" s="1">
        <f t="shared" si="90"/>
        <v>162.37995892427608</v>
      </c>
      <c r="T203" s="1">
        <f t="shared" si="90"/>
        <v>169.77302998822856</v>
      </c>
      <c r="U203" s="1">
        <f t="shared" si="90"/>
        <v>163.58064323661051</v>
      </c>
      <c r="V203" s="1">
        <f t="shared" si="90"/>
        <v>169.00257591234461</v>
      </c>
      <c r="W203" s="1">
        <f t="shared" si="90"/>
        <v>158.59615179817783</v>
      </c>
      <c r="X203" s="1">
        <f t="shared" si="90"/>
        <v>147.70586968907946</v>
      </c>
      <c r="Y203" s="1">
        <f t="shared" si="90"/>
        <v>136.31653783489793</v>
      </c>
      <c r="Z203" s="1">
        <f t="shared" si="90"/>
        <v>124.41255035867346</v>
      </c>
      <c r="AA203" s="1">
        <f t="shared" si="90"/>
        <v>126.90080136584695</v>
      </c>
      <c r="AB203" s="1">
        <f t="shared" si="90"/>
        <v>129.43881739316384</v>
      </c>
      <c r="AC203" s="1">
        <f t="shared" si="90"/>
        <v>132.02759374102715</v>
      </c>
      <c r="AD203" s="1">
        <f t="shared" si="90"/>
        <v>134.66814561584769</v>
      </c>
      <c r="AE203" s="1">
        <f t="shared" si="90"/>
        <v>137.36150852816465</v>
      </c>
      <c r="AF203" s="1">
        <f t="shared" si="90"/>
        <v>140.1087386987279</v>
      </c>
      <c r="AG203" s="1">
        <f t="shared" si="90"/>
        <v>142.9109134727025</v>
      </c>
      <c r="AH203" s="1">
        <f t="shared" si="90"/>
        <v>145.76913174215653</v>
      </c>
      <c r="AI203" s="1">
        <f t="shared" si="90"/>
        <v>148.68451437699966</v>
      </c>
      <c r="AJ203" s="1">
        <f t="shared" si="90"/>
        <v>151.65820466453965</v>
      </c>
      <c r="AK203" s="1">
        <f t="shared" si="90"/>
        <v>154.69136875783045</v>
      </c>
      <c r="AL203" s="1">
        <f t="shared" si="90"/>
        <v>157.7851961329871</v>
      </c>
      <c r="AM203" s="1">
        <f t="shared" si="90"/>
        <v>160.94090005564681</v>
      </c>
      <c r="AN203" s="1">
        <f t="shared" si="90"/>
        <v>164.15971805675974</v>
      </c>
      <c r="AO203" s="1">
        <f t="shared" si="90"/>
        <v>167.44291241789492</v>
      </c>
      <c r="AP203" s="1">
        <f t="shared" si="90"/>
        <v>170.79177066625286</v>
      </c>
      <c r="AQ203" s="1">
        <f t="shared" si="90"/>
        <v>174.20760607957794</v>
      </c>
      <c r="AR203" s="1">
        <f t="shared" si="90"/>
        <v>177.69175820116939</v>
      </c>
      <c r="AS203" s="1">
        <f t="shared" si="90"/>
        <v>181.24559336519286</v>
      </c>
      <c r="AT203" s="1">
        <f t="shared" si="90"/>
        <v>184.8705052324967</v>
      </c>
      <c r="AU203" s="1">
        <f t="shared" si="90"/>
        <v>188.56791533714664</v>
      </c>
      <c r="AV203" s="1">
        <f t="shared" si="90"/>
        <v>192.33927364388953</v>
      </c>
      <c r="AW203" s="1">
        <f t="shared" si="90"/>
        <v>196.18605911676738</v>
      </c>
      <c r="AX203" s="1">
        <f t="shared" si="90"/>
        <v>200.10978029910268</v>
      </c>
      <c r="AY203" s="1">
        <f t="shared" si="90"/>
        <v>204.11197590508479</v>
      </c>
      <c r="AZ203" s="1">
        <f t="shared" si="90"/>
        <v>208.19421542318639</v>
      </c>
      <c r="BA203" s="1">
        <f t="shared" si="90"/>
        <v>212.35809973165019</v>
      </c>
      <c r="BB203" s="1">
        <f t="shared" si="90"/>
        <v>216.6052617262832</v>
      </c>
      <c r="BC203" s="1">
        <f t="shared" si="90"/>
        <v>220.93736696080884</v>
      </c>
      <c r="BD203" s="1">
        <f t="shared" si="90"/>
        <v>225.35611430002501</v>
      </c>
      <c r="BE203" s="1">
        <f t="shared" si="90"/>
        <v>229.86323658602555</v>
      </c>
      <c r="BF203" s="1">
        <f t="shared" si="90"/>
        <v>234.46050131774598</v>
      </c>
      <c r="BG203" s="1">
        <f t="shared" si="90"/>
        <v>239.14971134410098</v>
      </c>
      <c r="BH203" s="1">
        <f t="shared" si="90"/>
        <v>243.9327055709829</v>
      </c>
      <c r="BI203" s="1">
        <f t="shared" si="90"/>
        <v>248.81135968240258</v>
      </c>
      <c r="BJ203" s="1">
        <f t="shared" si="90"/>
        <v>253.78758687605063</v>
      </c>
      <c r="BK203" s="1">
        <f t="shared" si="90"/>
        <v>258.86333861357167</v>
      </c>
      <c r="BL203" s="1">
        <f t="shared" si="90"/>
        <v>264.04060538584309</v>
      </c>
      <c r="BM203" s="1">
        <f t="shared" si="90"/>
        <v>269.32141749355998</v>
      </c>
      <c r="BN203" s="1">
        <f t="shared" si="90"/>
        <v>274.70784584343113</v>
      </c>
      <c r="BO203" s="1">
        <f t="shared" si="90"/>
        <v>280.20200276029976</v>
      </c>
      <c r="BP203" s="1">
        <f t="shared" si="90"/>
        <v>285.80604281550575</v>
      </c>
      <c r="BQ203" s="1">
        <f t="shared" si="90"/>
        <v>291.52216367181592</v>
      </c>
      <c r="BR203" s="1">
        <f t="shared" si="90"/>
        <v>297.35260694525226</v>
      </c>
      <c r="BS203" s="1">
        <f t="shared" ref="BS203:CC203" si="91">BS36*$E$18+BS46*$E$19</f>
        <v>303.29965908415721</v>
      </c>
      <c r="BT203" s="1">
        <f t="shared" si="91"/>
        <v>309.36565226584037</v>
      </c>
      <c r="BU203" s="1">
        <f t="shared" si="91"/>
        <v>315.55296531115715</v>
      </c>
      <c r="BV203" s="1">
        <f t="shared" si="91"/>
        <v>321.86402461738032</v>
      </c>
      <c r="BW203" s="1">
        <f t="shared" si="91"/>
        <v>328.30130510972799</v>
      </c>
      <c r="BX203" s="1">
        <f t="shared" si="91"/>
        <v>334.86733121192253</v>
      </c>
      <c r="BY203" s="1">
        <f t="shared" si="91"/>
        <v>341.56467783616097</v>
      </c>
      <c r="BZ203" s="1">
        <f t="shared" si="91"/>
        <v>348.39597139288418</v>
      </c>
      <c r="CA203" s="1">
        <f t="shared" si="91"/>
        <v>355.36389082074186</v>
      </c>
      <c r="CB203" s="1">
        <f t="shared" si="91"/>
        <v>362.47116863715661</v>
      </c>
      <c r="CC203" s="1">
        <f t="shared" si="91"/>
        <v>369.72059200989986</v>
      </c>
    </row>
    <row r="204" spans="2:81" x14ac:dyDescent="0.2">
      <c r="B204" s="39" t="s">
        <v>82</v>
      </c>
      <c r="C204" s="39"/>
      <c r="D204" s="39"/>
      <c r="E204" s="39"/>
      <c r="F204" s="39"/>
      <c r="G204" s="67">
        <f t="shared" ref="G204:BR204" ca="1" si="92">(G37*$E$18+G47*$E$19)*G198/1000</f>
        <v>169.95829476719368</v>
      </c>
      <c r="H204" s="67">
        <f t="shared" ca="1" si="92"/>
        <v>366.59465250591984</v>
      </c>
      <c r="I204" s="67">
        <f t="shared" ca="1" si="92"/>
        <v>571.92710917063755</v>
      </c>
      <c r="J204" s="67">
        <f t="shared" ca="1" si="92"/>
        <v>608.5680864701684</v>
      </c>
      <c r="K204" s="67">
        <f t="shared" ca="1" si="92"/>
        <v>563.49622532989088</v>
      </c>
      <c r="L204" s="67">
        <f t="shared" ca="1" si="92"/>
        <v>589.56872641277107</v>
      </c>
      <c r="M204" s="67">
        <f t="shared" ca="1" si="92"/>
        <v>527.17867544590513</v>
      </c>
      <c r="N204" s="67">
        <f t="shared" ca="1" si="92"/>
        <v>472.54418395610338</v>
      </c>
      <c r="O204" s="67">
        <f t="shared" ca="1" si="92"/>
        <v>453.25779025569284</v>
      </c>
      <c r="P204" s="67">
        <f t="shared" ca="1" si="92"/>
        <v>356.25916898716076</v>
      </c>
      <c r="Q204" s="67">
        <f t="shared" ca="1" si="92"/>
        <v>329.21538658298635</v>
      </c>
      <c r="R204" s="67">
        <f t="shared" ca="1" si="92"/>
        <v>353.72015609408794</v>
      </c>
      <c r="S204" s="67">
        <f t="shared" ca="1" si="92"/>
        <v>368.7379624156718</v>
      </c>
      <c r="T204" s="67">
        <f t="shared" ca="1" si="92"/>
        <v>387.5154526883901</v>
      </c>
      <c r="U204" s="67">
        <f t="shared" ca="1" si="92"/>
        <v>375.23757205030341</v>
      </c>
      <c r="V204" s="67">
        <f t="shared" ca="1" si="92"/>
        <v>389.90238652145581</v>
      </c>
      <c r="W204" s="67">
        <f t="shared" ca="1" si="92"/>
        <v>393.16852837729743</v>
      </c>
      <c r="X204" s="67">
        <f t="shared" ca="1" si="92"/>
        <v>392.8629306850849</v>
      </c>
      <c r="Y204" s="67">
        <f t="shared" ca="1" si="92"/>
        <v>388.16923203129539</v>
      </c>
      <c r="Z204" s="67">
        <f t="shared" ca="1" si="92"/>
        <v>378.16788774540618</v>
      </c>
      <c r="AA204" s="67">
        <f t="shared" ca="1" si="92"/>
        <v>385.7312455003144</v>
      </c>
      <c r="AB204" s="67">
        <f t="shared" ca="1" si="92"/>
        <v>393.44587041032065</v>
      </c>
      <c r="AC204" s="67">
        <f t="shared" ca="1" si="92"/>
        <v>401.31478781852712</v>
      </c>
      <c r="AD204" s="67">
        <f t="shared" ca="1" si="92"/>
        <v>409.34108357489765</v>
      </c>
      <c r="AE204" s="67">
        <f t="shared" ca="1" si="92"/>
        <v>417.52790524639556</v>
      </c>
      <c r="AF204" s="67">
        <f t="shared" ca="1" si="92"/>
        <v>425.87846335132349</v>
      </c>
      <c r="AG204" s="67">
        <f t="shared" ca="1" si="92"/>
        <v>434.39603261834992</v>
      </c>
      <c r="AH204" s="67">
        <f t="shared" ca="1" si="92"/>
        <v>443.08395327071707</v>
      </c>
      <c r="AI204" s="67">
        <f t="shared" ca="1" si="92"/>
        <v>451.94563233613144</v>
      </c>
      <c r="AJ204" s="67">
        <f t="shared" ca="1" si="92"/>
        <v>460.98454498285406</v>
      </c>
      <c r="AK204" s="67">
        <f t="shared" ca="1" si="92"/>
        <v>470.20423588251111</v>
      </c>
      <c r="AL204" s="67">
        <f t="shared" ca="1" si="92"/>
        <v>479.60832060016133</v>
      </c>
      <c r="AM204" s="67">
        <f t="shared" ca="1" si="92"/>
        <v>489.20048701216461</v>
      </c>
      <c r="AN204" s="67">
        <f t="shared" ca="1" si="92"/>
        <v>498.98449675240789</v>
      </c>
      <c r="AO204" s="67">
        <f t="shared" ca="1" si="92"/>
        <v>508.96418668745611</v>
      </c>
      <c r="AP204" s="67">
        <f t="shared" ca="1" si="92"/>
        <v>519.14347042120517</v>
      </c>
      <c r="AQ204" s="67">
        <f t="shared" ca="1" si="92"/>
        <v>529.52633982962925</v>
      </c>
      <c r="AR204" s="67">
        <f t="shared" ca="1" si="92"/>
        <v>540.11686662622196</v>
      </c>
      <c r="AS204" s="67">
        <f t="shared" ca="1" si="92"/>
        <v>550.91920395874638</v>
      </c>
      <c r="AT204" s="67">
        <f t="shared" ca="1" si="92"/>
        <v>561.93758803792139</v>
      </c>
      <c r="AU204" s="67">
        <f t="shared" ca="1" si="92"/>
        <v>573.17633979867969</v>
      </c>
      <c r="AV204" s="67">
        <f t="shared" ca="1" si="92"/>
        <v>584.63986659465331</v>
      </c>
      <c r="AW204" s="67">
        <f t="shared" ca="1" si="92"/>
        <v>596.3326639265465</v>
      </c>
      <c r="AX204" s="67">
        <f t="shared" ca="1" si="92"/>
        <v>608.25931720507742</v>
      </c>
      <c r="AY204" s="67">
        <f t="shared" ca="1" si="92"/>
        <v>620.42450354917889</v>
      </c>
      <c r="AZ204" s="67">
        <f t="shared" ca="1" si="92"/>
        <v>632.8329936201626</v>
      </c>
      <c r="BA204" s="67">
        <f t="shared" ca="1" si="92"/>
        <v>645.48965349256582</v>
      </c>
      <c r="BB204" s="67">
        <f t="shared" ca="1" si="92"/>
        <v>658.3994465624171</v>
      </c>
      <c r="BC204" s="67">
        <f t="shared" ca="1" si="92"/>
        <v>671.56743549366547</v>
      </c>
      <c r="BD204" s="67">
        <f t="shared" ca="1" si="92"/>
        <v>684.99878420353878</v>
      </c>
      <c r="BE204" s="67">
        <f t="shared" ca="1" si="92"/>
        <v>698.69875988760975</v>
      </c>
      <c r="BF204" s="67">
        <f t="shared" ca="1" si="92"/>
        <v>712.67273508536186</v>
      </c>
      <c r="BG204" s="67">
        <f t="shared" ca="1" si="92"/>
        <v>726.92618978706923</v>
      </c>
      <c r="BH204" s="67">
        <f t="shared" ca="1" si="92"/>
        <v>741.46471358281076</v>
      </c>
      <c r="BI204" s="67">
        <f t="shared" ca="1" si="92"/>
        <v>756.29400785446683</v>
      </c>
      <c r="BJ204" s="67">
        <f t="shared" ca="1" si="92"/>
        <v>771.41988801155617</v>
      </c>
      <c r="BK204" s="67">
        <f t="shared" ca="1" si="92"/>
        <v>786.84828577178723</v>
      </c>
      <c r="BL204" s="67">
        <f t="shared" ca="1" si="92"/>
        <v>802.5852514872231</v>
      </c>
      <c r="BM204" s="67">
        <f t="shared" ca="1" si="92"/>
        <v>818.63695651696776</v>
      </c>
      <c r="BN204" s="67">
        <f t="shared" ca="1" si="92"/>
        <v>835.00969564730713</v>
      </c>
      <c r="BO204" s="67">
        <f t="shared" ca="1" si="92"/>
        <v>851.70988956025326</v>
      </c>
      <c r="BP204" s="67">
        <f t="shared" ca="1" si="92"/>
        <v>868.74408735145846</v>
      </c>
      <c r="BQ204" s="67">
        <f t="shared" ca="1" si="92"/>
        <v>886.11896909848758</v>
      </c>
      <c r="BR204" s="67">
        <f t="shared" ca="1" si="92"/>
        <v>903.84134848045744</v>
      </c>
      <c r="BS204" s="67">
        <f t="shared" ref="BS204:CC204" ca="1" si="93">(BS37*$E$18+BS47*$E$19)*BS198/1000</f>
        <v>921.91817545006654</v>
      </c>
      <c r="BT204" s="67">
        <f t="shared" ca="1" si="93"/>
        <v>940.35653895906785</v>
      </c>
      <c r="BU204" s="67">
        <f t="shared" ca="1" si="93"/>
        <v>959.16366973824927</v>
      </c>
      <c r="BV204" s="67">
        <f t="shared" ca="1" si="93"/>
        <v>978.34694313301418</v>
      </c>
      <c r="BW204" s="67">
        <f t="shared" ca="1" si="93"/>
        <v>997.9138819956745</v>
      </c>
      <c r="BX204" s="67">
        <f t="shared" ca="1" si="93"/>
        <v>1017.8721596355879</v>
      </c>
      <c r="BY204" s="67">
        <f t="shared" ca="1" si="93"/>
        <v>1038.2296028282997</v>
      </c>
      <c r="BZ204" s="67">
        <f t="shared" ca="1" si="93"/>
        <v>1058.9941948848655</v>
      </c>
      <c r="CA204" s="67">
        <f t="shared" ca="1" si="93"/>
        <v>1080.1740787825629</v>
      </c>
      <c r="CB204" s="67">
        <f t="shared" ca="1" si="93"/>
        <v>1101.7775603582145</v>
      </c>
      <c r="CC204" s="67">
        <f t="shared" ca="1" si="93"/>
        <v>1123.8131115653787</v>
      </c>
    </row>
    <row r="205" spans="2:81" x14ac:dyDescent="0.2">
      <c r="B205" s="7" t="s">
        <v>83</v>
      </c>
      <c r="C205" s="7"/>
      <c r="D205" s="7"/>
      <c r="E205" s="7"/>
      <c r="F205" s="7"/>
      <c r="G205" s="8">
        <f t="shared" ref="G205:BR205" ca="1" si="94">G202-G203-G204</f>
        <v>225.6784294497688</v>
      </c>
      <c r="H205" s="8">
        <f ca="1">H202-H203-H204</f>
        <v>25.597696655453433</v>
      </c>
      <c r="I205" s="8">
        <f t="shared" ca="1" si="94"/>
        <v>331.51571935458458</v>
      </c>
      <c r="J205" s="8">
        <f t="shared" ca="1" si="94"/>
        <v>155.25318375531776</v>
      </c>
      <c r="K205" s="8">
        <f t="shared" ca="1" si="94"/>
        <v>104.98689845207525</v>
      </c>
      <c r="L205" s="8">
        <f t="shared" ca="1" si="94"/>
        <v>-234.54052530881336</v>
      </c>
      <c r="M205" s="8">
        <f t="shared" ca="1" si="94"/>
        <v>-168.65730661239519</v>
      </c>
      <c r="N205" s="8">
        <f t="shared" ca="1" si="94"/>
        <v>-110.82795379826064</v>
      </c>
      <c r="O205" s="8">
        <f t="shared" ca="1" si="94"/>
        <v>-98.680854259208104</v>
      </c>
      <c r="P205" s="8">
        <f t="shared" ca="1" si="94"/>
        <v>5.7713292216047307</v>
      </c>
      <c r="Q205" s="8">
        <f t="shared" ca="1" si="94"/>
        <v>-171.35005685020579</v>
      </c>
      <c r="R205" s="8">
        <f t="shared" ca="1" si="94"/>
        <v>-202.47633996114703</v>
      </c>
      <c r="S205" s="8">
        <f t="shared" ca="1" si="94"/>
        <v>-219.77868619988027</v>
      </c>
      <c r="T205" s="8">
        <f t="shared" ca="1" si="94"/>
        <v>-242.13905180550282</v>
      </c>
      <c r="U205" s="8">
        <f t="shared" ca="1" si="94"/>
        <v>-219.68068261531045</v>
      </c>
      <c r="V205" s="8">
        <f t="shared" ca="1" si="94"/>
        <v>33.050696230091944</v>
      </c>
      <c r="W205" s="8">
        <f t="shared" ca="1" si="94"/>
        <v>43.583927191016414</v>
      </c>
      <c r="X205" s="8">
        <f t="shared" ca="1" si="94"/>
        <v>58.227742141025658</v>
      </c>
      <c r="Y205" s="8">
        <f t="shared" ca="1" si="94"/>
        <v>77.814699980564455</v>
      </c>
      <c r="Z205" s="8">
        <f t="shared" ca="1" si="94"/>
        <v>103.41355765285056</v>
      </c>
      <c r="AA205" s="8">
        <f t="shared" ca="1" si="94"/>
        <v>97.015615603145704</v>
      </c>
      <c r="AB205" s="8">
        <f t="shared" ca="1" si="94"/>
        <v>90.531484828417604</v>
      </c>
      <c r="AC205" s="8">
        <f t="shared" ca="1" si="94"/>
        <v>83.855774999520577</v>
      </c>
      <c r="AD205" s="8">
        <f t="shared" ca="1" si="94"/>
        <v>77.053765571816257</v>
      </c>
      <c r="AE205" s="8">
        <f t="shared" ca="1" si="94"/>
        <v>70.076856529012161</v>
      </c>
      <c r="AF205" s="8">
        <f t="shared" ca="1" si="94"/>
        <v>62.952265895034259</v>
      </c>
      <c r="AG205" s="8">
        <f t="shared" ca="1" si="94"/>
        <v>55.65656269389882</v>
      </c>
      <c r="AH205" s="8">
        <f t="shared" ca="1" si="94"/>
        <v>56.769693947776659</v>
      </c>
      <c r="AI205" s="8">
        <f t="shared" ca="1" si="94"/>
        <v>57.905087826732142</v>
      </c>
      <c r="AJ205" s="8">
        <f t="shared" ca="1" si="94"/>
        <v>59.063189583266819</v>
      </c>
      <c r="AK205" s="8">
        <f t="shared" ca="1" si="94"/>
        <v>60.24445337493222</v>
      </c>
      <c r="AL205" s="8">
        <f t="shared" ca="1" si="94"/>
        <v>61.449342442430805</v>
      </c>
      <c r="AM205" s="8">
        <f t="shared" ca="1" si="94"/>
        <v>62.678329291279454</v>
      </c>
      <c r="AN205" s="8">
        <f t="shared" ca="1" si="94"/>
        <v>63.931895877105092</v>
      </c>
      <c r="AO205" s="8">
        <f t="shared" ca="1" si="94"/>
        <v>65.21053379464712</v>
      </c>
      <c r="AP205" s="8">
        <f t="shared" ca="1" si="94"/>
        <v>66.514744470540109</v>
      </c>
      <c r="AQ205" s="8">
        <f t="shared" ca="1" si="94"/>
        <v>67.845039359950988</v>
      </c>
      <c r="AR205" s="8">
        <f t="shared" ca="1" si="94"/>
        <v>69.201940147150026</v>
      </c>
      <c r="AS205" s="8">
        <f t="shared" ca="1" si="94"/>
        <v>70.585978950092908</v>
      </c>
      <c r="AT205" s="8">
        <f t="shared" ca="1" si="94"/>
        <v>71.997698529094805</v>
      </c>
      <c r="AU205" s="8">
        <f t="shared" ca="1" si="94"/>
        <v>73.437652499676915</v>
      </c>
      <c r="AV205" s="8">
        <f t="shared" ca="1" si="94"/>
        <v>74.906405549670353</v>
      </c>
      <c r="AW205" s="8">
        <f t="shared" ca="1" si="94"/>
        <v>76.40453366066356</v>
      </c>
      <c r="AX205" s="8">
        <f t="shared" ca="1" si="94"/>
        <v>77.932624333876902</v>
      </c>
      <c r="AY205" s="8">
        <f t="shared" ca="1" si="94"/>
        <v>79.491276820554504</v>
      </c>
      <c r="AZ205" s="8">
        <f t="shared" ca="1" si="94"/>
        <v>81.08110235696563</v>
      </c>
      <c r="BA205" s="8">
        <f t="shared" ca="1" si="94"/>
        <v>82.702724404104856</v>
      </c>
      <c r="BB205" s="8">
        <f t="shared" ca="1" si="94"/>
        <v>84.356778892187094</v>
      </c>
      <c r="BC205" s="8">
        <f t="shared" ca="1" si="94"/>
        <v>86.043914470030813</v>
      </c>
      <c r="BD205" s="8">
        <f t="shared" ca="1" si="94"/>
        <v>87.764792759431543</v>
      </c>
      <c r="BE205" s="8">
        <f t="shared" ca="1" si="94"/>
        <v>89.520088614619908</v>
      </c>
      <c r="BF205" s="8">
        <f t="shared" ca="1" si="94"/>
        <v>91.31049038691242</v>
      </c>
      <c r="BG205" s="8">
        <f t="shared" ca="1" si="94"/>
        <v>93.13670019465053</v>
      </c>
      <c r="BH205" s="8">
        <f t="shared" ca="1" si="94"/>
        <v>94.99943419854344</v>
      </c>
      <c r="BI205" s="8">
        <f t="shared" ca="1" si="94"/>
        <v>96.8994228825145</v>
      </c>
      <c r="BJ205" s="8">
        <f t="shared" ca="1" si="94"/>
        <v>98.837411340164635</v>
      </c>
      <c r="BK205" s="8">
        <f t="shared" ca="1" si="94"/>
        <v>100.8141595669681</v>
      </c>
      <c r="BL205" s="8">
        <f t="shared" ca="1" si="94"/>
        <v>102.8304427583073</v>
      </c>
      <c r="BM205" s="8">
        <f t="shared" ca="1" si="94"/>
        <v>104.8870516134732</v>
      </c>
      <c r="BN205" s="8">
        <f t="shared" ca="1" si="94"/>
        <v>106.98479264574257</v>
      </c>
      <c r="BO205" s="8">
        <f t="shared" ca="1" si="94"/>
        <v>109.12448849865746</v>
      </c>
      <c r="BP205" s="8">
        <f t="shared" ca="1" si="94"/>
        <v>111.30697826863047</v>
      </c>
      <c r="BQ205" s="8">
        <f t="shared" ca="1" si="94"/>
        <v>113.53311783400306</v>
      </c>
      <c r="BR205" s="8">
        <f t="shared" ca="1" si="94"/>
        <v>115.80378019068291</v>
      </c>
      <c r="BS205" s="8">
        <f t="shared" ref="BS205:CC205" ca="1" si="95">BS202-BS203-BS204</f>
        <v>118.11985579449686</v>
      </c>
      <c r="BT205" s="8">
        <f t="shared" ca="1" si="95"/>
        <v>120.48225291038693</v>
      </c>
      <c r="BU205" s="8">
        <f t="shared" ca="1" si="95"/>
        <v>122.89189796859466</v>
      </c>
      <c r="BV205" s="8">
        <f t="shared" ca="1" si="95"/>
        <v>125.34973592796666</v>
      </c>
      <c r="BW205" s="8">
        <f t="shared" ca="1" si="95"/>
        <v>127.85673064652588</v>
      </c>
      <c r="BX205" s="8">
        <f t="shared" ca="1" si="95"/>
        <v>130.41386525945677</v>
      </c>
      <c r="BY205" s="8">
        <f t="shared" ca="1" si="95"/>
        <v>133.02214256464572</v>
      </c>
      <c r="BZ205" s="8">
        <f t="shared" ca="1" si="95"/>
        <v>135.682585415939</v>
      </c>
      <c r="CA205" s="8">
        <f t="shared" ca="1" si="95"/>
        <v>138.39623712425782</v>
      </c>
      <c r="CB205" s="8">
        <f t="shared" ca="1" si="95"/>
        <v>141.16416186674269</v>
      </c>
      <c r="CC205" s="8">
        <f t="shared" ca="1" si="95"/>
        <v>143.98744510407732</v>
      </c>
    </row>
    <row r="206" spans="2:81" x14ac:dyDescent="0.2">
      <c r="B206" s="39" t="s">
        <v>84</v>
      </c>
      <c r="C206" s="39"/>
      <c r="D206" s="39"/>
      <c r="E206" s="39"/>
      <c r="F206" s="39"/>
      <c r="G206" s="68">
        <f t="shared" ref="G206:BR206" si="96">IF($E$18&gt;=1,1,0)*G38+IF($E$19&gt;=1,1,0)*G48</f>
        <v>0.61329999999999996</v>
      </c>
      <c r="H206" s="68">
        <f t="shared" si="96"/>
        <v>0.61329999999999996</v>
      </c>
      <c r="I206" s="68">
        <f t="shared" si="96"/>
        <v>0.61329999999999996</v>
      </c>
      <c r="J206" s="68">
        <f t="shared" si="96"/>
        <v>0.49586666666666668</v>
      </c>
      <c r="K206" s="68">
        <f t="shared" si="96"/>
        <v>0.37843333333333334</v>
      </c>
      <c r="L206" s="68">
        <f t="shared" si="96"/>
        <v>0.26100000000000001</v>
      </c>
      <c r="M206" s="68">
        <f t="shared" si="96"/>
        <v>0.25463999999999998</v>
      </c>
      <c r="N206" s="68">
        <f t="shared" si="96"/>
        <v>0.24828</v>
      </c>
      <c r="O206" s="68">
        <f t="shared" si="96"/>
        <v>0.24192</v>
      </c>
      <c r="P206" s="68">
        <f t="shared" si="96"/>
        <v>0.23555999999999999</v>
      </c>
      <c r="Q206" s="68">
        <f t="shared" si="96"/>
        <v>0.22920000000000001</v>
      </c>
      <c r="R206" s="68">
        <f t="shared" si="96"/>
        <v>0.23326000000000002</v>
      </c>
      <c r="S206" s="68">
        <f t="shared" si="96"/>
        <v>0.23732000000000003</v>
      </c>
      <c r="T206" s="68">
        <f t="shared" si="96"/>
        <v>0.24138000000000004</v>
      </c>
      <c r="U206" s="68">
        <f t="shared" si="96"/>
        <v>0.24544000000000005</v>
      </c>
      <c r="V206" s="68">
        <f t="shared" si="96"/>
        <v>0.2495</v>
      </c>
      <c r="W206" s="68">
        <f t="shared" si="96"/>
        <v>0.23947499999999999</v>
      </c>
      <c r="X206" s="68">
        <f t="shared" si="96"/>
        <v>0.22944999999999999</v>
      </c>
      <c r="Y206" s="68">
        <f t="shared" si="96"/>
        <v>0.21942499999999998</v>
      </c>
      <c r="Z206" s="68">
        <f t="shared" si="96"/>
        <v>0.20939999999999998</v>
      </c>
      <c r="AA206" s="68">
        <f t="shared" si="96"/>
        <v>0.20939999999999998</v>
      </c>
      <c r="AB206" s="68">
        <f t="shared" si="96"/>
        <v>0.20939999999999998</v>
      </c>
      <c r="AC206" s="68">
        <f t="shared" si="96"/>
        <v>0.20939999999999998</v>
      </c>
      <c r="AD206" s="68">
        <f t="shared" si="96"/>
        <v>0.20939999999999998</v>
      </c>
      <c r="AE206" s="68">
        <f t="shared" si="96"/>
        <v>0.20939999999999998</v>
      </c>
      <c r="AF206" s="68">
        <f t="shared" si="96"/>
        <v>0.20939999999999998</v>
      </c>
      <c r="AG206" s="68">
        <f t="shared" si="96"/>
        <v>0.20939999999999998</v>
      </c>
      <c r="AH206" s="68">
        <f t="shared" si="96"/>
        <v>0.20939999999999998</v>
      </c>
      <c r="AI206" s="68">
        <f t="shared" si="96"/>
        <v>0.20939999999999998</v>
      </c>
      <c r="AJ206" s="68">
        <f t="shared" si="96"/>
        <v>0.20939999999999998</v>
      </c>
      <c r="AK206" s="68">
        <f t="shared" si="96"/>
        <v>0.20939999999999998</v>
      </c>
      <c r="AL206" s="68">
        <f t="shared" si="96"/>
        <v>0.20939999999999998</v>
      </c>
      <c r="AM206" s="68">
        <f t="shared" si="96"/>
        <v>0.20939999999999998</v>
      </c>
      <c r="AN206" s="68">
        <f t="shared" si="96"/>
        <v>0.20939999999999998</v>
      </c>
      <c r="AO206" s="68">
        <f t="shared" si="96"/>
        <v>0.20939999999999998</v>
      </c>
      <c r="AP206" s="68">
        <f t="shared" si="96"/>
        <v>0.20939999999999998</v>
      </c>
      <c r="AQ206" s="68">
        <f t="shared" si="96"/>
        <v>0.20939999999999998</v>
      </c>
      <c r="AR206" s="68">
        <f t="shared" si="96"/>
        <v>0.20939999999999998</v>
      </c>
      <c r="AS206" s="68">
        <f t="shared" si="96"/>
        <v>0.20939999999999998</v>
      </c>
      <c r="AT206" s="68">
        <f t="shared" si="96"/>
        <v>0.20939999999999998</v>
      </c>
      <c r="AU206" s="68">
        <f t="shared" si="96"/>
        <v>0.20939999999999998</v>
      </c>
      <c r="AV206" s="68">
        <f t="shared" si="96"/>
        <v>0.20939999999999998</v>
      </c>
      <c r="AW206" s="68">
        <f t="shared" si="96"/>
        <v>0.20939999999999998</v>
      </c>
      <c r="AX206" s="68">
        <f t="shared" si="96"/>
        <v>0.20939999999999998</v>
      </c>
      <c r="AY206" s="68">
        <f t="shared" si="96"/>
        <v>0.20939999999999998</v>
      </c>
      <c r="AZ206" s="68">
        <f t="shared" si="96"/>
        <v>0.20939999999999998</v>
      </c>
      <c r="BA206" s="68">
        <f t="shared" si="96"/>
        <v>0.20939999999999998</v>
      </c>
      <c r="BB206" s="68">
        <f t="shared" si="96"/>
        <v>0.20939999999999998</v>
      </c>
      <c r="BC206" s="68">
        <f t="shared" si="96"/>
        <v>0.20939999999999998</v>
      </c>
      <c r="BD206" s="68">
        <f t="shared" si="96"/>
        <v>0.20939999999999998</v>
      </c>
      <c r="BE206" s="68">
        <f t="shared" si="96"/>
        <v>0.20939999999999998</v>
      </c>
      <c r="BF206" s="68">
        <f t="shared" si="96"/>
        <v>0.20939999999999998</v>
      </c>
      <c r="BG206" s="68">
        <f t="shared" si="96"/>
        <v>0.20939999999999998</v>
      </c>
      <c r="BH206" s="68">
        <f t="shared" si="96"/>
        <v>0.20939999999999998</v>
      </c>
      <c r="BI206" s="68">
        <f t="shared" si="96"/>
        <v>0.20939999999999998</v>
      </c>
      <c r="BJ206" s="68">
        <f t="shared" si="96"/>
        <v>0.20939999999999998</v>
      </c>
      <c r="BK206" s="68">
        <f t="shared" si="96"/>
        <v>0.20939999999999998</v>
      </c>
      <c r="BL206" s="68">
        <f t="shared" si="96"/>
        <v>0.20939999999999998</v>
      </c>
      <c r="BM206" s="68">
        <f t="shared" si="96"/>
        <v>0.20939999999999998</v>
      </c>
      <c r="BN206" s="68">
        <f t="shared" si="96"/>
        <v>0.20939999999999998</v>
      </c>
      <c r="BO206" s="68">
        <f t="shared" si="96"/>
        <v>0.20939999999999998</v>
      </c>
      <c r="BP206" s="68">
        <f t="shared" si="96"/>
        <v>0.20939999999999998</v>
      </c>
      <c r="BQ206" s="68">
        <f t="shared" si="96"/>
        <v>0.20939999999999998</v>
      </c>
      <c r="BR206" s="68">
        <f t="shared" si="96"/>
        <v>0.20939999999999998</v>
      </c>
      <c r="BS206" s="68">
        <f t="shared" ref="BS206:CC206" si="97">IF($E$18&gt;=1,1,0)*BS38+IF($E$19&gt;=1,1,0)*BS48</f>
        <v>0.20939999999999998</v>
      </c>
      <c r="BT206" s="68">
        <f t="shared" si="97"/>
        <v>0.20939999999999998</v>
      </c>
      <c r="BU206" s="68">
        <f t="shared" si="97"/>
        <v>0.20939999999999998</v>
      </c>
      <c r="BV206" s="68">
        <f t="shared" si="97"/>
        <v>0.20939999999999998</v>
      </c>
      <c r="BW206" s="68">
        <f t="shared" si="97"/>
        <v>0.20939999999999998</v>
      </c>
      <c r="BX206" s="68">
        <f t="shared" si="97"/>
        <v>0.20939999999999998</v>
      </c>
      <c r="BY206" s="68">
        <f t="shared" si="97"/>
        <v>0.20939999999999998</v>
      </c>
      <c r="BZ206" s="68">
        <f t="shared" si="97"/>
        <v>0.20939999999999998</v>
      </c>
      <c r="CA206" s="68">
        <f t="shared" si="97"/>
        <v>0.20939999999999998</v>
      </c>
      <c r="CB206" s="68">
        <f t="shared" si="97"/>
        <v>0.20939999999999998</v>
      </c>
      <c r="CC206" s="68">
        <f t="shared" si="97"/>
        <v>0.20939999999999998</v>
      </c>
    </row>
    <row r="207" spans="2:81" x14ac:dyDescent="0.2">
      <c r="B207" t="s">
        <v>85</v>
      </c>
      <c r="G207" s="37">
        <f t="shared" ref="G207:BR207" ca="1" si="98">G205/G206</f>
        <v>367.97395964416893</v>
      </c>
      <c r="H207" s="37">
        <f ca="1">H205/H206</f>
        <v>41.737643331898639</v>
      </c>
      <c r="I207" s="37">
        <f t="shared" ca="1" si="98"/>
        <v>540.54413721601929</v>
      </c>
      <c r="J207" s="37">
        <f t="shared" ca="1" si="98"/>
        <v>313.09461633903823</v>
      </c>
      <c r="K207" s="37">
        <f t="shared" ca="1" si="98"/>
        <v>277.42508179003414</v>
      </c>
      <c r="L207" s="37">
        <f t="shared" ca="1" si="98"/>
        <v>-898.62270233261825</v>
      </c>
      <c r="M207" s="37">
        <f t="shared" ca="1" si="98"/>
        <v>-662.33626536441727</v>
      </c>
      <c r="N207" s="37">
        <f t="shared" ca="1" si="98"/>
        <v>-446.38292974972063</v>
      </c>
      <c r="O207" s="37">
        <f t="shared" ca="1" si="98"/>
        <v>-407.9069703174938</v>
      </c>
      <c r="P207" s="37">
        <f t="shared" ca="1" si="98"/>
        <v>24.500463667875408</v>
      </c>
      <c r="Q207" s="37">
        <f t="shared" ca="1" si="98"/>
        <v>-747.60059707768664</v>
      </c>
      <c r="R207" s="37">
        <f t="shared" ca="1" si="98"/>
        <v>-868.02855166401014</v>
      </c>
      <c r="S207" s="37">
        <f t="shared" ca="1" si="98"/>
        <v>-926.08581746115055</v>
      </c>
      <c r="T207" s="37">
        <f t="shared" ca="1" si="98"/>
        <v>-1003.1446342095567</v>
      </c>
      <c r="U207" s="37">
        <f t="shared" ca="1" si="98"/>
        <v>-895.04841352391793</v>
      </c>
      <c r="V207" s="37">
        <f t="shared" ca="1" si="98"/>
        <v>132.46772036108996</v>
      </c>
      <c r="W207" s="37">
        <f t="shared" ca="1" si="98"/>
        <v>181.99781685360233</v>
      </c>
      <c r="X207" s="37">
        <f t="shared" ca="1" si="98"/>
        <v>253.77093981706543</v>
      </c>
      <c r="Y207" s="37">
        <f t="shared" ca="1" si="98"/>
        <v>354.63005573915672</v>
      </c>
      <c r="Z207" s="37">
        <f t="shared" ca="1" si="98"/>
        <v>493.85653129346019</v>
      </c>
      <c r="AA207" s="37">
        <f t="shared" ca="1" si="98"/>
        <v>463.30284433211898</v>
      </c>
      <c r="AB207" s="37">
        <f t="shared" ca="1" si="98"/>
        <v>432.33755887496471</v>
      </c>
      <c r="AC207" s="37">
        <f t="shared" ca="1" si="98"/>
        <v>400.45737822120623</v>
      </c>
      <c r="AD207" s="37">
        <f t="shared" ca="1" si="98"/>
        <v>367.97404762089906</v>
      </c>
      <c r="AE207" s="37">
        <f t="shared" ca="1" si="98"/>
        <v>334.65547530569324</v>
      </c>
      <c r="AF207" s="37">
        <f t="shared" ca="1" si="98"/>
        <v>300.63164228765169</v>
      </c>
      <c r="AG207" s="37">
        <f t="shared" ca="1" si="98"/>
        <v>265.79065278843757</v>
      </c>
      <c r="AH207" s="37">
        <f t="shared" ca="1" si="98"/>
        <v>271.10646584420567</v>
      </c>
      <c r="AI207" s="37">
        <f t="shared" ca="1" si="98"/>
        <v>276.52859516108953</v>
      </c>
      <c r="AJ207" s="37">
        <f t="shared" ca="1" si="98"/>
        <v>282.05916706431151</v>
      </c>
      <c r="AK207" s="37">
        <f t="shared" ca="1" si="98"/>
        <v>287.70035040559804</v>
      </c>
      <c r="AL207" s="37">
        <f t="shared" ca="1" si="98"/>
        <v>293.45435741370972</v>
      </c>
      <c r="AM207" s="37">
        <f t="shared" ca="1" si="98"/>
        <v>299.32344456198405</v>
      </c>
      <c r="AN207" s="37">
        <f t="shared" ca="1" si="98"/>
        <v>305.30991345322394</v>
      </c>
      <c r="AO207" s="37">
        <f t="shared" ca="1" si="98"/>
        <v>311.41611172228812</v>
      </c>
      <c r="AP207" s="37">
        <f t="shared" ca="1" si="98"/>
        <v>317.64443395673408</v>
      </c>
      <c r="AQ207" s="37">
        <f t="shared" ca="1" si="98"/>
        <v>323.99732263586912</v>
      </c>
      <c r="AR207" s="37">
        <f t="shared" ca="1" si="98"/>
        <v>330.47726908858658</v>
      </c>
      <c r="AS207" s="37">
        <f t="shared" ca="1" si="98"/>
        <v>337.08681447035775</v>
      </c>
      <c r="AT207" s="37">
        <f t="shared" ca="1" si="98"/>
        <v>343.82855075976511</v>
      </c>
      <c r="AU207" s="37">
        <f t="shared" ca="1" si="98"/>
        <v>350.70512177496141</v>
      </c>
      <c r="AV207" s="37">
        <f t="shared" ca="1" si="98"/>
        <v>357.7192242104602</v>
      </c>
      <c r="AW207" s="37">
        <f t="shared" ca="1" si="98"/>
        <v>364.87360869466841</v>
      </c>
      <c r="AX207" s="37">
        <f t="shared" ca="1" si="98"/>
        <v>372.17108086856211</v>
      </c>
      <c r="AY207" s="37">
        <f t="shared" ca="1" si="98"/>
        <v>379.61450248593366</v>
      </c>
      <c r="AZ207" s="37">
        <f t="shared" ca="1" si="98"/>
        <v>387.20679253565254</v>
      </c>
      <c r="BA207" s="37">
        <f t="shared" ca="1" si="98"/>
        <v>394.95092838636515</v>
      </c>
      <c r="BB207" s="37">
        <f t="shared" ca="1" si="98"/>
        <v>402.84994695409313</v>
      </c>
      <c r="BC207" s="37">
        <f t="shared" ca="1" si="98"/>
        <v>410.90694589317491</v>
      </c>
      <c r="BD207" s="37">
        <f t="shared" ca="1" si="98"/>
        <v>419.12508481103896</v>
      </c>
      <c r="BE207" s="37">
        <f t="shared" ca="1" si="98"/>
        <v>427.50758650725845</v>
      </c>
      <c r="BF207" s="37">
        <f t="shared" ca="1" si="98"/>
        <v>436.05773823740418</v>
      </c>
      <c r="BG207" s="37">
        <f t="shared" ca="1" si="98"/>
        <v>444.77889300215156</v>
      </c>
      <c r="BH207" s="37">
        <f t="shared" ca="1" si="98"/>
        <v>453.67447086219414</v>
      </c>
      <c r="BI207" s="37">
        <f t="shared" ca="1" si="98"/>
        <v>462.74796027943893</v>
      </c>
      <c r="BJ207" s="37">
        <f t="shared" ca="1" si="98"/>
        <v>472.00291948502695</v>
      </c>
      <c r="BK207" s="37">
        <f t="shared" ca="1" si="98"/>
        <v>481.44297787472834</v>
      </c>
      <c r="BL207" s="37">
        <f t="shared" ca="1" si="98"/>
        <v>491.07183743222214</v>
      </c>
      <c r="BM207" s="37">
        <f t="shared" ca="1" si="98"/>
        <v>500.89327418086543</v>
      </c>
      <c r="BN207" s="37">
        <f t="shared" ca="1" si="98"/>
        <v>510.91113966448228</v>
      </c>
      <c r="BO207" s="37">
        <f t="shared" ca="1" si="98"/>
        <v>521.129362457772</v>
      </c>
      <c r="BP207" s="37">
        <f t="shared" ca="1" si="98"/>
        <v>531.55194970692685</v>
      </c>
      <c r="BQ207" s="37">
        <f t="shared" ca="1" si="98"/>
        <v>542.18298870106537</v>
      </c>
      <c r="BR207" s="37">
        <f t="shared" ca="1" si="98"/>
        <v>553.02664847508561</v>
      </c>
      <c r="BS207" s="37">
        <f t="shared" ref="BS207:CC207" ca="1" si="99">BS205/BS206</f>
        <v>564.08718144458874</v>
      </c>
      <c r="BT207" s="37">
        <f t="shared" ca="1" si="99"/>
        <v>575.36892507348114</v>
      </c>
      <c r="BU207" s="37">
        <f t="shared" ca="1" si="99"/>
        <v>586.87630357495073</v>
      </c>
      <c r="BV207" s="37">
        <f t="shared" ca="1" si="99"/>
        <v>598.6138296464502</v>
      </c>
      <c r="BW207" s="37">
        <f t="shared" ca="1" si="99"/>
        <v>610.58610623937864</v>
      </c>
      <c r="BX207" s="37">
        <f t="shared" ca="1" si="99"/>
        <v>622.79782836416803</v>
      </c>
      <c r="BY207" s="37">
        <f t="shared" ca="1" si="99"/>
        <v>635.25378493145047</v>
      </c>
      <c r="BZ207" s="37">
        <f t="shared" ca="1" si="99"/>
        <v>647.95886063008129</v>
      </c>
      <c r="CA207" s="37">
        <f t="shared" ca="1" si="99"/>
        <v>660.91803784268313</v>
      </c>
      <c r="CB207" s="37">
        <f t="shared" ca="1" si="99"/>
        <v>674.13639859953537</v>
      </c>
      <c r="CC207" s="37">
        <f t="shared" ca="1" si="99"/>
        <v>687.61912657152504</v>
      </c>
    </row>
    <row r="209" spans="2:81" x14ac:dyDescent="0.2">
      <c r="B209" t="s">
        <v>86</v>
      </c>
      <c r="G209" s="37">
        <f t="shared" ref="G209:BR209" si="100">$E$11*(1+$E$12)^(G$28-2024)</f>
        <v>44.337611159412205</v>
      </c>
      <c r="H209" s="37">
        <f t="shared" si="100"/>
        <v>45.224363382600451</v>
      </c>
      <c r="I209" s="37">
        <f t="shared" si="100"/>
        <v>46.12885065025246</v>
      </c>
      <c r="J209" s="37">
        <f t="shared" si="100"/>
        <v>47.051427663257513</v>
      </c>
      <c r="K209" s="37">
        <f t="shared" si="100"/>
        <v>47.992456216522662</v>
      </c>
      <c r="L209" s="37">
        <f t="shared" si="100"/>
        <v>48.952305340853108</v>
      </c>
      <c r="M209" s="37">
        <f t="shared" si="100"/>
        <v>49.931351447670174</v>
      </c>
      <c r="N209" s="37">
        <f t="shared" si="100"/>
        <v>50.929978476623575</v>
      </c>
      <c r="O209" s="37">
        <f t="shared" si="100"/>
        <v>51.948578046156051</v>
      </c>
      <c r="P209" s="37">
        <f t="shared" si="100"/>
        <v>52.98754960707916</v>
      </c>
      <c r="Q209" s="37">
        <f t="shared" si="100"/>
        <v>54.047300599220755</v>
      </c>
      <c r="R209" s="37">
        <f t="shared" si="100"/>
        <v>55.128246611205164</v>
      </c>
      <c r="S209" s="37">
        <f t="shared" si="100"/>
        <v>56.230811543429276</v>
      </c>
      <c r="T209" s="37">
        <f t="shared" si="100"/>
        <v>57.355427774297844</v>
      </c>
      <c r="U209" s="37">
        <f t="shared" si="100"/>
        <v>58.502536329783808</v>
      </c>
      <c r="V209" s="37">
        <f t="shared" si="100"/>
        <v>59.672587056379491</v>
      </c>
      <c r="W209" s="37">
        <f t="shared" si="100"/>
        <v>60.866038797507073</v>
      </c>
      <c r="X209" s="37">
        <f t="shared" si="100"/>
        <v>62.083359573457216</v>
      </c>
      <c r="Y209" s="37">
        <f t="shared" si="100"/>
        <v>63.325026764926363</v>
      </c>
      <c r="Z209" s="37">
        <f t="shared" si="100"/>
        <v>64.591527300224882</v>
      </c>
      <c r="AA209" s="37">
        <f t="shared" si="100"/>
        <v>65.883357846229387</v>
      </c>
      <c r="AB209" s="37">
        <f t="shared" si="100"/>
        <v>67.201025003153958</v>
      </c>
      <c r="AC209" s="37">
        <f t="shared" si="100"/>
        <v>68.545045503217054</v>
      </c>
      <c r="AD209" s="37">
        <f t="shared" si="100"/>
        <v>69.915946413281389</v>
      </c>
      <c r="AE209" s="37">
        <f t="shared" si="100"/>
        <v>71.314265341547028</v>
      </c>
      <c r="AF209" s="37">
        <f t="shared" si="100"/>
        <v>72.740550648377948</v>
      </c>
      <c r="AG209" s="37">
        <f t="shared" si="100"/>
        <v>74.19536166134553</v>
      </c>
      <c r="AH209" s="37">
        <f t="shared" si="100"/>
        <v>75.679268894572431</v>
      </c>
      <c r="AI209" s="37">
        <f t="shared" si="100"/>
        <v>77.192854272463876</v>
      </c>
      <c r="AJ209" s="37">
        <f t="shared" si="100"/>
        <v>78.736711357913137</v>
      </c>
      <c r="AK209" s="37">
        <f t="shared" si="100"/>
        <v>80.311445585071411</v>
      </c>
      <c r="AL209" s="37">
        <f t="shared" si="100"/>
        <v>81.917674496772847</v>
      </c>
      <c r="AM209" s="37">
        <f t="shared" si="100"/>
        <v>83.556027986708301</v>
      </c>
      <c r="AN209" s="37">
        <f t="shared" si="100"/>
        <v>85.227148546442464</v>
      </c>
      <c r="AO209" s="37">
        <f t="shared" si="100"/>
        <v>86.931691517371306</v>
      </c>
      <c r="AP209" s="37">
        <f t="shared" si="100"/>
        <v>88.670325347718745</v>
      </c>
      <c r="AQ209" s="37">
        <f t="shared" si="100"/>
        <v>90.443731854673132</v>
      </c>
      <c r="AR209" s="37">
        <f t="shared" si="100"/>
        <v>92.252606491766556</v>
      </c>
      <c r="AS209" s="37">
        <f t="shared" si="100"/>
        <v>94.097658621601909</v>
      </c>
      <c r="AT209" s="37">
        <f t="shared" si="100"/>
        <v>95.979611794033943</v>
      </c>
      <c r="AU209" s="37">
        <f t="shared" si="100"/>
        <v>97.899204029914628</v>
      </c>
      <c r="AV209" s="37">
        <f t="shared" si="100"/>
        <v>99.857188110512908</v>
      </c>
      <c r="AW209" s="37">
        <f t="shared" si="100"/>
        <v>101.85433187272318</v>
      </c>
      <c r="AX209" s="37">
        <f t="shared" si="100"/>
        <v>103.89141851017764</v>
      </c>
      <c r="AY209" s="37">
        <f t="shared" si="100"/>
        <v>105.96924688038121</v>
      </c>
      <c r="AZ209" s="37">
        <f t="shared" si="100"/>
        <v>108.0886318179888</v>
      </c>
      <c r="BA209" s="37">
        <f t="shared" si="100"/>
        <v>110.25040445434858</v>
      </c>
      <c r="BB209" s="37">
        <f t="shared" si="100"/>
        <v>112.45541254343556</v>
      </c>
      <c r="BC209" s="37">
        <f t="shared" si="100"/>
        <v>114.70452079430427</v>
      </c>
      <c r="BD209" s="37">
        <f t="shared" si="100"/>
        <v>116.99861121019035</v>
      </c>
      <c r="BE209" s="37">
        <f t="shared" si="100"/>
        <v>119.33858343439418</v>
      </c>
      <c r="BF209" s="37">
        <f t="shared" si="100"/>
        <v>121.72535510308204</v>
      </c>
      <c r="BG209" s="37">
        <f t="shared" si="100"/>
        <v>124.1598622051437</v>
      </c>
      <c r="BH209" s="37">
        <f t="shared" si="100"/>
        <v>126.64305944924654</v>
      </c>
      <c r="BI209" s="37">
        <f t="shared" si="100"/>
        <v>129.17592063823147</v>
      </c>
      <c r="BJ209" s="37">
        <f t="shared" si="100"/>
        <v>131.75943905099609</v>
      </c>
      <c r="BK209" s="37">
        <f t="shared" si="100"/>
        <v>134.39462783201603</v>
      </c>
      <c r="BL209" s="37">
        <f t="shared" si="100"/>
        <v>137.08252038865635</v>
      </c>
      <c r="BM209" s="37">
        <f t="shared" si="100"/>
        <v>139.82417079642948</v>
      </c>
      <c r="BN209" s="37">
        <f t="shared" si="100"/>
        <v>142.62065421235806</v>
      </c>
      <c r="BO209" s="37">
        <f t="shared" si="100"/>
        <v>145.47306729660525</v>
      </c>
      <c r="BP209" s="37">
        <f t="shared" si="100"/>
        <v>148.3825286425373</v>
      </c>
      <c r="BQ209" s="37">
        <f t="shared" si="100"/>
        <v>151.3501792153881</v>
      </c>
      <c r="BR209" s="37">
        <f t="shared" si="100"/>
        <v>154.37718279969585</v>
      </c>
      <c r="BS209" s="37">
        <f t="shared" ref="BS209:CC209" si="101">$E$11*(1+$E$12)^(BS$28-2024)</f>
        <v>157.46472645568977</v>
      </c>
      <c r="BT209" s="37">
        <f t="shared" si="101"/>
        <v>160.61402098480355</v>
      </c>
      <c r="BU209" s="37">
        <f t="shared" si="101"/>
        <v>163.82630140449962</v>
      </c>
      <c r="BV209" s="37">
        <f t="shared" si="101"/>
        <v>167.10282743258963</v>
      </c>
      <c r="BW209" s="37">
        <f t="shared" si="101"/>
        <v>170.44488398124142</v>
      </c>
      <c r="BX209" s="37">
        <f t="shared" si="101"/>
        <v>173.85378166086625</v>
      </c>
      <c r="BY209" s="37">
        <f t="shared" si="101"/>
        <v>177.33085729408356</v>
      </c>
      <c r="BZ209" s="37">
        <f t="shared" si="101"/>
        <v>180.87747443996523</v>
      </c>
      <c r="CA209" s="37">
        <f t="shared" si="101"/>
        <v>184.49502392876454</v>
      </c>
      <c r="CB209" s="37">
        <f t="shared" si="101"/>
        <v>188.18492440733979</v>
      </c>
      <c r="CC209" s="37">
        <f t="shared" si="101"/>
        <v>191.94862289548664</v>
      </c>
    </row>
    <row r="210" spans="2:81" x14ac:dyDescent="0.2">
      <c r="S210" s="69"/>
    </row>
    <row r="211" spans="2:81" x14ac:dyDescent="0.2">
      <c r="B211" t="s">
        <v>87</v>
      </c>
      <c r="G211" s="37">
        <f t="shared" ref="G211:BR211" ca="1" si="102">MAX(G207,G209)</f>
        <v>367.97395964416893</v>
      </c>
      <c r="H211" s="37">
        <f ca="1">MAX(H207,H209)</f>
        <v>45.224363382600451</v>
      </c>
      <c r="I211" s="37">
        <f t="shared" ca="1" si="102"/>
        <v>540.54413721601929</v>
      </c>
      <c r="J211" s="37">
        <f t="shared" ca="1" si="102"/>
        <v>313.09461633903823</v>
      </c>
      <c r="K211" s="37">
        <f t="shared" ca="1" si="102"/>
        <v>277.42508179003414</v>
      </c>
      <c r="L211" s="37">
        <f t="shared" ca="1" si="102"/>
        <v>48.952305340853108</v>
      </c>
      <c r="M211" s="37">
        <f t="shared" ca="1" si="102"/>
        <v>49.931351447670174</v>
      </c>
      <c r="N211" s="37">
        <f t="shared" ca="1" si="102"/>
        <v>50.929978476623575</v>
      </c>
      <c r="O211" s="37">
        <f t="shared" ca="1" si="102"/>
        <v>51.948578046156051</v>
      </c>
      <c r="P211" s="37">
        <f t="shared" ca="1" si="102"/>
        <v>52.98754960707916</v>
      </c>
      <c r="Q211" s="37">
        <f t="shared" ca="1" si="102"/>
        <v>54.047300599220755</v>
      </c>
      <c r="R211" s="37">
        <f t="shared" ca="1" si="102"/>
        <v>55.128246611205164</v>
      </c>
      <c r="S211" s="37">
        <f t="shared" ca="1" si="102"/>
        <v>56.230811543429276</v>
      </c>
      <c r="T211" s="37">
        <f t="shared" ca="1" si="102"/>
        <v>57.355427774297844</v>
      </c>
      <c r="U211" s="37">
        <f t="shared" ca="1" si="102"/>
        <v>58.502536329783808</v>
      </c>
      <c r="V211" s="37">
        <f t="shared" ca="1" si="102"/>
        <v>132.46772036108996</v>
      </c>
      <c r="W211" s="37">
        <f t="shared" ca="1" si="102"/>
        <v>181.99781685360233</v>
      </c>
      <c r="X211" s="37">
        <f t="shared" ca="1" si="102"/>
        <v>253.77093981706543</v>
      </c>
      <c r="Y211" s="37">
        <f t="shared" ca="1" si="102"/>
        <v>354.63005573915672</v>
      </c>
      <c r="Z211" s="37">
        <f t="shared" ca="1" si="102"/>
        <v>493.85653129346019</v>
      </c>
      <c r="AA211" s="37">
        <f t="shared" ca="1" si="102"/>
        <v>463.30284433211898</v>
      </c>
      <c r="AB211" s="37">
        <f t="shared" ca="1" si="102"/>
        <v>432.33755887496471</v>
      </c>
      <c r="AC211" s="37">
        <f t="shared" ca="1" si="102"/>
        <v>400.45737822120623</v>
      </c>
      <c r="AD211" s="37">
        <f t="shared" ca="1" si="102"/>
        <v>367.97404762089906</v>
      </c>
      <c r="AE211" s="37">
        <f t="shared" ca="1" si="102"/>
        <v>334.65547530569324</v>
      </c>
      <c r="AF211" s="37">
        <f t="shared" ca="1" si="102"/>
        <v>300.63164228765169</v>
      </c>
      <c r="AG211" s="37">
        <f t="shared" ca="1" si="102"/>
        <v>265.79065278843757</v>
      </c>
      <c r="AH211" s="37">
        <f t="shared" ca="1" si="102"/>
        <v>271.10646584420567</v>
      </c>
      <c r="AI211" s="37">
        <f t="shared" ca="1" si="102"/>
        <v>276.52859516108953</v>
      </c>
      <c r="AJ211" s="37">
        <f t="shared" ca="1" si="102"/>
        <v>282.05916706431151</v>
      </c>
      <c r="AK211" s="37">
        <f t="shared" ca="1" si="102"/>
        <v>287.70035040559804</v>
      </c>
      <c r="AL211" s="37">
        <f t="shared" ca="1" si="102"/>
        <v>293.45435741370972</v>
      </c>
      <c r="AM211" s="37">
        <f t="shared" ca="1" si="102"/>
        <v>299.32344456198405</v>
      </c>
      <c r="AN211" s="37">
        <f t="shared" ca="1" si="102"/>
        <v>305.30991345322394</v>
      </c>
      <c r="AO211" s="37">
        <f t="shared" ca="1" si="102"/>
        <v>311.41611172228812</v>
      </c>
      <c r="AP211" s="37">
        <f t="shared" ca="1" si="102"/>
        <v>317.64443395673408</v>
      </c>
      <c r="AQ211" s="37">
        <f t="shared" ca="1" si="102"/>
        <v>323.99732263586912</v>
      </c>
      <c r="AR211" s="37">
        <f t="shared" ca="1" si="102"/>
        <v>330.47726908858658</v>
      </c>
      <c r="AS211" s="37">
        <f t="shared" ca="1" si="102"/>
        <v>337.08681447035775</v>
      </c>
      <c r="AT211" s="37">
        <f t="shared" ca="1" si="102"/>
        <v>343.82855075976511</v>
      </c>
      <c r="AU211" s="37">
        <f t="shared" ca="1" si="102"/>
        <v>350.70512177496141</v>
      </c>
      <c r="AV211" s="37">
        <f t="shared" ca="1" si="102"/>
        <v>357.7192242104602</v>
      </c>
      <c r="AW211" s="37">
        <f t="shared" ca="1" si="102"/>
        <v>364.87360869466841</v>
      </c>
      <c r="AX211" s="37">
        <f t="shared" ca="1" si="102"/>
        <v>372.17108086856211</v>
      </c>
      <c r="AY211" s="37">
        <f t="shared" ca="1" si="102"/>
        <v>379.61450248593366</v>
      </c>
      <c r="AZ211" s="37">
        <f t="shared" ca="1" si="102"/>
        <v>387.20679253565254</v>
      </c>
      <c r="BA211" s="37">
        <f t="shared" ca="1" si="102"/>
        <v>394.95092838636515</v>
      </c>
      <c r="BB211" s="37">
        <f t="shared" ca="1" si="102"/>
        <v>402.84994695409313</v>
      </c>
      <c r="BC211" s="37">
        <f t="shared" ca="1" si="102"/>
        <v>410.90694589317491</v>
      </c>
      <c r="BD211" s="37">
        <f t="shared" ca="1" si="102"/>
        <v>419.12508481103896</v>
      </c>
      <c r="BE211" s="37">
        <f t="shared" ca="1" si="102"/>
        <v>427.50758650725845</v>
      </c>
      <c r="BF211" s="37">
        <f t="shared" ca="1" si="102"/>
        <v>436.05773823740418</v>
      </c>
      <c r="BG211" s="37">
        <f t="shared" ca="1" si="102"/>
        <v>444.77889300215156</v>
      </c>
      <c r="BH211" s="37">
        <f t="shared" ca="1" si="102"/>
        <v>453.67447086219414</v>
      </c>
      <c r="BI211" s="37">
        <f t="shared" ca="1" si="102"/>
        <v>462.74796027943893</v>
      </c>
      <c r="BJ211" s="37">
        <f t="shared" ca="1" si="102"/>
        <v>472.00291948502695</v>
      </c>
      <c r="BK211" s="37">
        <f t="shared" ca="1" si="102"/>
        <v>481.44297787472834</v>
      </c>
      <c r="BL211" s="37">
        <f t="shared" ca="1" si="102"/>
        <v>491.07183743222214</v>
      </c>
      <c r="BM211" s="37">
        <f t="shared" ca="1" si="102"/>
        <v>500.89327418086543</v>
      </c>
      <c r="BN211" s="37">
        <f t="shared" ca="1" si="102"/>
        <v>510.91113966448228</v>
      </c>
      <c r="BO211" s="37">
        <f t="shared" ca="1" si="102"/>
        <v>521.129362457772</v>
      </c>
      <c r="BP211" s="37">
        <f t="shared" ca="1" si="102"/>
        <v>531.55194970692685</v>
      </c>
      <c r="BQ211" s="37">
        <f t="shared" ca="1" si="102"/>
        <v>542.18298870106537</v>
      </c>
      <c r="BR211" s="37">
        <f t="shared" ca="1" si="102"/>
        <v>553.02664847508561</v>
      </c>
      <c r="BS211" s="37">
        <f t="shared" ref="BS211:CC211" ca="1" si="103">MAX(BS207,BS209)</f>
        <v>564.08718144458874</v>
      </c>
      <c r="BT211" s="37">
        <f t="shared" ca="1" si="103"/>
        <v>575.36892507348114</v>
      </c>
      <c r="BU211" s="37">
        <f t="shared" ca="1" si="103"/>
        <v>586.87630357495073</v>
      </c>
      <c r="BV211" s="37">
        <f t="shared" ca="1" si="103"/>
        <v>598.6138296464502</v>
      </c>
      <c r="BW211" s="37">
        <f t="shared" ca="1" si="103"/>
        <v>610.58610623937864</v>
      </c>
      <c r="BX211" s="37">
        <f t="shared" ca="1" si="103"/>
        <v>622.79782836416803</v>
      </c>
      <c r="BY211" s="37">
        <f t="shared" ca="1" si="103"/>
        <v>635.25378493145047</v>
      </c>
      <c r="BZ211" s="37">
        <f t="shared" ca="1" si="103"/>
        <v>647.95886063008129</v>
      </c>
      <c r="CA211" s="37">
        <f t="shared" ca="1" si="103"/>
        <v>660.91803784268313</v>
      </c>
      <c r="CB211" s="37">
        <f t="shared" ca="1" si="103"/>
        <v>674.13639859953537</v>
      </c>
      <c r="CC211" s="37">
        <f t="shared" ca="1" si="103"/>
        <v>687.61912657152504</v>
      </c>
    </row>
    <row r="213" spans="2:81" x14ac:dyDescent="0.2">
      <c r="B213" s="7" t="s">
        <v>88</v>
      </c>
      <c r="AE213" s="38"/>
    </row>
    <row r="214" spans="2:81" x14ac:dyDescent="0.2">
      <c r="B214" s="6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</row>
    <row r="215" spans="2:81" x14ac:dyDescent="0.2">
      <c r="B215" t="s">
        <v>80</v>
      </c>
      <c r="G215" s="37">
        <f ca="1">G186</f>
        <v>571.62393210935238</v>
      </c>
      <c r="H215" s="37">
        <f t="shared" ref="H215:BS215" ca="1" si="104">H186</f>
        <v>574.08785596492521</v>
      </c>
      <c r="I215" s="37">
        <f t="shared" ca="1" si="104"/>
        <v>1093.1152334933265</v>
      </c>
      <c r="J215" s="37">
        <f t="shared" ca="1" si="104"/>
        <v>955.11596574665896</v>
      </c>
      <c r="K215" s="37">
        <f t="shared" ca="1" si="104"/>
        <v>835.72704289368824</v>
      </c>
      <c r="L215" s="37">
        <f t="shared" ca="1" si="104"/>
        <v>520.98472648594986</v>
      </c>
      <c r="M215" s="37">
        <f t="shared" ca="1" si="104"/>
        <v>521.74830310760478</v>
      </c>
      <c r="N215" s="37">
        <f t="shared" ca="1" si="104"/>
        <v>522.54795470162526</v>
      </c>
      <c r="O215" s="37">
        <f t="shared" ca="1" si="104"/>
        <v>523.38209282216576</v>
      </c>
      <c r="P215" s="37">
        <f t="shared" ca="1" si="104"/>
        <v>507.21285755225284</v>
      </c>
      <c r="Q215" s="37">
        <f t="shared" ca="1" si="104"/>
        <v>304.2166601784287</v>
      </c>
      <c r="R215" s="37">
        <f t="shared" ca="1" si="104"/>
        <v>307.69783645131378</v>
      </c>
      <c r="S215" s="37">
        <f t="shared" ca="1" si="104"/>
        <v>311.33923514006761</v>
      </c>
      <c r="T215" s="37">
        <f t="shared" ca="1" si="104"/>
        <v>315.14943087111584</v>
      </c>
      <c r="U215" s="37">
        <f t="shared" ca="1" si="104"/>
        <v>319.13753267160348</v>
      </c>
      <c r="V215" s="37">
        <f t="shared" ca="1" si="104"/>
        <v>591.95565866389234</v>
      </c>
      <c r="W215" s="37">
        <f t="shared" ca="1" si="104"/>
        <v>595.34860736649171</v>
      </c>
      <c r="X215" s="37">
        <f t="shared" ca="1" si="104"/>
        <v>598.79654251519003</v>
      </c>
      <c r="Y215" s="37">
        <f t="shared" ca="1" si="104"/>
        <v>602.30046984675778</v>
      </c>
      <c r="Z215" s="37">
        <f t="shared" ca="1" si="104"/>
        <v>605.99399575693019</v>
      </c>
      <c r="AA215" s="37">
        <f t="shared" ca="1" si="104"/>
        <v>609.64766246930708</v>
      </c>
      <c r="AB215" s="37">
        <f t="shared" ca="1" si="104"/>
        <v>613.4161726319021</v>
      </c>
      <c r="AC215" s="37">
        <f t="shared" ca="1" si="104"/>
        <v>617.19815655907485</v>
      </c>
      <c r="AD215" s="37">
        <f t="shared" ca="1" si="104"/>
        <v>621.06299476256163</v>
      </c>
      <c r="AE215" s="37">
        <f t="shared" ca="1" si="104"/>
        <v>624.9662703035724</v>
      </c>
      <c r="AF215" s="37">
        <f t="shared" ca="1" si="104"/>
        <v>628.93946794508565</v>
      </c>
      <c r="AG215" s="37">
        <f t="shared" ca="1" si="104"/>
        <v>632.96350878495127</v>
      </c>
      <c r="AH215" s="37">
        <f t="shared" ca="1" si="104"/>
        <v>645.62277896065029</v>
      </c>
      <c r="AI215" s="37">
        <f t="shared" ca="1" si="104"/>
        <v>658.53523453986327</v>
      </c>
      <c r="AJ215" s="37">
        <f t="shared" ca="1" si="104"/>
        <v>671.70593923066053</v>
      </c>
      <c r="AK215" s="37">
        <f t="shared" ca="1" si="104"/>
        <v>685.14005801527378</v>
      </c>
      <c r="AL215" s="37">
        <f t="shared" ca="1" si="104"/>
        <v>698.84285917557929</v>
      </c>
      <c r="AM215" s="37">
        <f t="shared" ca="1" si="104"/>
        <v>712.81971635909088</v>
      </c>
      <c r="AN215" s="37">
        <f t="shared" ca="1" si="104"/>
        <v>727.07611068627273</v>
      </c>
      <c r="AO215" s="37">
        <f t="shared" ca="1" si="104"/>
        <v>741.61763289999817</v>
      </c>
      <c r="AP215" s="37">
        <f t="shared" ca="1" si="104"/>
        <v>756.44998555799816</v>
      </c>
      <c r="AQ215" s="37">
        <f t="shared" ca="1" si="104"/>
        <v>771.57898526915812</v>
      </c>
      <c r="AR215" s="37">
        <f t="shared" ca="1" si="104"/>
        <v>787.01056497454135</v>
      </c>
      <c r="AS215" s="37">
        <f t="shared" ca="1" si="104"/>
        <v>802.75077627403221</v>
      </c>
      <c r="AT215" s="37">
        <f t="shared" ca="1" si="104"/>
        <v>818.80579179951292</v>
      </c>
      <c r="AU215" s="37">
        <f t="shared" ca="1" si="104"/>
        <v>835.18190763550319</v>
      </c>
      <c r="AV215" s="37">
        <f t="shared" ca="1" si="104"/>
        <v>851.88554578821322</v>
      </c>
      <c r="AW215" s="37">
        <f t="shared" ca="1" si="104"/>
        <v>868.92325670397747</v>
      </c>
      <c r="AX215" s="37">
        <f t="shared" ca="1" si="104"/>
        <v>886.30172183805701</v>
      </c>
      <c r="AY215" s="37">
        <f t="shared" ca="1" si="104"/>
        <v>904.02775627481822</v>
      </c>
      <c r="AZ215" s="37">
        <f t="shared" ca="1" si="104"/>
        <v>922.10831140031462</v>
      </c>
      <c r="BA215" s="37">
        <f t="shared" ca="1" si="104"/>
        <v>940.55047762832089</v>
      </c>
      <c r="BB215" s="37">
        <f t="shared" ca="1" si="104"/>
        <v>959.36148718088737</v>
      </c>
      <c r="BC215" s="37">
        <f t="shared" ca="1" si="104"/>
        <v>978.54871692450513</v>
      </c>
      <c r="BD215" s="37">
        <f t="shared" ca="1" si="104"/>
        <v>998.11969126299527</v>
      </c>
      <c r="BE215" s="37">
        <f t="shared" ca="1" si="104"/>
        <v>1018.0820850882552</v>
      </c>
      <c r="BF215" s="37">
        <f t="shared" ca="1" si="104"/>
        <v>1038.4437267900203</v>
      </c>
      <c r="BG215" s="37">
        <f t="shared" ca="1" si="104"/>
        <v>1059.2126013258207</v>
      </c>
      <c r="BH215" s="37">
        <f t="shared" ca="1" si="104"/>
        <v>1080.3968533523371</v>
      </c>
      <c r="BI215" s="37">
        <f t="shared" ca="1" si="104"/>
        <v>1102.0047904193839</v>
      </c>
      <c r="BJ215" s="37">
        <f t="shared" ca="1" si="104"/>
        <v>1124.0448862277715</v>
      </c>
      <c r="BK215" s="37">
        <f t="shared" ca="1" si="104"/>
        <v>1146.5257839523269</v>
      </c>
      <c r="BL215" s="37">
        <f t="shared" ca="1" si="104"/>
        <v>1169.4562996313734</v>
      </c>
      <c r="BM215" s="37">
        <f t="shared" ca="1" si="104"/>
        <v>1192.8454256240009</v>
      </c>
      <c r="BN215" s="37">
        <f t="shared" ca="1" si="104"/>
        <v>1216.7023341364809</v>
      </c>
      <c r="BO215" s="37">
        <f t="shared" ca="1" si="104"/>
        <v>1241.0363808192105</v>
      </c>
      <c r="BP215" s="37">
        <f t="shared" ca="1" si="104"/>
        <v>1265.8571084355947</v>
      </c>
      <c r="BQ215" s="37">
        <f t="shared" ca="1" si="104"/>
        <v>1291.1742506043065</v>
      </c>
      <c r="BR215" s="37">
        <f t="shared" ca="1" si="104"/>
        <v>1316.9977356163927</v>
      </c>
      <c r="BS215" s="37">
        <f t="shared" ca="1" si="104"/>
        <v>1343.3376903287206</v>
      </c>
      <c r="BT215" s="37">
        <f t="shared" ref="BT215:CC215" ca="1" si="105">BT186</f>
        <v>1370.204444135295</v>
      </c>
      <c r="BU215" s="37">
        <f t="shared" ca="1" si="105"/>
        <v>1397.608533018001</v>
      </c>
      <c r="BV215" s="37">
        <f t="shared" ca="1" si="105"/>
        <v>1425.5607036783611</v>
      </c>
      <c r="BW215" s="37">
        <f t="shared" ca="1" si="105"/>
        <v>1454.0719177519284</v>
      </c>
      <c r="BX215" s="37">
        <f t="shared" ca="1" si="105"/>
        <v>1483.1533561069671</v>
      </c>
      <c r="BY215" s="37">
        <f t="shared" ca="1" si="105"/>
        <v>1512.8164232291065</v>
      </c>
      <c r="BZ215" s="37">
        <f t="shared" ca="1" si="105"/>
        <v>1543.0727516936886</v>
      </c>
      <c r="CA215" s="37">
        <f t="shared" ca="1" si="105"/>
        <v>1573.9342067275625</v>
      </c>
      <c r="CB215" s="37">
        <f t="shared" ca="1" si="105"/>
        <v>1605.4128908621137</v>
      </c>
      <c r="CC215" s="37">
        <f t="shared" ca="1" si="105"/>
        <v>1637.521148679356</v>
      </c>
    </row>
    <row r="216" spans="2:81" x14ac:dyDescent="0.2">
      <c r="B216" t="s">
        <v>81</v>
      </c>
      <c r="G216" s="1">
        <f t="shared" ref="G216:BR216" si="106">G36*$E$18+G46*$E$19</f>
        <v>175.9872078923899</v>
      </c>
      <c r="H216" s="1">
        <f t="shared" si="106"/>
        <v>181.89550680355191</v>
      </c>
      <c r="I216" s="1">
        <f t="shared" si="106"/>
        <v>189.67240496810439</v>
      </c>
      <c r="J216" s="1">
        <f t="shared" si="106"/>
        <v>191.29469552117274</v>
      </c>
      <c r="K216" s="1">
        <f t="shared" si="106"/>
        <v>167.24391911172211</v>
      </c>
      <c r="L216" s="1">
        <f t="shared" si="106"/>
        <v>165.95652538199218</v>
      </c>
      <c r="M216" s="1">
        <f t="shared" si="106"/>
        <v>163.22693427409484</v>
      </c>
      <c r="N216" s="1">
        <f t="shared" si="106"/>
        <v>160.83172454378251</v>
      </c>
      <c r="O216" s="1">
        <f t="shared" si="106"/>
        <v>168.805156825681</v>
      </c>
      <c r="P216" s="1">
        <f t="shared" si="106"/>
        <v>145.18235934348738</v>
      </c>
      <c r="Q216" s="1">
        <f t="shared" si="106"/>
        <v>146.35133044564813</v>
      </c>
      <c r="R216" s="1">
        <f t="shared" si="106"/>
        <v>156.45402031837287</v>
      </c>
      <c r="S216" s="1">
        <f t="shared" si="106"/>
        <v>162.37995892427608</v>
      </c>
      <c r="T216" s="1">
        <f t="shared" si="106"/>
        <v>169.77302998822856</v>
      </c>
      <c r="U216" s="1">
        <f t="shared" si="106"/>
        <v>163.58064323661051</v>
      </c>
      <c r="V216" s="1">
        <f t="shared" si="106"/>
        <v>169.00257591234461</v>
      </c>
      <c r="W216" s="1">
        <f t="shared" si="106"/>
        <v>158.59615179817783</v>
      </c>
      <c r="X216" s="1">
        <f t="shared" si="106"/>
        <v>147.70586968907946</v>
      </c>
      <c r="Y216" s="1">
        <f t="shared" si="106"/>
        <v>136.31653783489793</v>
      </c>
      <c r="Z216" s="1">
        <f t="shared" si="106"/>
        <v>124.41255035867346</v>
      </c>
      <c r="AA216" s="1">
        <f t="shared" si="106"/>
        <v>126.90080136584695</v>
      </c>
      <c r="AB216" s="1">
        <f t="shared" si="106"/>
        <v>129.43881739316384</v>
      </c>
      <c r="AC216" s="1">
        <f t="shared" si="106"/>
        <v>132.02759374102715</v>
      </c>
      <c r="AD216" s="1">
        <f t="shared" si="106"/>
        <v>134.66814561584769</v>
      </c>
      <c r="AE216" s="1">
        <f t="shared" si="106"/>
        <v>137.36150852816465</v>
      </c>
      <c r="AF216" s="1">
        <f t="shared" si="106"/>
        <v>140.1087386987279</v>
      </c>
      <c r="AG216" s="1">
        <f t="shared" si="106"/>
        <v>142.9109134727025</v>
      </c>
      <c r="AH216" s="1">
        <f t="shared" si="106"/>
        <v>145.76913174215653</v>
      </c>
      <c r="AI216" s="1">
        <f t="shared" si="106"/>
        <v>148.68451437699966</v>
      </c>
      <c r="AJ216" s="1">
        <f t="shared" si="106"/>
        <v>151.65820466453965</v>
      </c>
      <c r="AK216" s="1">
        <f t="shared" si="106"/>
        <v>154.69136875783045</v>
      </c>
      <c r="AL216" s="1">
        <f t="shared" si="106"/>
        <v>157.7851961329871</v>
      </c>
      <c r="AM216" s="1">
        <f t="shared" si="106"/>
        <v>160.94090005564681</v>
      </c>
      <c r="AN216" s="1">
        <f t="shared" si="106"/>
        <v>164.15971805675974</v>
      </c>
      <c r="AO216" s="1">
        <f t="shared" si="106"/>
        <v>167.44291241789492</v>
      </c>
      <c r="AP216" s="1">
        <f t="shared" si="106"/>
        <v>170.79177066625286</v>
      </c>
      <c r="AQ216" s="1">
        <f t="shared" si="106"/>
        <v>174.20760607957794</v>
      </c>
      <c r="AR216" s="1">
        <f t="shared" si="106"/>
        <v>177.69175820116939</v>
      </c>
      <c r="AS216" s="1">
        <f t="shared" si="106"/>
        <v>181.24559336519286</v>
      </c>
      <c r="AT216" s="1">
        <f t="shared" si="106"/>
        <v>184.8705052324967</v>
      </c>
      <c r="AU216" s="1">
        <f t="shared" si="106"/>
        <v>188.56791533714664</v>
      </c>
      <c r="AV216" s="1">
        <f t="shared" si="106"/>
        <v>192.33927364388953</v>
      </c>
      <c r="AW216" s="1">
        <f t="shared" si="106"/>
        <v>196.18605911676738</v>
      </c>
      <c r="AX216" s="1">
        <f t="shared" si="106"/>
        <v>200.10978029910268</v>
      </c>
      <c r="AY216" s="1">
        <f t="shared" si="106"/>
        <v>204.11197590508479</v>
      </c>
      <c r="AZ216" s="1">
        <f t="shared" si="106"/>
        <v>208.19421542318639</v>
      </c>
      <c r="BA216" s="1">
        <f t="shared" si="106"/>
        <v>212.35809973165019</v>
      </c>
      <c r="BB216" s="1">
        <f t="shared" si="106"/>
        <v>216.6052617262832</v>
      </c>
      <c r="BC216" s="1">
        <f t="shared" si="106"/>
        <v>220.93736696080884</v>
      </c>
      <c r="BD216" s="1">
        <f t="shared" si="106"/>
        <v>225.35611430002501</v>
      </c>
      <c r="BE216" s="1">
        <f t="shared" si="106"/>
        <v>229.86323658602555</v>
      </c>
      <c r="BF216" s="1">
        <f t="shared" si="106"/>
        <v>234.46050131774598</v>
      </c>
      <c r="BG216" s="1">
        <f t="shared" si="106"/>
        <v>239.14971134410098</v>
      </c>
      <c r="BH216" s="1">
        <f t="shared" si="106"/>
        <v>243.9327055709829</v>
      </c>
      <c r="BI216" s="1">
        <f t="shared" si="106"/>
        <v>248.81135968240258</v>
      </c>
      <c r="BJ216" s="1">
        <f t="shared" si="106"/>
        <v>253.78758687605063</v>
      </c>
      <c r="BK216" s="1">
        <f t="shared" si="106"/>
        <v>258.86333861357167</v>
      </c>
      <c r="BL216" s="1">
        <f t="shared" si="106"/>
        <v>264.04060538584309</v>
      </c>
      <c r="BM216" s="1">
        <f t="shared" si="106"/>
        <v>269.32141749355998</v>
      </c>
      <c r="BN216" s="1">
        <f t="shared" si="106"/>
        <v>274.70784584343113</v>
      </c>
      <c r="BO216" s="1">
        <f t="shared" si="106"/>
        <v>280.20200276029976</v>
      </c>
      <c r="BP216" s="1">
        <f t="shared" si="106"/>
        <v>285.80604281550575</v>
      </c>
      <c r="BQ216" s="1">
        <f t="shared" si="106"/>
        <v>291.52216367181592</v>
      </c>
      <c r="BR216" s="1">
        <f t="shared" si="106"/>
        <v>297.35260694525226</v>
      </c>
      <c r="BS216" s="1">
        <f t="shared" ref="BS216:CC216" si="107">BS36*$E$18+BS46*$E$19</f>
        <v>303.29965908415721</v>
      </c>
      <c r="BT216" s="1">
        <f t="shared" si="107"/>
        <v>309.36565226584037</v>
      </c>
      <c r="BU216" s="1">
        <f t="shared" si="107"/>
        <v>315.55296531115715</v>
      </c>
      <c r="BV216" s="1">
        <f t="shared" si="107"/>
        <v>321.86402461738032</v>
      </c>
      <c r="BW216" s="1">
        <f t="shared" si="107"/>
        <v>328.30130510972799</v>
      </c>
      <c r="BX216" s="1">
        <f t="shared" si="107"/>
        <v>334.86733121192253</v>
      </c>
      <c r="BY216" s="1">
        <f t="shared" si="107"/>
        <v>341.56467783616097</v>
      </c>
      <c r="BZ216" s="1">
        <f t="shared" si="107"/>
        <v>348.39597139288418</v>
      </c>
      <c r="CA216" s="1">
        <f t="shared" si="107"/>
        <v>355.36389082074186</v>
      </c>
      <c r="CB216" s="1">
        <f t="shared" si="107"/>
        <v>362.47116863715661</v>
      </c>
      <c r="CC216" s="1">
        <f t="shared" si="107"/>
        <v>369.72059200989986</v>
      </c>
    </row>
    <row r="217" spans="2:81" x14ac:dyDescent="0.2">
      <c r="B217" t="s">
        <v>82</v>
      </c>
      <c r="G217" s="1">
        <f t="shared" ref="G217:BR217" ca="1" si="108">(G37*$E$18+G47*$E$19)*G198/1000</f>
        <v>169.95829476719368</v>
      </c>
      <c r="H217" s="1">
        <f t="shared" ca="1" si="108"/>
        <v>366.59465250591984</v>
      </c>
      <c r="I217" s="1">
        <f t="shared" ca="1" si="108"/>
        <v>571.92710917063755</v>
      </c>
      <c r="J217" s="1">
        <f t="shared" ca="1" si="108"/>
        <v>608.5680864701684</v>
      </c>
      <c r="K217" s="1">
        <f t="shared" ca="1" si="108"/>
        <v>563.49622532989088</v>
      </c>
      <c r="L217" s="1">
        <f t="shared" ca="1" si="108"/>
        <v>589.56872641277107</v>
      </c>
      <c r="M217" s="1">
        <f t="shared" ca="1" si="108"/>
        <v>527.17867544590513</v>
      </c>
      <c r="N217" s="1">
        <f t="shared" ca="1" si="108"/>
        <v>472.54418395610338</v>
      </c>
      <c r="O217" s="1">
        <f t="shared" ca="1" si="108"/>
        <v>453.25779025569284</v>
      </c>
      <c r="P217" s="1">
        <f t="shared" ca="1" si="108"/>
        <v>356.25916898716076</v>
      </c>
      <c r="Q217" s="1">
        <f t="shared" ca="1" si="108"/>
        <v>329.21538658298635</v>
      </c>
      <c r="R217" s="1">
        <f t="shared" ca="1" si="108"/>
        <v>353.72015609408794</v>
      </c>
      <c r="S217" s="1">
        <f t="shared" ca="1" si="108"/>
        <v>368.7379624156718</v>
      </c>
      <c r="T217" s="1">
        <f t="shared" ca="1" si="108"/>
        <v>387.5154526883901</v>
      </c>
      <c r="U217" s="1">
        <f t="shared" ca="1" si="108"/>
        <v>375.23757205030341</v>
      </c>
      <c r="V217" s="1">
        <f t="shared" ca="1" si="108"/>
        <v>389.90238652145581</v>
      </c>
      <c r="W217" s="1">
        <f t="shared" ca="1" si="108"/>
        <v>393.16852837729743</v>
      </c>
      <c r="X217" s="1">
        <f t="shared" ca="1" si="108"/>
        <v>392.8629306850849</v>
      </c>
      <c r="Y217" s="1">
        <f t="shared" ca="1" si="108"/>
        <v>388.16923203129539</v>
      </c>
      <c r="Z217" s="1">
        <f t="shared" ca="1" si="108"/>
        <v>378.16788774540618</v>
      </c>
      <c r="AA217" s="1">
        <f t="shared" ca="1" si="108"/>
        <v>385.7312455003144</v>
      </c>
      <c r="AB217" s="1">
        <f t="shared" ca="1" si="108"/>
        <v>393.44587041032065</v>
      </c>
      <c r="AC217" s="1">
        <f t="shared" ca="1" si="108"/>
        <v>401.31478781852712</v>
      </c>
      <c r="AD217" s="1">
        <f t="shared" ca="1" si="108"/>
        <v>409.34108357489765</v>
      </c>
      <c r="AE217" s="1">
        <f t="shared" ca="1" si="108"/>
        <v>417.52790524639556</v>
      </c>
      <c r="AF217" s="1">
        <f t="shared" ca="1" si="108"/>
        <v>425.87846335132349</v>
      </c>
      <c r="AG217" s="1">
        <f t="shared" ca="1" si="108"/>
        <v>434.39603261834992</v>
      </c>
      <c r="AH217" s="1">
        <f t="shared" ca="1" si="108"/>
        <v>443.08395327071707</v>
      </c>
      <c r="AI217" s="1">
        <f t="shared" ca="1" si="108"/>
        <v>451.94563233613144</v>
      </c>
      <c r="AJ217" s="1">
        <f t="shared" ca="1" si="108"/>
        <v>460.98454498285406</v>
      </c>
      <c r="AK217" s="1">
        <f t="shared" ca="1" si="108"/>
        <v>470.20423588251111</v>
      </c>
      <c r="AL217" s="1">
        <f t="shared" ca="1" si="108"/>
        <v>479.60832060016133</v>
      </c>
      <c r="AM217" s="1">
        <f t="shared" ca="1" si="108"/>
        <v>489.20048701216461</v>
      </c>
      <c r="AN217" s="1">
        <f t="shared" ca="1" si="108"/>
        <v>498.98449675240789</v>
      </c>
      <c r="AO217" s="1">
        <f t="shared" ca="1" si="108"/>
        <v>508.96418668745611</v>
      </c>
      <c r="AP217" s="1">
        <f t="shared" ca="1" si="108"/>
        <v>519.14347042120517</v>
      </c>
      <c r="AQ217" s="1">
        <f t="shared" ca="1" si="108"/>
        <v>529.52633982962925</v>
      </c>
      <c r="AR217" s="1">
        <f t="shared" ca="1" si="108"/>
        <v>540.11686662622196</v>
      </c>
      <c r="AS217" s="1">
        <f t="shared" ca="1" si="108"/>
        <v>550.91920395874638</v>
      </c>
      <c r="AT217" s="1">
        <f t="shared" ca="1" si="108"/>
        <v>561.93758803792139</v>
      </c>
      <c r="AU217" s="1">
        <f t="shared" ca="1" si="108"/>
        <v>573.17633979867969</v>
      </c>
      <c r="AV217" s="1">
        <f t="shared" ca="1" si="108"/>
        <v>584.63986659465331</v>
      </c>
      <c r="AW217" s="1">
        <f t="shared" ca="1" si="108"/>
        <v>596.3326639265465</v>
      </c>
      <c r="AX217" s="1">
        <f t="shared" ca="1" si="108"/>
        <v>608.25931720507742</v>
      </c>
      <c r="AY217" s="1">
        <f t="shared" ca="1" si="108"/>
        <v>620.42450354917889</v>
      </c>
      <c r="AZ217" s="1">
        <f t="shared" ca="1" si="108"/>
        <v>632.8329936201626</v>
      </c>
      <c r="BA217" s="1">
        <f t="shared" ca="1" si="108"/>
        <v>645.48965349256582</v>
      </c>
      <c r="BB217" s="1">
        <f t="shared" ca="1" si="108"/>
        <v>658.3994465624171</v>
      </c>
      <c r="BC217" s="1">
        <f t="shared" ca="1" si="108"/>
        <v>671.56743549366547</v>
      </c>
      <c r="BD217" s="1">
        <f t="shared" ca="1" si="108"/>
        <v>684.99878420353878</v>
      </c>
      <c r="BE217" s="1">
        <f t="shared" ca="1" si="108"/>
        <v>698.69875988760975</v>
      </c>
      <c r="BF217" s="1">
        <f t="shared" ca="1" si="108"/>
        <v>712.67273508536186</v>
      </c>
      <c r="BG217" s="1">
        <f t="shared" ca="1" si="108"/>
        <v>726.92618978706923</v>
      </c>
      <c r="BH217" s="1">
        <f t="shared" ca="1" si="108"/>
        <v>741.46471358281076</v>
      </c>
      <c r="BI217" s="1">
        <f t="shared" ca="1" si="108"/>
        <v>756.29400785446683</v>
      </c>
      <c r="BJ217" s="1">
        <f t="shared" ca="1" si="108"/>
        <v>771.41988801155617</v>
      </c>
      <c r="BK217" s="1">
        <f t="shared" ca="1" si="108"/>
        <v>786.84828577178723</v>
      </c>
      <c r="BL217" s="1">
        <f t="shared" ca="1" si="108"/>
        <v>802.5852514872231</v>
      </c>
      <c r="BM217" s="1">
        <f t="shared" ca="1" si="108"/>
        <v>818.63695651696776</v>
      </c>
      <c r="BN217" s="1">
        <f t="shared" ca="1" si="108"/>
        <v>835.00969564730713</v>
      </c>
      <c r="BO217" s="1">
        <f t="shared" ca="1" si="108"/>
        <v>851.70988956025326</v>
      </c>
      <c r="BP217" s="1">
        <f t="shared" ca="1" si="108"/>
        <v>868.74408735145846</v>
      </c>
      <c r="BQ217" s="1">
        <f t="shared" ca="1" si="108"/>
        <v>886.11896909848758</v>
      </c>
      <c r="BR217" s="1">
        <f t="shared" ca="1" si="108"/>
        <v>903.84134848045744</v>
      </c>
      <c r="BS217" s="1">
        <f t="shared" ref="BS217:CC217" ca="1" si="109">(BS37*$E$18+BS47*$E$19)*BS198/1000</f>
        <v>921.91817545006654</v>
      </c>
      <c r="BT217" s="1">
        <f t="shared" ca="1" si="109"/>
        <v>940.35653895906785</v>
      </c>
      <c r="BU217" s="1">
        <f t="shared" ca="1" si="109"/>
        <v>959.16366973824927</v>
      </c>
      <c r="BV217" s="1">
        <f t="shared" ca="1" si="109"/>
        <v>978.34694313301418</v>
      </c>
      <c r="BW217" s="1">
        <f t="shared" ca="1" si="109"/>
        <v>997.9138819956745</v>
      </c>
      <c r="BX217" s="1">
        <f t="shared" ca="1" si="109"/>
        <v>1017.8721596355879</v>
      </c>
      <c r="BY217" s="1">
        <f t="shared" ca="1" si="109"/>
        <v>1038.2296028282997</v>
      </c>
      <c r="BZ217" s="1">
        <f t="shared" ca="1" si="109"/>
        <v>1058.9941948848655</v>
      </c>
      <c r="CA217" s="1">
        <f t="shared" ca="1" si="109"/>
        <v>1080.1740787825629</v>
      </c>
      <c r="CB217" s="1">
        <f t="shared" ca="1" si="109"/>
        <v>1101.7775603582145</v>
      </c>
      <c r="CC217" s="1">
        <f t="shared" ca="1" si="109"/>
        <v>1123.8131115653787</v>
      </c>
    </row>
    <row r="218" spans="2:81" x14ac:dyDescent="0.2">
      <c r="B218" s="39" t="s">
        <v>89</v>
      </c>
      <c r="C218" s="39"/>
      <c r="D218" s="39"/>
      <c r="E218" s="39"/>
      <c r="F218" s="39"/>
      <c r="G218" s="67">
        <f t="shared" ref="G218:BR218" ca="1" si="110">G211*G206</f>
        <v>225.6784294497688</v>
      </c>
      <c r="H218" s="67">
        <f t="shared" ca="1" si="110"/>
        <v>27.736102062548856</v>
      </c>
      <c r="I218" s="67">
        <f t="shared" ca="1" si="110"/>
        <v>331.51571935458463</v>
      </c>
      <c r="J218" s="67">
        <f t="shared" ca="1" si="110"/>
        <v>155.25318375531776</v>
      </c>
      <c r="K218" s="67">
        <f t="shared" ca="1" si="110"/>
        <v>104.98689845207525</v>
      </c>
      <c r="L218" s="67">
        <f t="shared" ca="1" si="110"/>
        <v>12.776551693962661</v>
      </c>
      <c r="M218" s="67">
        <f t="shared" ca="1" si="110"/>
        <v>12.714519332634731</v>
      </c>
      <c r="N218" s="67">
        <f t="shared" ca="1" si="110"/>
        <v>12.644895056176102</v>
      </c>
      <c r="O218" s="67">
        <f t="shared" ca="1" si="110"/>
        <v>12.567400000926071</v>
      </c>
      <c r="P218" s="67">
        <f t="shared" ca="1" si="110"/>
        <v>12.481747185443567</v>
      </c>
      <c r="Q218" s="67">
        <f t="shared" ca="1" si="110"/>
        <v>12.387641297341398</v>
      </c>
      <c r="R218" s="67">
        <f t="shared" ca="1" si="110"/>
        <v>12.859214804529717</v>
      </c>
      <c r="S218" s="67">
        <f t="shared" ca="1" si="110"/>
        <v>13.344696195486637</v>
      </c>
      <c r="T218" s="67">
        <f t="shared" ca="1" si="110"/>
        <v>13.844453156160016</v>
      </c>
      <c r="U218" s="67">
        <f t="shared" ca="1" si="110"/>
        <v>14.358862516782141</v>
      </c>
      <c r="V218" s="67">
        <f t="shared" ca="1" si="110"/>
        <v>33.050696230091944</v>
      </c>
      <c r="W218" s="67">
        <f t="shared" ca="1" si="110"/>
        <v>43.583927191016414</v>
      </c>
      <c r="X218" s="67">
        <f t="shared" ca="1" si="110"/>
        <v>58.227742141025658</v>
      </c>
      <c r="Y218" s="67">
        <f t="shared" ca="1" si="110"/>
        <v>77.814699980564455</v>
      </c>
      <c r="Z218" s="67">
        <f t="shared" ca="1" si="110"/>
        <v>103.41355765285056</v>
      </c>
      <c r="AA218" s="67">
        <f t="shared" ca="1" si="110"/>
        <v>97.015615603145704</v>
      </c>
      <c r="AB218" s="67">
        <f t="shared" ca="1" si="110"/>
        <v>90.531484828417604</v>
      </c>
      <c r="AC218" s="67">
        <f t="shared" ca="1" si="110"/>
        <v>83.855774999520577</v>
      </c>
      <c r="AD218" s="67">
        <f t="shared" ca="1" si="110"/>
        <v>77.053765571816257</v>
      </c>
      <c r="AE218" s="67">
        <f t="shared" ca="1" si="110"/>
        <v>70.076856529012161</v>
      </c>
      <c r="AF218" s="67">
        <f t="shared" ca="1" si="110"/>
        <v>62.952265895034259</v>
      </c>
      <c r="AG218" s="67">
        <f t="shared" ca="1" si="110"/>
        <v>55.65656269389882</v>
      </c>
      <c r="AH218" s="67">
        <f t="shared" ca="1" si="110"/>
        <v>56.769693947776659</v>
      </c>
      <c r="AI218" s="67">
        <f t="shared" ca="1" si="110"/>
        <v>57.905087826732142</v>
      </c>
      <c r="AJ218" s="67">
        <f t="shared" ca="1" si="110"/>
        <v>59.063189583266826</v>
      </c>
      <c r="AK218" s="67">
        <f t="shared" ca="1" si="110"/>
        <v>60.24445337493222</v>
      </c>
      <c r="AL218" s="67">
        <f t="shared" ca="1" si="110"/>
        <v>61.449342442430805</v>
      </c>
      <c r="AM218" s="67">
        <f t="shared" ca="1" si="110"/>
        <v>62.678329291279454</v>
      </c>
      <c r="AN218" s="67">
        <f t="shared" ca="1" si="110"/>
        <v>63.931895877105084</v>
      </c>
      <c r="AO218" s="67">
        <f t="shared" ca="1" si="110"/>
        <v>65.21053379464712</v>
      </c>
      <c r="AP218" s="67">
        <f t="shared" ca="1" si="110"/>
        <v>66.514744470540109</v>
      </c>
      <c r="AQ218" s="67">
        <f t="shared" ca="1" si="110"/>
        <v>67.845039359950988</v>
      </c>
      <c r="AR218" s="67">
        <f t="shared" ca="1" si="110"/>
        <v>69.201940147150026</v>
      </c>
      <c r="AS218" s="67">
        <f t="shared" ca="1" si="110"/>
        <v>70.585978950092908</v>
      </c>
      <c r="AT218" s="67">
        <f t="shared" ca="1" si="110"/>
        <v>71.997698529094805</v>
      </c>
      <c r="AU218" s="67">
        <f t="shared" ca="1" si="110"/>
        <v>73.437652499676915</v>
      </c>
      <c r="AV218" s="67">
        <f t="shared" ca="1" si="110"/>
        <v>74.906405549670353</v>
      </c>
      <c r="AW218" s="67">
        <f t="shared" ca="1" si="110"/>
        <v>76.40453366066356</v>
      </c>
      <c r="AX218" s="67">
        <f t="shared" ca="1" si="110"/>
        <v>77.932624333876902</v>
      </c>
      <c r="AY218" s="67">
        <f t="shared" ca="1" si="110"/>
        <v>79.491276820554504</v>
      </c>
      <c r="AZ218" s="67">
        <f t="shared" ca="1" si="110"/>
        <v>81.08110235696563</v>
      </c>
      <c r="BA218" s="67">
        <f t="shared" ca="1" si="110"/>
        <v>82.702724404104856</v>
      </c>
      <c r="BB218" s="67">
        <f t="shared" ca="1" si="110"/>
        <v>84.356778892187094</v>
      </c>
      <c r="BC218" s="67">
        <f t="shared" ca="1" si="110"/>
        <v>86.043914470030813</v>
      </c>
      <c r="BD218" s="67">
        <f t="shared" ca="1" si="110"/>
        <v>87.764792759431543</v>
      </c>
      <c r="BE218" s="67">
        <f t="shared" ca="1" si="110"/>
        <v>89.520088614619908</v>
      </c>
      <c r="BF218" s="67">
        <f t="shared" ca="1" si="110"/>
        <v>91.31049038691242</v>
      </c>
      <c r="BG218" s="67">
        <f t="shared" ca="1" si="110"/>
        <v>93.13670019465053</v>
      </c>
      <c r="BH218" s="67">
        <f t="shared" ca="1" si="110"/>
        <v>94.99943419854344</v>
      </c>
      <c r="BI218" s="67">
        <f t="shared" ca="1" si="110"/>
        <v>96.8994228825145</v>
      </c>
      <c r="BJ218" s="67">
        <f t="shared" ca="1" si="110"/>
        <v>98.837411340164635</v>
      </c>
      <c r="BK218" s="67">
        <f t="shared" ca="1" si="110"/>
        <v>100.8141595669681</v>
      </c>
      <c r="BL218" s="67">
        <f t="shared" ca="1" si="110"/>
        <v>102.8304427583073</v>
      </c>
      <c r="BM218" s="67">
        <f t="shared" ca="1" si="110"/>
        <v>104.8870516134732</v>
      </c>
      <c r="BN218" s="67">
        <f t="shared" ca="1" si="110"/>
        <v>106.98479264574257</v>
      </c>
      <c r="BO218" s="67">
        <f t="shared" ca="1" si="110"/>
        <v>109.12448849865744</v>
      </c>
      <c r="BP218" s="67">
        <f t="shared" ca="1" si="110"/>
        <v>111.30697826863047</v>
      </c>
      <c r="BQ218" s="67">
        <f t="shared" ca="1" si="110"/>
        <v>113.53311783400308</v>
      </c>
      <c r="BR218" s="67">
        <f t="shared" ca="1" si="110"/>
        <v>115.80378019068291</v>
      </c>
      <c r="BS218" s="67">
        <f t="shared" ref="BS218:CC218" ca="1" si="111">BS211*BS206</f>
        <v>118.11985579449687</v>
      </c>
      <c r="BT218" s="67">
        <f t="shared" ca="1" si="111"/>
        <v>120.48225291038693</v>
      </c>
      <c r="BU218" s="67">
        <f t="shared" ca="1" si="111"/>
        <v>122.89189796859466</v>
      </c>
      <c r="BV218" s="67">
        <f t="shared" ca="1" si="111"/>
        <v>125.34973592796666</v>
      </c>
      <c r="BW218" s="67">
        <f t="shared" ca="1" si="111"/>
        <v>127.85673064652588</v>
      </c>
      <c r="BX218" s="67">
        <f t="shared" ca="1" si="111"/>
        <v>130.41386525945677</v>
      </c>
      <c r="BY218" s="67">
        <f t="shared" ca="1" si="111"/>
        <v>133.02214256464572</v>
      </c>
      <c r="BZ218" s="67">
        <f t="shared" ca="1" si="111"/>
        <v>135.682585415939</v>
      </c>
      <c r="CA218" s="67">
        <f t="shared" ca="1" si="111"/>
        <v>138.39623712425782</v>
      </c>
      <c r="CB218" s="67">
        <f t="shared" ca="1" si="111"/>
        <v>141.16416186674269</v>
      </c>
      <c r="CC218" s="67">
        <f t="shared" ca="1" si="111"/>
        <v>143.98744510407732</v>
      </c>
    </row>
    <row r="219" spans="2:81" x14ac:dyDescent="0.2">
      <c r="B219" s="7" t="s">
        <v>90</v>
      </c>
      <c r="C219" s="7"/>
      <c r="D219" s="7"/>
      <c r="E219" s="7"/>
      <c r="F219" s="7"/>
      <c r="G219" s="9">
        <f t="shared" ref="G219:BR219" ca="1" si="112">G215-SUM(G216:G218)</f>
        <v>0</v>
      </c>
      <c r="H219" s="9">
        <f t="shared" ca="1" si="112"/>
        <v>-2.1384054070954335</v>
      </c>
      <c r="I219" s="9">
        <f t="shared" ca="1" si="112"/>
        <v>0</v>
      </c>
      <c r="J219" s="9">
        <f t="shared" ca="1" si="112"/>
        <v>0</v>
      </c>
      <c r="K219" s="9">
        <f t="shared" ca="1" si="112"/>
        <v>0</v>
      </c>
      <c r="L219" s="9">
        <f t="shared" ca="1" si="112"/>
        <v>-247.31707700277605</v>
      </c>
      <c r="M219" s="9">
        <f t="shared" ca="1" si="112"/>
        <v>-181.37182594502997</v>
      </c>
      <c r="N219" s="9">
        <f t="shared" ca="1" si="112"/>
        <v>-123.47284885443673</v>
      </c>
      <c r="O219" s="9">
        <f t="shared" ca="1" si="112"/>
        <v>-111.24825426013422</v>
      </c>
      <c r="P219" s="9">
        <f t="shared" ca="1" si="112"/>
        <v>-6.7104179638388928</v>
      </c>
      <c r="Q219" s="9">
        <f t="shared" ca="1" si="112"/>
        <v>-183.73769814754718</v>
      </c>
      <c r="R219" s="9">
        <f t="shared" ca="1" si="112"/>
        <v>-215.33555476567682</v>
      </c>
      <c r="S219" s="9">
        <f t="shared" ca="1" si="112"/>
        <v>-233.12338239536695</v>
      </c>
      <c r="T219" s="9">
        <f t="shared" ca="1" si="112"/>
        <v>-255.98350496166285</v>
      </c>
      <c r="U219" s="9">
        <f t="shared" ca="1" si="112"/>
        <v>-234.0395451320926</v>
      </c>
      <c r="V219" s="9">
        <f t="shared" ca="1" si="112"/>
        <v>0</v>
      </c>
      <c r="W219" s="9">
        <f t="shared" ca="1" si="112"/>
        <v>0</v>
      </c>
      <c r="X219" s="9">
        <f t="shared" ca="1" si="112"/>
        <v>0</v>
      </c>
      <c r="Y219" s="9">
        <f t="shared" ca="1" si="112"/>
        <v>0</v>
      </c>
      <c r="Z219" s="9">
        <f t="shared" ca="1" si="112"/>
        <v>0</v>
      </c>
      <c r="AA219" s="9">
        <f t="shared" ca="1" si="112"/>
        <v>0</v>
      </c>
      <c r="AB219" s="9">
        <f t="shared" ca="1" si="112"/>
        <v>0</v>
      </c>
      <c r="AC219" s="9">
        <f t="shared" ca="1" si="112"/>
        <v>0</v>
      </c>
      <c r="AD219" s="9">
        <f t="shared" ca="1" si="112"/>
        <v>0</v>
      </c>
      <c r="AE219" s="9">
        <f t="shared" ca="1" si="112"/>
        <v>0</v>
      </c>
      <c r="AF219" s="9">
        <f t="shared" ca="1" si="112"/>
        <v>0</v>
      </c>
      <c r="AG219" s="9">
        <f t="shared" ca="1" si="112"/>
        <v>0</v>
      </c>
      <c r="AH219" s="9">
        <f t="shared" ca="1" si="112"/>
        <v>0</v>
      </c>
      <c r="AI219" s="9">
        <f t="shared" ca="1" si="112"/>
        <v>0</v>
      </c>
      <c r="AJ219" s="9">
        <f t="shared" ca="1" si="112"/>
        <v>0</v>
      </c>
      <c r="AK219" s="9">
        <f t="shared" ca="1" si="112"/>
        <v>0</v>
      </c>
      <c r="AL219" s="9">
        <f t="shared" ca="1" si="112"/>
        <v>0</v>
      </c>
      <c r="AM219" s="9">
        <f t="shared" ca="1" si="112"/>
        <v>0</v>
      </c>
      <c r="AN219" s="9">
        <f t="shared" ca="1" si="112"/>
        <v>0</v>
      </c>
      <c r="AO219" s="9">
        <f t="shared" ca="1" si="112"/>
        <v>0</v>
      </c>
      <c r="AP219" s="9">
        <f t="shared" ca="1" si="112"/>
        <v>0</v>
      </c>
      <c r="AQ219" s="9">
        <f t="shared" ca="1" si="112"/>
        <v>0</v>
      </c>
      <c r="AR219" s="9">
        <f t="shared" ca="1" si="112"/>
        <v>0</v>
      </c>
      <c r="AS219" s="9">
        <f t="shared" ca="1" si="112"/>
        <v>0</v>
      </c>
      <c r="AT219" s="9">
        <f t="shared" ca="1" si="112"/>
        <v>0</v>
      </c>
      <c r="AU219" s="9">
        <f t="shared" ca="1" si="112"/>
        <v>0</v>
      </c>
      <c r="AV219" s="9">
        <f t="shared" ca="1" si="112"/>
        <v>0</v>
      </c>
      <c r="AW219" s="9">
        <f t="shared" ca="1" si="112"/>
        <v>0</v>
      </c>
      <c r="AX219" s="9">
        <f t="shared" ca="1" si="112"/>
        <v>0</v>
      </c>
      <c r="AY219" s="9">
        <f t="shared" ca="1" si="112"/>
        <v>0</v>
      </c>
      <c r="AZ219" s="9">
        <f t="shared" ca="1" si="112"/>
        <v>0</v>
      </c>
      <c r="BA219" s="9">
        <f t="shared" ca="1" si="112"/>
        <v>0</v>
      </c>
      <c r="BB219" s="9">
        <f t="shared" ca="1" si="112"/>
        <v>0</v>
      </c>
      <c r="BC219" s="9">
        <f t="shared" ca="1" si="112"/>
        <v>0</v>
      </c>
      <c r="BD219" s="9">
        <f t="shared" ca="1" si="112"/>
        <v>0</v>
      </c>
      <c r="BE219" s="9">
        <f t="shared" ca="1" si="112"/>
        <v>0</v>
      </c>
      <c r="BF219" s="9">
        <f t="shared" ca="1" si="112"/>
        <v>0</v>
      </c>
      <c r="BG219" s="9">
        <f t="shared" ca="1" si="112"/>
        <v>0</v>
      </c>
      <c r="BH219" s="9">
        <f t="shared" ca="1" si="112"/>
        <v>0</v>
      </c>
      <c r="BI219" s="9">
        <f t="shared" ca="1" si="112"/>
        <v>0</v>
      </c>
      <c r="BJ219" s="9">
        <f t="shared" ca="1" si="112"/>
        <v>0</v>
      </c>
      <c r="BK219" s="9">
        <f t="shared" ca="1" si="112"/>
        <v>0</v>
      </c>
      <c r="BL219" s="9">
        <f t="shared" ca="1" si="112"/>
        <v>0</v>
      </c>
      <c r="BM219" s="9">
        <f t="shared" ca="1" si="112"/>
        <v>0</v>
      </c>
      <c r="BN219" s="9">
        <f t="shared" ca="1" si="112"/>
        <v>0</v>
      </c>
      <c r="BO219" s="9">
        <f t="shared" ca="1" si="112"/>
        <v>0</v>
      </c>
      <c r="BP219" s="9">
        <f t="shared" ca="1" si="112"/>
        <v>0</v>
      </c>
      <c r="BQ219" s="9">
        <f t="shared" ca="1" si="112"/>
        <v>0</v>
      </c>
      <c r="BR219" s="9">
        <f t="shared" ca="1" si="112"/>
        <v>0</v>
      </c>
      <c r="BS219" s="9">
        <f t="shared" ref="BS219:CC219" ca="1" si="113">BS215-SUM(BS216:BS218)</f>
        <v>0</v>
      </c>
      <c r="BT219" s="9">
        <f t="shared" ca="1" si="113"/>
        <v>0</v>
      </c>
      <c r="BU219" s="9">
        <f t="shared" ca="1" si="113"/>
        <v>0</v>
      </c>
      <c r="BV219" s="9">
        <f t="shared" ca="1" si="113"/>
        <v>0</v>
      </c>
      <c r="BW219" s="9">
        <f t="shared" ca="1" si="113"/>
        <v>0</v>
      </c>
      <c r="BX219" s="9">
        <f t="shared" ca="1" si="113"/>
        <v>0</v>
      </c>
      <c r="BY219" s="9">
        <f t="shared" ca="1" si="113"/>
        <v>0</v>
      </c>
      <c r="BZ219" s="9">
        <f t="shared" ca="1" si="113"/>
        <v>0</v>
      </c>
      <c r="CA219" s="9">
        <f t="shared" ca="1" si="113"/>
        <v>0</v>
      </c>
      <c r="CB219" s="9">
        <f t="shared" ca="1" si="113"/>
        <v>0</v>
      </c>
      <c r="CC219" s="9">
        <f t="shared" ca="1" si="113"/>
        <v>0</v>
      </c>
    </row>
    <row r="221" spans="2:81" x14ac:dyDescent="0.2">
      <c r="B221" s="7" t="s">
        <v>91</v>
      </c>
      <c r="E221" t="s">
        <v>92</v>
      </c>
      <c r="G221" s="72">
        <v>25</v>
      </c>
      <c r="AE221" s="38"/>
    </row>
    <row r="222" spans="2:81" x14ac:dyDescent="0.2">
      <c r="B222" s="6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</row>
    <row r="223" spans="2:81" x14ac:dyDescent="0.2">
      <c r="B223" t="s">
        <v>93</v>
      </c>
      <c r="G223" s="37">
        <f t="shared" ref="G223:AE223" ca="1" si="114">NPV(discount_rate,OFFSET(G186,,,1,$G$221))</f>
        <v>6664.6564524829519</v>
      </c>
      <c r="H223" s="37">
        <f t="shared" ca="1" si="114"/>
        <v>6697.7257692835947</v>
      </c>
      <c r="I223" s="37">
        <f t="shared" ca="1" si="114"/>
        <v>6731.4783385262217</v>
      </c>
      <c r="J223" s="37">
        <f t="shared" ca="1" si="114"/>
        <v>6250.805112005416</v>
      </c>
      <c r="K223" s="37">
        <f t="shared" ca="1" si="114"/>
        <v>5873.9861627565624</v>
      </c>
      <c r="L223" s="37">
        <f t="shared" ca="1" si="114"/>
        <v>5590.283713808366</v>
      </c>
      <c r="M223" s="37">
        <f t="shared" ca="1" si="114"/>
        <v>5602.1149373626877</v>
      </c>
      <c r="N223" s="37">
        <f t="shared" ca="1" si="114"/>
        <v>5616.3008297117321</v>
      </c>
      <c r="O223" s="37">
        <f t="shared" ca="1" si="114"/>
        <v>5633.0273813334652</v>
      </c>
      <c r="P223" s="37">
        <f t="shared" ca="1" si="114"/>
        <v>5652.4970853021978</v>
      </c>
      <c r="Q223" s="37">
        <f t="shared" ca="1" si="114"/>
        <v>5691.9664708648534</v>
      </c>
      <c r="R223" s="37">
        <f t="shared" ca="1" si="114"/>
        <v>5939.8177247304193</v>
      </c>
      <c r="S223" s="37">
        <f t="shared" ca="1" si="114"/>
        <v>6205.3336597073776</v>
      </c>
      <c r="T223" s="37">
        <f t="shared" ca="1" si="114"/>
        <v>6489.7351277925209</v>
      </c>
      <c r="U223" s="37">
        <f t="shared" ca="1" si="114"/>
        <v>6794.3274417458979</v>
      </c>
      <c r="V223" s="37">
        <f t="shared" ca="1" si="114"/>
        <v>7120.5062286946531</v>
      </c>
      <c r="W223" s="37">
        <f t="shared" ca="1" si="114"/>
        <v>7201.1212507973078</v>
      </c>
      <c r="X223" s="37">
        <f t="shared" ca="1" si="114"/>
        <v>7287.1353870863641</v>
      </c>
      <c r="Y223" s="37">
        <f t="shared" ca="1" si="114"/>
        <v>7378.9550181298246</v>
      </c>
      <c r="Z223" s="37">
        <f t="shared" ca="1" si="114"/>
        <v>7477.017245329841</v>
      </c>
      <c r="AA223" s="37">
        <f t="shared" ca="1" si="114"/>
        <v>7581.6596283241624</v>
      </c>
      <c r="AB223" s="37">
        <f t="shared" ca="1" si="114"/>
        <v>7693.4757658529488</v>
      </c>
      <c r="AC223" s="37">
        <f t="shared" ca="1" si="114"/>
        <v>7812.950463269256</v>
      </c>
      <c r="AD223" s="37">
        <f t="shared" ca="1" si="114"/>
        <v>7940.7076248896365</v>
      </c>
      <c r="AE223" s="37">
        <f t="shared" ca="1" si="114"/>
        <v>8077.3500153576906</v>
      </c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  <c r="BI223" s="37"/>
      <c r="BJ223" s="37"/>
      <c r="BK223" s="37"/>
      <c r="BL223" s="37"/>
      <c r="BM223" s="37"/>
      <c r="BN223" s="37"/>
      <c r="BO223" s="37"/>
      <c r="BP223" s="37"/>
      <c r="BQ223" s="37"/>
      <c r="BR223" s="37"/>
      <c r="BS223" s="37"/>
      <c r="BT223" s="37"/>
      <c r="BU223" s="37"/>
      <c r="BV223" s="37"/>
      <c r="BW223" s="37"/>
      <c r="BX223" s="37"/>
      <c r="BY223" s="37"/>
      <c r="BZ223" s="37"/>
      <c r="CA223" s="37"/>
      <c r="CB223" s="37"/>
      <c r="CC223" s="37"/>
    </row>
    <row r="224" spans="2:81" x14ac:dyDescent="0.2">
      <c r="B224" t="s">
        <v>81</v>
      </c>
      <c r="G224" s="37">
        <f t="shared" ref="G224:AE224" ca="1" si="115">NPV(discount_rate,OFFSET(G216,,,1,$G$221))</f>
        <v>1823.1678162797093</v>
      </c>
      <c r="H224" s="37">
        <f t="shared" ca="1" si="115"/>
        <v>1807.4096714289997</v>
      </c>
      <c r="I224" s="37">
        <f t="shared" ca="1" si="115"/>
        <v>1785.0103077392682</v>
      </c>
      <c r="J224" s="37">
        <f t="shared" ca="1" si="115"/>
        <v>1753.6094829405397</v>
      </c>
      <c r="K224" s="37">
        <f t="shared" ca="1" si="115"/>
        <v>1718.692381458236</v>
      </c>
      <c r="L224" s="37">
        <f t="shared" ca="1" si="115"/>
        <v>1705.6764157141199</v>
      </c>
      <c r="M224" s="37">
        <f t="shared" ca="1" si="115"/>
        <v>1693.4592108387403</v>
      </c>
      <c r="N224" s="37">
        <f t="shared" ca="1" si="115"/>
        <v>1683.5530461988901</v>
      </c>
      <c r="O224" s="37">
        <f t="shared" ca="1" si="115"/>
        <v>1675.8078453782475</v>
      </c>
      <c r="P224" s="37">
        <f t="shared" ca="1" si="115"/>
        <v>1660.028156614625</v>
      </c>
      <c r="Q224" s="37">
        <f t="shared" ca="1" si="115"/>
        <v>1667.2148679308293</v>
      </c>
      <c r="R224" s="37">
        <f t="shared" ca="1" si="115"/>
        <v>1674.3185451311342</v>
      </c>
      <c r="S224" s="37">
        <f t="shared" ca="1" si="115"/>
        <v>1672.4100898516956</v>
      </c>
      <c r="T224" s="37">
        <f t="shared" ca="1" si="115"/>
        <v>1664.9978373730069</v>
      </c>
      <c r="U224" s="37">
        <f t="shared" ca="1" si="115"/>
        <v>1650.2109897068865</v>
      </c>
      <c r="V224" s="37">
        <f t="shared" ca="1" si="115"/>
        <v>1641.0905073860433</v>
      </c>
      <c r="W224" s="37">
        <f t="shared" ca="1" si="115"/>
        <v>1626.4610930683111</v>
      </c>
      <c r="X224" s="37">
        <f t="shared" ca="1" si="115"/>
        <v>1621.7477437719431</v>
      </c>
      <c r="Y224" s="37">
        <f t="shared" ca="1" si="115"/>
        <v>1628.1942427694157</v>
      </c>
      <c r="Z224" s="37">
        <f t="shared" ca="1" si="115"/>
        <v>1647.1535914216033</v>
      </c>
      <c r="AA224" s="37">
        <f t="shared" ca="1" si="115"/>
        <v>1680.0966632500354</v>
      </c>
      <c r="AB224" s="37">
        <f t="shared" ca="1" si="115"/>
        <v>1713.6985965150357</v>
      </c>
      <c r="AC224" s="37">
        <f t="shared" ca="1" si="115"/>
        <v>1747.9725684453374</v>
      </c>
      <c r="AD224" s="37">
        <f t="shared" ca="1" si="115"/>
        <v>1782.9320198142436</v>
      </c>
      <c r="AE224" s="37">
        <f t="shared" ca="1" si="115"/>
        <v>1818.590660210529</v>
      </c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37"/>
      <c r="BW224" s="37"/>
      <c r="BX224" s="37"/>
      <c r="BY224" s="37"/>
      <c r="BZ224" s="37"/>
      <c r="CA224" s="37"/>
      <c r="CB224" s="37"/>
      <c r="CC224" s="37"/>
    </row>
    <row r="225" spans="2:81" x14ac:dyDescent="0.2">
      <c r="B225" t="s">
        <v>82</v>
      </c>
      <c r="G225" s="37">
        <f t="shared" ref="G225:AE225" ca="1" si="116">NPV(discount_rate,OFFSET(G217,,,1,$G$221))</f>
        <v>4763.3610749271675</v>
      </c>
      <c r="H225" s="37">
        <f t="shared" ca="1" si="116"/>
        <v>5021.748858087778</v>
      </c>
      <c r="I225" s="37">
        <f t="shared" ca="1" si="116"/>
        <v>5104.366495417541</v>
      </c>
      <c r="J225" s="37">
        <f t="shared" ca="1" si="116"/>
        <v>4989.2924944559654</v>
      </c>
      <c r="K225" s="37">
        <f t="shared" ca="1" si="116"/>
        <v>4830.3406140114475</v>
      </c>
      <c r="L225" s="37">
        <f t="shared" ca="1" si="116"/>
        <v>4705.9440939605647</v>
      </c>
      <c r="M225" s="37">
        <f t="shared" ca="1" si="116"/>
        <v>4547.5934156746152</v>
      </c>
      <c r="N225" s="37">
        <f t="shared" ca="1" si="116"/>
        <v>4441.2209444816162</v>
      </c>
      <c r="O225" s="37">
        <f t="shared" ca="1" si="116"/>
        <v>4383.0208336646865</v>
      </c>
      <c r="P225" s="37">
        <f t="shared" ca="1" si="116"/>
        <v>4341.3083484710787</v>
      </c>
      <c r="Q225" s="37">
        <f t="shared" ca="1" si="116"/>
        <v>4395.070673846476</v>
      </c>
      <c r="R225" s="37">
        <f t="shared" ca="1" si="116"/>
        <v>4481.5841978571125</v>
      </c>
      <c r="S225" s="37">
        <f t="shared" ca="1" si="116"/>
        <v>4551.8028837027614</v>
      </c>
      <c r="T225" s="37">
        <f t="shared" ca="1" si="116"/>
        <v>4614.0188000080143</v>
      </c>
      <c r="U225" s="37">
        <f t="shared" ca="1" si="116"/>
        <v>4663.9032649557594</v>
      </c>
      <c r="V225" s="37">
        <f t="shared" ca="1" si="116"/>
        <v>4731.6169572009603</v>
      </c>
      <c r="W225" s="37">
        <f t="shared" ca="1" si="116"/>
        <v>4791.5973065326571</v>
      </c>
      <c r="X225" s="37">
        <f t="shared" ca="1" si="116"/>
        <v>4854.6964086937232</v>
      </c>
      <c r="Y225" s="37">
        <f t="shared" ca="1" si="116"/>
        <v>4924.7584047224636</v>
      </c>
      <c r="Z225" s="37">
        <f t="shared" ca="1" si="116"/>
        <v>5006.734390255524</v>
      </c>
      <c r="AA225" s="37">
        <f t="shared" ca="1" si="116"/>
        <v>5106.8690780606366</v>
      </c>
      <c r="AB225" s="37">
        <f t="shared" ca="1" si="116"/>
        <v>5209.006459621849</v>
      </c>
      <c r="AC225" s="37">
        <f t="shared" ca="1" si="116"/>
        <v>5313.1865888142866</v>
      </c>
      <c r="AD225" s="37">
        <f t="shared" ca="1" si="116"/>
        <v>5419.4503205905721</v>
      </c>
      <c r="AE225" s="37">
        <f t="shared" ca="1" si="116"/>
        <v>5527.8393270023844</v>
      </c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  <c r="BI225" s="37"/>
      <c r="BJ225" s="37"/>
      <c r="BK225" s="37"/>
      <c r="BL225" s="37"/>
      <c r="BM225" s="37"/>
      <c r="BN225" s="37"/>
      <c r="BO225" s="37"/>
      <c r="BP225" s="37"/>
      <c r="BQ225" s="37"/>
      <c r="BR225" s="37"/>
      <c r="BS225" s="37"/>
      <c r="BT225" s="37"/>
      <c r="BU225" s="37"/>
      <c r="BV225" s="37"/>
      <c r="BW225" s="37"/>
      <c r="BX225" s="37"/>
      <c r="BY225" s="37"/>
      <c r="BZ225" s="37"/>
      <c r="CA225" s="37"/>
      <c r="CB225" s="37"/>
      <c r="CC225" s="37"/>
    </row>
    <row r="226" spans="2:81" x14ac:dyDescent="0.2">
      <c r="B226" t="s">
        <v>89</v>
      </c>
      <c r="G226" s="37">
        <f t="shared" ref="G226:AE226" ca="1" si="117">NPV(discount_rate,OFFSET(G218,,,1,$G$221))</f>
        <v>913.39363667973078</v>
      </c>
      <c r="H226" s="37">
        <f t="shared" ca="1" si="117"/>
        <v>766.81237725590393</v>
      </c>
      <c r="I226" s="37">
        <f t="shared" ca="1" si="117"/>
        <v>805.93595081808553</v>
      </c>
      <c r="J226" s="37">
        <f t="shared" ca="1" si="117"/>
        <v>544.41066498241241</v>
      </c>
      <c r="K226" s="37">
        <f t="shared" ca="1" si="117"/>
        <v>439.61336545054093</v>
      </c>
      <c r="L226" s="37">
        <f t="shared" ca="1" si="117"/>
        <v>377.36878123888425</v>
      </c>
      <c r="M226" s="37">
        <f t="shared" ca="1" si="117"/>
        <v>402.83321146549036</v>
      </c>
      <c r="N226" s="37">
        <f t="shared" ca="1" si="117"/>
        <v>430.4754396088137</v>
      </c>
      <c r="O226" s="37">
        <f t="shared" ca="1" si="117"/>
        <v>460.47117849723128</v>
      </c>
      <c r="P226" s="37">
        <f t="shared" ca="1" si="117"/>
        <v>493.00974686904738</v>
      </c>
      <c r="Q226" s="37">
        <f t="shared" ca="1" si="117"/>
        <v>528.29510494186206</v>
      </c>
      <c r="R226" s="37">
        <f t="shared" ca="1" si="117"/>
        <v>566.54696830835576</v>
      </c>
      <c r="S226" s="37">
        <f t="shared" ca="1" si="117"/>
        <v>607.42756974051906</v>
      </c>
      <c r="T226" s="37">
        <f t="shared" ca="1" si="117"/>
        <v>651.12553062623533</v>
      </c>
      <c r="U226" s="37">
        <f t="shared" ca="1" si="117"/>
        <v>697.8434131685168</v>
      </c>
      <c r="V226" s="37">
        <f t="shared" ca="1" si="117"/>
        <v>747.79876410764825</v>
      </c>
      <c r="W226" s="37">
        <f t="shared" ca="1" si="117"/>
        <v>783.06285119634128</v>
      </c>
      <c r="X226" s="37">
        <f t="shared" ca="1" si="117"/>
        <v>810.6912346206982</v>
      </c>
      <c r="Y226" s="37">
        <f t="shared" ca="1" si="117"/>
        <v>826.00237063794577</v>
      </c>
      <c r="Z226" s="37">
        <f t="shared" ca="1" si="117"/>
        <v>823.12926365271232</v>
      </c>
      <c r="AA226" s="37">
        <f t="shared" ca="1" si="117"/>
        <v>794.69388701349089</v>
      </c>
      <c r="AB226" s="37">
        <f t="shared" ca="1" si="117"/>
        <v>770.77070971606167</v>
      </c>
      <c r="AC226" s="37">
        <f t="shared" ca="1" si="117"/>
        <v>751.79130600963185</v>
      </c>
      <c r="AD226" s="37">
        <f t="shared" ca="1" si="117"/>
        <v>738.3252844848223</v>
      </c>
      <c r="AE226" s="37">
        <f t="shared" ca="1" si="117"/>
        <v>730.92002814477826</v>
      </c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  <c r="BL226" s="37"/>
      <c r="BM226" s="37"/>
      <c r="BN226" s="37"/>
      <c r="BO226" s="37"/>
      <c r="BP226" s="37"/>
      <c r="BQ226" s="37"/>
      <c r="BR226" s="37"/>
      <c r="BS226" s="37"/>
      <c r="BT226" s="37"/>
      <c r="BU226" s="37"/>
      <c r="BV226" s="37"/>
      <c r="BW226" s="37"/>
      <c r="BX226" s="37"/>
      <c r="BY226" s="37"/>
      <c r="BZ226" s="37"/>
      <c r="CA226" s="37"/>
      <c r="CB226" s="37"/>
      <c r="CC226" s="37"/>
    </row>
    <row r="227" spans="2:81" x14ac:dyDescent="0.2">
      <c r="B227" s="70" t="s">
        <v>90</v>
      </c>
      <c r="C227" s="70"/>
      <c r="D227" s="70"/>
      <c r="E227" s="70"/>
      <c r="F227" s="70"/>
      <c r="G227" s="71">
        <f t="shared" ref="G227:AE227" ca="1" si="118">G223-SUM(G224:G226)</f>
        <v>-835.26607540365603</v>
      </c>
      <c r="H227" s="71">
        <f t="shared" ca="1" si="118"/>
        <v>-898.24513748908703</v>
      </c>
      <c r="I227" s="71">
        <f t="shared" ca="1" si="118"/>
        <v>-963.8344154486731</v>
      </c>
      <c r="J227" s="71">
        <f t="shared" ca="1" si="118"/>
        <v>-1036.5075303735011</v>
      </c>
      <c r="K227" s="71">
        <f t="shared" ca="1" si="118"/>
        <v>-1114.6601981636622</v>
      </c>
      <c r="L227" s="71">
        <f t="shared" ca="1" si="118"/>
        <v>-1198.7055771052028</v>
      </c>
      <c r="M227" s="71">
        <f t="shared" ca="1" si="118"/>
        <v>-1041.7709006161585</v>
      </c>
      <c r="N227" s="71">
        <f t="shared" ca="1" si="118"/>
        <v>-938.94860057758797</v>
      </c>
      <c r="O227" s="71">
        <f t="shared" ca="1" si="118"/>
        <v>-886.27247620670005</v>
      </c>
      <c r="P227" s="71">
        <f t="shared" ca="1" si="118"/>
        <v>-841.84916665255332</v>
      </c>
      <c r="Q227" s="71">
        <f t="shared" ca="1" si="118"/>
        <v>-898.61417585431354</v>
      </c>
      <c r="R227" s="71">
        <f t="shared" ca="1" si="118"/>
        <v>-782.6319865661826</v>
      </c>
      <c r="S227" s="71">
        <f t="shared" ca="1" si="118"/>
        <v>-626.30688358759835</v>
      </c>
      <c r="T227" s="71">
        <f t="shared" ca="1" si="118"/>
        <v>-440.40704021473539</v>
      </c>
      <c r="U227" s="71">
        <f t="shared" ca="1" si="118"/>
        <v>-217.63022608526535</v>
      </c>
      <c r="V227" s="71">
        <f t="shared" ca="1" si="118"/>
        <v>0</v>
      </c>
      <c r="W227" s="71">
        <f t="shared" ca="1" si="118"/>
        <v>0</v>
      </c>
      <c r="X227" s="71">
        <f t="shared" ca="1" si="118"/>
        <v>0</v>
      </c>
      <c r="Y227" s="71">
        <f t="shared" ca="1" si="118"/>
        <v>0</v>
      </c>
      <c r="Z227" s="71">
        <f t="shared" ca="1" si="118"/>
        <v>0</v>
      </c>
      <c r="AA227" s="71">
        <f t="shared" ca="1" si="118"/>
        <v>0</v>
      </c>
      <c r="AB227" s="71">
        <f t="shared" ca="1" si="118"/>
        <v>0</v>
      </c>
      <c r="AC227" s="71">
        <f t="shared" ca="1" si="118"/>
        <v>0</v>
      </c>
      <c r="AD227" s="71">
        <f t="shared" ca="1" si="118"/>
        <v>0</v>
      </c>
      <c r="AE227" s="71">
        <f t="shared" ca="1" si="118"/>
        <v>0</v>
      </c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</row>
    <row r="230" spans="2:81" x14ac:dyDescent="0.2"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0"/>
      <c r="AG230" s="40"/>
      <c r="AH230" s="40"/>
      <c r="AI230" s="40"/>
    </row>
    <row r="231" spans="2:81" x14ac:dyDescent="0.2"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F231" s="40"/>
      <c r="AG231" s="40"/>
      <c r="AH231" s="40"/>
      <c r="AI231" s="40"/>
    </row>
    <row r="232" spans="2:81" x14ac:dyDescent="0.2"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</row>
    <row r="233" spans="2:81" x14ac:dyDescent="0.2">
      <c r="E233" s="38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15DC6-8294-4223-AD3E-5BEA458D5600}">
  <sheetPr codeName="Sheet1">
    <tabColor theme="5" tint="0.79998168889431442"/>
  </sheetPr>
  <dimension ref="A1:FX32"/>
  <sheetViews>
    <sheetView showGridLines="0" zoomScale="118" zoomScaleNormal="100" workbookViewId="0">
      <selection activeCell="A3" sqref="A3"/>
    </sheetView>
  </sheetViews>
  <sheetFormatPr baseColWidth="10" defaultColWidth="8.83203125" defaultRowHeight="15" x14ac:dyDescent="0.2"/>
  <cols>
    <col min="2" max="2" width="3.5" customWidth="1"/>
    <col min="4" max="8" width="11.5" customWidth="1"/>
    <col min="9" max="9" width="2" bestFit="1" customWidth="1"/>
    <col min="10" max="13" width="11.5" customWidth="1"/>
    <col min="14" max="14" width="2.6640625" customWidth="1"/>
    <col min="15" max="18" width="11.5" customWidth="1"/>
    <col min="43" max="43" width="10.5" bestFit="1" customWidth="1"/>
  </cols>
  <sheetData>
    <row r="1" spans="1:180" s="13" customFormat="1" ht="21" x14ac:dyDescent="0.25">
      <c r="A1" s="11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</row>
    <row r="4" spans="1:180" x14ac:dyDescent="0.2">
      <c r="D4" s="31" t="s">
        <v>94</v>
      </c>
      <c r="E4" s="24"/>
      <c r="F4" s="24"/>
      <c r="G4" s="24"/>
      <c r="H4" s="24"/>
      <c r="I4" s="24"/>
      <c r="J4" s="24"/>
      <c r="K4" s="24"/>
      <c r="L4" s="31"/>
      <c r="M4" s="24"/>
      <c r="N4" s="24"/>
      <c r="O4" s="24"/>
      <c r="P4" s="24"/>
      <c r="Q4" s="31"/>
      <c r="R4" s="24"/>
    </row>
    <row r="5" spans="1:180" x14ac:dyDescent="0.2">
      <c r="D5" t="s">
        <v>95</v>
      </c>
      <c r="E5" s="25">
        <f>'Calculations - 4hr'!E12</f>
        <v>0.02</v>
      </c>
      <c r="J5" s="25"/>
      <c r="M5" s="25"/>
      <c r="O5" s="25"/>
      <c r="R5" s="25"/>
    </row>
    <row r="6" spans="1:180" x14ac:dyDescent="0.2">
      <c r="D6" t="s">
        <v>96</v>
      </c>
      <c r="E6">
        <v>2024</v>
      </c>
    </row>
    <row r="8" spans="1:180" x14ac:dyDescent="0.2">
      <c r="D8" s="26"/>
      <c r="E8" s="42" t="s">
        <v>97</v>
      </c>
      <c r="F8" s="43"/>
      <c r="G8" s="43"/>
      <c r="H8" s="26"/>
      <c r="I8" s="26"/>
      <c r="J8" s="42" t="s">
        <v>98</v>
      </c>
      <c r="K8" s="43"/>
      <c r="L8" s="26"/>
      <c r="M8" s="42"/>
      <c r="O8" s="42" t="s">
        <v>99</v>
      </c>
      <c r="P8" s="43"/>
      <c r="Q8" s="26"/>
      <c r="R8" s="42"/>
    </row>
    <row r="9" spans="1:180" ht="32" x14ac:dyDescent="0.2">
      <c r="D9" s="44" t="s">
        <v>100</v>
      </c>
      <c r="E9" s="44" t="s">
        <v>101</v>
      </c>
      <c r="F9" s="44" t="s">
        <v>102</v>
      </c>
      <c r="G9" s="44" t="s">
        <v>103</v>
      </c>
      <c r="H9" s="44" t="s">
        <v>84</v>
      </c>
      <c r="I9" s="27" t="s">
        <v>104</v>
      </c>
      <c r="J9" s="44" t="s">
        <v>101</v>
      </c>
      <c r="K9" s="44" t="s">
        <v>102</v>
      </c>
      <c r="L9" s="44" t="s">
        <v>103</v>
      </c>
      <c r="M9" s="44" t="s">
        <v>84</v>
      </c>
      <c r="N9" t="s">
        <v>104</v>
      </c>
      <c r="O9" s="44" t="s">
        <v>101</v>
      </c>
      <c r="P9" s="44" t="s">
        <v>102</v>
      </c>
      <c r="Q9" s="44" t="s">
        <v>103</v>
      </c>
      <c r="R9" s="44" t="s">
        <v>84</v>
      </c>
    </row>
    <row r="10" spans="1:180" ht="33" customHeight="1" x14ac:dyDescent="0.2">
      <c r="D10" s="45"/>
      <c r="E10" s="45" t="s">
        <v>30</v>
      </c>
      <c r="F10" s="45" t="s">
        <v>30</v>
      </c>
      <c r="G10" s="45" t="s">
        <v>49</v>
      </c>
      <c r="H10" s="45" t="s">
        <v>25</v>
      </c>
      <c r="I10" s="27"/>
      <c r="J10" s="45" t="s">
        <v>30</v>
      </c>
      <c r="K10" s="45" t="s">
        <v>30</v>
      </c>
      <c r="L10" s="45" t="s">
        <v>49</v>
      </c>
      <c r="M10" s="45" t="s">
        <v>25</v>
      </c>
      <c r="O10" s="45" t="s">
        <v>30</v>
      </c>
      <c r="P10" s="45" t="s">
        <v>30</v>
      </c>
      <c r="Q10" s="45" t="s">
        <v>49</v>
      </c>
      <c r="R10" s="45" t="s">
        <v>25</v>
      </c>
    </row>
    <row r="11" spans="1:180" x14ac:dyDescent="0.2">
      <c r="D11" s="28">
        <v>2026</v>
      </c>
      <c r="E11" s="64">
        <v>117.69000000000001</v>
      </c>
      <c r="F11" s="64">
        <v>80.345231274655205</v>
      </c>
      <c r="G11" s="64">
        <v>591.56450678333101</v>
      </c>
      <c r="H11" s="91">
        <v>4.53E-2</v>
      </c>
      <c r="I11" s="29"/>
      <c r="J11" s="64">
        <v>218</v>
      </c>
      <c r="K11" s="64">
        <v>56.158489770702921</v>
      </c>
      <c r="L11" s="64">
        <v>437.46660214906871</v>
      </c>
      <c r="M11" s="92">
        <v>0.35299999999999998</v>
      </c>
      <c r="O11" s="64">
        <v>376.76</v>
      </c>
      <c r="P11" s="64">
        <v>88.808178848749179</v>
      </c>
      <c r="Q11" s="64">
        <v>693.06378557652999</v>
      </c>
      <c r="R11" s="92">
        <v>0.56799999999999995</v>
      </c>
    </row>
    <row r="12" spans="1:180" x14ac:dyDescent="0.2">
      <c r="D12" s="28">
        <v>2027</v>
      </c>
      <c r="E12" s="64">
        <v>115.31000000000002</v>
      </c>
      <c r="F12" s="64">
        <v>59.575613910627361</v>
      </c>
      <c r="G12" s="64">
        <v>435.42201061327262</v>
      </c>
      <c r="H12" s="91">
        <v>4.4299999999999999E-2</v>
      </c>
      <c r="I12" s="29"/>
      <c r="J12" s="64">
        <v>217.73</v>
      </c>
      <c r="K12" s="64">
        <v>67.70012361036234</v>
      </c>
      <c r="L12" s="64">
        <v>524.05110821727908</v>
      </c>
      <c r="M12" s="92">
        <v>0.35499999999999998</v>
      </c>
      <c r="O12" s="64">
        <v>375.69</v>
      </c>
      <c r="P12" s="64">
        <v>111.8285847041135</v>
      </c>
      <c r="Q12" s="64">
        <v>867.02288918347085</v>
      </c>
      <c r="R12" s="92">
        <v>0.56899999999999995</v>
      </c>
    </row>
    <row r="13" spans="1:180" x14ac:dyDescent="0.2">
      <c r="D13" s="28">
        <v>2028</v>
      </c>
      <c r="E13" s="64">
        <v>110.88</v>
      </c>
      <c r="F13" s="64">
        <v>50.241126155804473</v>
      </c>
      <c r="G13" s="64">
        <v>363.52008533955154</v>
      </c>
      <c r="H13" s="91">
        <v>4.3299999999999998E-2</v>
      </c>
      <c r="I13" s="29"/>
      <c r="J13" s="64">
        <v>214.09999999999997</v>
      </c>
      <c r="K13" s="64">
        <v>73.594730282772176</v>
      </c>
      <c r="L13" s="64">
        <v>566.82112162123246</v>
      </c>
      <c r="M13" s="92">
        <v>0.35699999999999998</v>
      </c>
      <c r="O13" s="64">
        <v>368.76</v>
      </c>
      <c r="P13" s="64">
        <v>124.98685761742746</v>
      </c>
      <c r="Q13" s="64">
        <v>964.16588436155018</v>
      </c>
      <c r="R13" s="92">
        <v>0.56999999999999995</v>
      </c>
    </row>
    <row r="14" spans="1:180" x14ac:dyDescent="0.2">
      <c r="D14" s="28">
        <v>2029</v>
      </c>
      <c r="E14" s="64">
        <v>106.58000000000001</v>
      </c>
      <c r="F14" s="64">
        <v>48.018284595153432</v>
      </c>
      <c r="G14" s="64">
        <v>344.00894994833874</v>
      </c>
      <c r="H14" s="91">
        <v>5.1200000000000002E-2</v>
      </c>
      <c r="I14" s="29"/>
      <c r="J14" s="64">
        <v>210.54</v>
      </c>
      <c r="K14" s="64">
        <v>74.444072149720398</v>
      </c>
      <c r="L14" s="64">
        <v>569.49619778934311</v>
      </c>
      <c r="M14" s="92">
        <v>0.27699999999999997</v>
      </c>
      <c r="O14" s="64">
        <v>361.97</v>
      </c>
      <c r="P14" s="64">
        <v>125.24321489540553</v>
      </c>
      <c r="Q14" s="64">
        <v>959.60598850858787</v>
      </c>
      <c r="R14" s="92">
        <v>0.44466666666666665</v>
      </c>
    </row>
    <row r="15" spans="1:180" x14ac:dyDescent="0.2">
      <c r="D15" s="28">
        <v>2030</v>
      </c>
      <c r="E15" s="64">
        <v>139.03</v>
      </c>
      <c r="F15" s="64">
        <v>25.312572246035089</v>
      </c>
      <c r="G15" s="64">
        <v>179.66987012519692</v>
      </c>
      <c r="H15" s="91">
        <v>5.9100000000000007E-2</v>
      </c>
      <c r="I15" s="29"/>
      <c r="J15" s="64">
        <v>135.54</v>
      </c>
      <c r="K15" s="64">
        <v>70.451869517077455</v>
      </c>
      <c r="L15" s="64">
        <v>533.66348011293019</v>
      </c>
      <c r="M15" s="92">
        <v>0.19699999999999995</v>
      </c>
      <c r="O15" s="64">
        <v>226.66000000000003</v>
      </c>
      <c r="P15" s="64">
        <v>123.1952417698365</v>
      </c>
      <c r="Q15" s="64">
        <v>934.07077036222699</v>
      </c>
      <c r="R15" s="92">
        <v>0.31933333333333336</v>
      </c>
    </row>
    <row r="16" spans="1:180" x14ac:dyDescent="0.2">
      <c r="D16" s="28">
        <v>2031</v>
      </c>
      <c r="E16" s="64">
        <v>135.09</v>
      </c>
      <c r="F16" s="64">
        <v>21.868804957110861</v>
      </c>
      <c r="G16" s="64">
        <v>153.59363604497219</v>
      </c>
      <c r="H16" s="91">
        <v>6.7000000000000004E-2</v>
      </c>
      <c r="I16" s="29"/>
      <c r="J16" s="64">
        <v>133.68</v>
      </c>
      <c r="K16" s="64">
        <v>70.303298340493768</v>
      </c>
      <c r="L16" s="64">
        <v>528.18861066087413</v>
      </c>
      <c r="M16" s="92">
        <v>0.11700000000000001</v>
      </c>
      <c r="O16" s="64">
        <v>223.25999999999996</v>
      </c>
      <c r="P16" s="64">
        <v>122.60633742158079</v>
      </c>
      <c r="Q16" s="64">
        <v>921.57256537736032</v>
      </c>
      <c r="R16" s="92">
        <v>0.19400000000000001</v>
      </c>
    </row>
    <row r="17" spans="4:18" x14ac:dyDescent="0.2">
      <c r="D17" s="28">
        <v>2032</v>
      </c>
      <c r="E17" s="64">
        <v>131.26</v>
      </c>
      <c r="F17" s="64">
        <v>20.096578232976984</v>
      </c>
      <c r="G17" s="64">
        <v>139.90854454560289</v>
      </c>
      <c r="H17" s="91">
        <v>6.8440000000000001E-2</v>
      </c>
      <c r="I17" s="29"/>
      <c r="J17" s="64">
        <v>131.84</v>
      </c>
      <c r="K17" s="64">
        <v>68.882596438596835</v>
      </c>
      <c r="L17" s="64">
        <v>512.82488578176935</v>
      </c>
      <c r="M17" s="92">
        <v>0.11120000000000001</v>
      </c>
      <c r="O17" s="64">
        <v>219.89999999999998</v>
      </c>
      <c r="P17" s="64">
        <v>119.21603848884418</v>
      </c>
      <c r="Q17" s="64">
        <v>887.55464549071303</v>
      </c>
      <c r="R17" s="92">
        <v>0.1862</v>
      </c>
    </row>
    <row r="18" spans="4:18" x14ac:dyDescent="0.2">
      <c r="D18" s="28">
        <v>2033</v>
      </c>
      <c r="E18" s="64">
        <v>127.52</v>
      </c>
      <c r="F18" s="64">
        <v>18.781253983421855</v>
      </c>
      <c r="G18" s="64">
        <v>129.37906309034088</v>
      </c>
      <c r="H18" s="91">
        <v>6.9879999999999998E-2</v>
      </c>
      <c r="I18" s="29"/>
      <c r="J18" s="64">
        <v>130.03</v>
      </c>
      <c r="K18" s="64">
        <v>67.267752455889564</v>
      </c>
      <c r="L18" s="64">
        <v>495.65154541740441</v>
      </c>
      <c r="M18" s="92">
        <v>0.10540000000000001</v>
      </c>
      <c r="O18" s="64">
        <v>216.59</v>
      </c>
      <c r="P18" s="64">
        <v>115.79553844796905</v>
      </c>
      <c r="Q18" s="64">
        <v>853.25295696448802</v>
      </c>
      <c r="R18" s="92">
        <v>0.1784</v>
      </c>
    </row>
    <row r="19" spans="4:18" x14ac:dyDescent="0.2">
      <c r="D19" s="28">
        <v>2034</v>
      </c>
      <c r="E19" s="64">
        <v>123.88000000000001</v>
      </c>
      <c r="F19" s="64">
        <v>17.980244314005905</v>
      </c>
      <c r="G19" s="64">
        <v>122.61447240877682</v>
      </c>
      <c r="H19" s="91">
        <v>7.1319999999999995E-2</v>
      </c>
      <c r="I19" s="29"/>
      <c r="J19" s="64">
        <v>128.24</v>
      </c>
      <c r="K19" s="64">
        <v>70.080100939257491</v>
      </c>
      <c r="L19" s="64">
        <v>512.34537980437676</v>
      </c>
      <c r="M19" s="92">
        <v>9.9600000000000008E-2</v>
      </c>
      <c r="O19" s="64">
        <v>213.32</v>
      </c>
      <c r="P19" s="64">
        <v>120.49877909810046</v>
      </c>
      <c r="Q19" s="64">
        <v>881.09347350556254</v>
      </c>
      <c r="R19" s="92">
        <v>0.1706</v>
      </c>
    </row>
    <row r="20" spans="4:18" x14ac:dyDescent="0.2">
      <c r="D20" s="28">
        <v>2035</v>
      </c>
      <c r="E20" s="64">
        <v>120.33</v>
      </c>
      <c r="F20" s="64">
        <v>13.962128826840019</v>
      </c>
      <c r="G20" s="64">
        <v>94.24185957878403</v>
      </c>
      <c r="H20" s="91">
        <v>7.2759999999999991E-2</v>
      </c>
      <c r="I20" s="29"/>
      <c r="J20" s="64">
        <v>126.47</v>
      </c>
      <c r="K20" s="64">
        <v>59.765371023969912</v>
      </c>
      <c r="L20" s="64">
        <v>432.52350542445879</v>
      </c>
      <c r="M20" s="92">
        <v>9.3800000000000008E-2</v>
      </c>
      <c r="O20" s="64">
        <v>210.09</v>
      </c>
      <c r="P20" s="64">
        <v>102.8026767214872</v>
      </c>
      <c r="Q20" s="64">
        <v>744.06942608428426</v>
      </c>
      <c r="R20" s="92">
        <v>0.1628</v>
      </c>
    </row>
    <row r="21" spans="4:18" x14ac:dyDescent="0.2">
      <c r="D21" s="28">
        <v>2036</v>
      </c>
      <c r="E21" s="64">
        <v>117.59</v>
      </c>
      <c r="F21" s="64">
        <v>14.286886180451901</v>
      </c>
      <c r="G21" s="64">
        <v>95.464664560205762</v>
      </c>
      <c r="H21" s="91">
        <v>7.4200000000000002E-2</v>
      </c>
      <c r="I21" s="29"/>
      <c r="J21" s="64">
        <v>124.72999999999999</v>
      </c>
      <c r="K21" s="64">
        <v>59.254227832790178</v>
      </c>
      <c r="L21" s="64">
        <v>425.13182440022848</v>
      </c>
      <c r="M21" s="92">
        <v>8.7999999999999995E-2</v>
      </c>
      <c r="O21" s="64">
        <v>206.9</v>
      </c>
      <c r="P21" s="64">
        <v>101.11013911323754</v>
      </c>
      <c r="Q21" s="64">
        <v>725.70765843840866</v>
      </c>
      <c r="R21" s="92">
        <v>0.155</v>
      </c>
    </row>
    <row r="22" spans="4:18" x14ac:dyDescent="0.2">
      <c r="D22" s="28">
        <v>2037</v>
      </c>
      <c r="E22" s="64">
        <v>114.93</v>
      </c>
      <c r="F22" s="64">
        <v>15.145590190461986</v>
      </c>
      <c r="G22" s="64">
        <v>100.1749856625221</v>
      </c>
      <c r="H22" s="91">
        <v>7.6260000000000008E-2</v>
      </c>
      <c r="I22" s="29"/>
      <c r="J22" s="64">
        <v>131.34</v>
      </c>
      <c r="K22" s="64">
        <v>61.87525790648305</v>
      </c>
      <c r="L22" s="64">
        <v>440.09494917286622</v>
      </c>
      <c r="M22" s="92">
        <v>9.2799999999999994E-2</v>
      </c>
      <c r="O22" s="64">
        <v>218.74999999999997</v>
      </c>
      <c r="P22" s="64">
        <v>105.79845619517609</v>
      </c>
      <c r="Q22" s="64">
        <v>752.73973442522049</v>
      </c>
      <c r="R22" s="92">
        <v>0.157</v>
      </c>
    </row>
    <row r="23" spans="4:18" x14ac:dyDescent="0.2">
      <c r="D23" s="28">
        <v>2038</v>
      </c>
      <c r="E23" s="64">
        <v>112.35</v>
      </c>
      <c r="F23" s="64">
        <v>15.528543826993566</v>
      </c>
      <c r="G23" s="64">
        <v>101.61391482280359</v>
      </c>
      <c r="H23" s="91">
        <v>7.8320000000000015E-2</v>
      </c>
      <c r="I23" s="29"/>
      <c r="J23" s="64">
        <v>138.5</v>
      </c>
      <c r="K23" s="64">
        <v>62.797569798491722</v>
      </c>
      <c r="L23" s="64">
        <v>442.27044685499033</v>
      </c>
      <c r="M23" s="92">
        <v>9.7599999999999992E-2</v>
      </c>
      <c r="O23" s="64">
        <v>231.6</v>
      </c>
      <c r="P23" s="64">
        <v>107.53517153538759</v>
      </c>
      <c r="Q23" s="64">
        <v>757.68985834816954</v>
      </c>
      <c r="R23" s="92">
        <v>0.159</v>
      </c>
    </row>
    <row r="24" spans="4:18" x14ac:dyDescent="0.2">
      <c r="D24" s="28">
        <v>2039</v>
      </c>
      <c r="E24" s="64">
        <v>109.85</v>
      </c>
      <c r="F24" s="64">
        <v>15.480557964488085</v>
      </c>
      <c r="G24" s="64">
        <v>100.22150327774885</v>
      </c>
      <c r="H24" s="91">
        <v>8.0380000000000021E-2</v>
      </c>
      <c r="I24" s="29"/>
      <c r="J24" s="64">
        <v>158.52000000000001</v>
      </c>
      <c r="K24" s="64">
        <v>64.806002219848637</v>
      </c>
      <c r="L24" s="64">
        <v>452.13792050361735</v>
      </c>
      <c r="M24" s="92">
        <v>0.10239999999999999</v>
      </c>
      <c r="O24" s="64">
        <v>267.68</v>
      </c>
      <c r="P24" s="64">
        <v>110.66330407154834</v>
      </c>
      <c r="Q24" s="64">
        <v>772.33688189855695</v>
      </c>
      <c r="R24" s="92">
        <v>0.161</v>
      </c>
    </row>
    <row r="25" spans="4:18" x14ac:dyDescent="0.2">
      <c r="D25" s="28">
        <v>2040</v>
      </c>
      <c r="E25" s="64">
        <v>107.42999999999999</v>
      </c>
      <c r="F25" s="64">
        <v>13.363765163243682</v>
      </c>
      <c r="G25" s="64">
        <v>85.648716506585586</v>
      </c>
      <c r="H25" s="91">
        <v>8.2440000000000027E-2</v>
      </c>
      <c r="I25" s="29"/>
      <c r="J25" s="64">
        <v>156.22999999999999</v>
      </c>
      <c r="K25" s="64">
        <v>61.329594530385329</v>
      </c>
      <c r="L25" s="64">
        <v>423.49076363026279</v>
      </c>
      <c r="M25" s="92">
        <v>0.10719999999999999</v>
      </c>
      <c r="O25" s="64">
        <v>263.52</v>
      </c>
      <c r="P25" s="64">
        <v>105.79586960714697</v>
      </c>
      <c r="Q25" s="64">
        <v>730.49036089444041</v>
      </c>
      <c r="R25" s="92">
        <v>0.16300000000000001</v>
      </c>
    </row>
    <row r="26" spans="4:18" x14ac:dyDescent="0.2">
      <c r="D26" s="28">
        <v>2041</v>
      </c>
      <c r="E26" s="64">
        <v>105.06999999999998</v>
      </c>
      <c r="F26" s="64">
        <v>12.554086726816786</v>
      </c>
      <c r="G26" s="64">
        <v>79.493228488740485</v>
      </c>
      <c r="H26" s="91">
        <v>8.4500000000000006E-2</v>
      </c>
      <c r="I26" s="29"/>
      <c r="J26" s="64">
        <v>153.97999999999999</v>
      </c>
      <c r="K26" s="64">
        <v>62.487344952563774</v>
      </c>
      <c r="L26" s="64">
        <v>427.01329746695575</v>
      </c>
      <c r="M26" s="92">
        <v>0.112</v>
      </c>
      <c r="O26" s="64">
        <v>259.43</v>
      </c>
      <c r="P26" s="64">
        <v>108.14122594991805</v>
      </c>
      <c r="Q26" s="64">
        <v>739.34916008081814</v>
      </c>
      <c r="R26" s="92">
        <v>0.16500000000000001</v>
      </c>
    </row>
    <row r="27" spans="4:18" x14ac:dyDescent="0.2">
      <c r="D27" s="28">
        <v>2042</v>
      </c>
      <c r="E27" s="64">
        <v>102.78</v>
      </c>
      <c r="F27" s="64">
        <v>10.515619105542447</v>
      </c>
      <c r="G27" s="64">
        <v>66.250873597768731</v>
      </c>
      <c r="H27" s="91">
        <v>7.9475000000000004E-2</v>
      </c>
      <c r="I27" s="29"/>
      <c r="J27" s="64">
        <v>151.77000000000001</v>
      </c>
      <c r="K27" s="64">
        <v>58.297820090396655</v>
      </c>
      <c r="L27" s="64">
        <v>394.6175453923982</v>
      </c>
      <c r="M27" s="92">
        <v>0.1065</v>
      </c>
      <c r="O27" s="64">
        <v>255.39</v>
      </c>
      <c r="P27" s="64">
        <v>100.52696340942286</v>
      </c>
      <c r="Q27" s="64">
        <v>680.79716185926043</v>
      </c>
      <c r="R27" s="92">
        <v>0.16</v>
      </c>
    </row>
    <row r="28" spans="4:18" x14ac:dyDescent="0.2">
      <c r="D28" s="28">
        <v>2043</v>
      </c>
      <c r="E28" s="64">
        <v>100.57</v>
      </c>
      <c r="F28" s="64">
        <v>8.4771514842681075</v>
      </c>
      <c r="G28" s="64">
        <v>53.008518706796977</v>
      </c>
      <c r="H28" s="91">
        <v>7.4450000000000002E-2</v>
      </c>
      <c r="I28" s="29"/>
      <c r="J28" s="64">
        <v>149.58000000000001</v>
      </c>
      <c r="K28" s="64">
        <v>54.108295228229537</v>
      </c>
      <c r="L28" s="64">
        <v>362.22179331784065</v>
      </c>
      <c r="M28" s="92">
        <v>0.10099999999999999</v>
      </c>
      <c r="O28" s="64">
        <v>251.40999999999997</v>
      </c>
      <c r="P28" s="64">
        <v>92.912700868927672</v>
      </c>
      <c r="Q28" s="64">
        <v>622.24516363770272</v>
      </c>
      <c r="R28" s="92">
        <v>0.155</v>
      </c>
    </row>
    <row r="29" spans="4:18" x14ac:dyDescent="0.2">
      <c r="D29" s="28">
        <v>2044</v>
      </c>
      <c r="E29" s="64">
        <v>98.41</v>
      </c>
      <c r="F29" s="64">
        <v>6.4386838629937682</v>
      </c>
      <c r="G29" s="64">
        <v>39.766163815825223</v>
      </c>
      <c r="H29" s="91">
        <v>6.9425000000000001E-2</v>
      </c>
      <c r="I29" s="29"/>
      <c r="J29" s="64">
        <v>147.41999999999999</v>
      </c>
      <c r="K29" s="64">
        <v>49.918770366062418</v>
      </c>
      <c r="L29" s="64">
        <v>329.8260412432831</v>
      </c>
      <c r="M29" s="92">
        <v>9.5499999999999988E-2</v>
      </c>
      <c r="O29" s="64">
        <v>247.48000000000002</v>
      </c>
      <c r="P29" s="64">
        <v>85.298438328432482</v>
      </c>
      <c r="Q29" s="64">
        <v>563.69316541614501</v>
      </c>
      <c r="R29" s="92">
        <v>0.15</v>
      </c>
    </row>
    <row r="30" spans="4:18" x14ac:dyDescent="0.2">
      <c r="D30" s="30">
        <v>2045</v>
      </c>
      <c r="E30" s="64">
        <v>96.32</v>
      </c>
      <c r="F30" s="64">
        <v>4.4002162417194288</v>
      </c>
      <c r="G30" s="64">
        <v>26.523808924853487</v>
      </c>
      <c r="H30" s="91">
        <v>6.4399999999999999E-2</v>
      </c>
      <c r="I30" s="29"/>
      <c r="J30" s="64">
        <v>145.29</v>
      </c>
      <c r="K30" s="64">
        <v>45.729245503895292</v>
      </c>
      <c r="L30" s="64">
        <v>297.43028916872561</v>
      </c>
      <c r="M30" s="92">
        <v>0.09</v>
      </c>
      <c r="O30" s="64">
        <v>243.6</v>
      </c>
      <c r="P30" s="64">
        <v>77.684175787937292</v>
      </c>
      <c r="Q30" s="64">
        <v>505.14116719458747</v>
      </c>
      <c r="R30" s="92">
        <v>0.14499999999999999</v>
      </c>
    </row>
    <row r="31" spans="4:18" x14ac:dyDescent="0.2">
      <c r="F31" s="83"/>
      <c r="G31" s="83"/>
    </row>
    <row r="32" spans="4:18" ht="16" customHeight="1" x14ac:dyDescent="0.2"/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F5220-1A95-9C48-BE47-026AFFEB33AB}">
  <sheetPr>
    <tabColor theme="0" tint="-4.9989318521683403E-2"/>
  </sheetPr>
  <dimension ref="A1:GZ15"/>
  <sheetViews>
    <sheetView zoomScaleNormal="100" workbookViewId="0">
      <selection activeCell="E10" sqref="E10"/>
    </sheetView>
  </sheetViews>
  <sheetFormatPr baseColWidth="10" defaultColWidth="11.5" defaultRowHeight="15" x14ac:dyDescent="0.2"/>
  <cols>
    <col min="2" max="2" width="11.5" bestFit="1" customWidth="1"/>
    <col min="4" max="4" width="32.5" customWidth="1"/>
    <col min="5" max="5" width="37.5" customWidth="1"/>
  </cols>
  <sheetData>
    <row r="1" spans="1:208" s="13" customFormat="1" ht="21" x14ac:dyDescent="0.25">
      <c r="A1" s="11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</row>
    <row r="3" spans="1:208" x14ac:dyDescent="0.2">
      <c r="B3" s="33" t="s">
        <v>105</v>
      </c>
      <c r="C3" s="33" t="s">
        <v>106</v>
      </c>
      <c r="D3" s="33" t="s">
        <v>107</v>
      </c>
      <c r="E3" s="33" t="s">
        <v>108</v>
      </c>
      <c r="F3" s="33" t="s">
        <v>109</v>
      </c>
    </row>
    <row r="4" spans="1:208" x14ac:dyDescent="0.2">
      <c r="B4" t="s">
        <v>110</v>
      </c>
      <c r="C4" t="s">
        <v>134</v>
      </c>
      <c r="D4" t="s">
        <v>135</v>
      </c>
      <c r="E4" t="s">
        <v>143</v>
      </c>
      <c r="F4" t="s">
        <v>146</v>
      </c>
    </row>
    <row r="5" spans="1:208" x14ac:dyDescent="0.2">
      <c r="B5" t="s">
        <v>110</v>
      </c>
      <c r="C5" t="s">
        <v>136</v>
      </c>
      <c r="D5" t="s">
        <v>137</v>
      </c>
      <c r="E5" t="s">
        <v>142</v>
      </c>
      <c r="F5" t="s">
        <v>146</v>
      </c>
    </row>
    <row r="6" spans="1:208" ht="32" x14ac:dyDescent="0.2">
      <c r="B6" t="s">
        <v>110</v>
      </c>
      <c r="C6" t="s">
        <v>138</v>
      </c>
      <c r="D6" t="s">
        <v>139</v>
      </c>
      <c r="E6" s="32" t="s">
        <v>145</v>
      </c>
      <c r="F6" t="s">
        <v>144</v>
      </c>
    </row>
    <row r="7" spans="1:208" ht="16" x14ac:dyDescent="0.2">
      <c r="B7" t="s">
        <v>12</v>
      </c>
      <c r="C7" t="s">
        <v>125</v>
      </c>
      <c r="D7" t="s">
        <v>129</v>
      </c>
      <c r="E7" s="32" t="s">
        <v>141</v>
      </c>
      <c r="F7" t="s">
        <v>146</v>
      </c>
    </row>
    <row r="8" spans="1:208" ht="16" x14ac:dyDescent="0.2">
      <c r="B8" t="s">
        <v>12</v>
      </c>
      <c r="C8" t="s">
        <v>126</v>
      </c>
      <c r="D8" t="s">
        <v>131</v>
      </c>
      <c r="E8" s="32" t="s">
        <v>130</v>
      </c>
    </row>
    <row r="9" spans="1:208" ht="16" x14ac:dyDescent="0.2">
      <c r="B9" t="s">
        <v>12</v>
      </c>
      <c r="C9" t="s">
        <v>127</v>
      </c>
      <c r="D9" t="s">
        <v>132</v>
      </c>
      <c r="E9" s="32" t="s">
        <v>130</v>
      </c>
    </row>
    <row r="10" spans="1:208" x14ac:dyDescent="0.2">
      <c r="B10" t="s">
        <v>12</v>
      </c>
      <c r="C10" t="s">
        <v>128</v>
      </c>
      <c r="D10" t="s">
        <v>133</v>
      </c>
      <c r="E10" t="s">
        <v>140</v>
      </c>
      <c r="F10" t="s">
        <v>146</v>
      </c>
    </row>
    <row r="12" spans="1:208" s="13" customFormat="1" ht="21" x14ac:dyDescent="0.25">
      <c r="A12" s="11" t="s">
        <v>123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</row>
    <row r="13" spans="1:208" x14ac:dyDescent="0.2">
      <c r="B13" t="s">
        <v>115</v>
      </c>
    </row>
    <row r="14" spans="1:208" x14ac:dyDescent="0.2">
      <c r="B14" t="s">
        <v>116</v>
      </c>
    </row>
    <row r="15" spans="1:208" x14ac:dyDescent="0.2">
      <c r="B15" t="s">
        <v>117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2b8bedc-0fcb-47cf-97d0-3e95d67c491f" xsi:nil="true"/>
    <test xmlns="b48abb86-6b75-4cc9-8ac7-293f3cb026c9" xsi:nil="true"/>
    <_ip_UnifiedCompliancePolicyProperties xmlns="http://schemas.microsoft.com/sharepoint/v3" xsi:nil="true"/>
    <lcf76f155ced4ddcb4097134ff3c332f xmlns="b48abb86-6b75-4cc9-8ac7-293f3cb026c9">
      <Terms xmlns="http://schemas.microsoft.com/office/infopath/2007/PartnerControls"/>
    </lcf76f155ced4ddcb4097134ff3c332f>
    <Workingon xmlns="b48abb86-6b75-4cc9-8ac7-293f3cb026c9">
      <UserInfo>
        <DisplayName/>
        <AccountId xsi:nil="true"/>
        <AccountType/>
      </UserInfo>
    </Working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5B365957C7CB40992C2FD98AC36155" ma:contentTypeVersion="21" ma:contentTypeDescription="Create a new document." ma:contentTypeScope="" ma:versionID="856c54db37803a61818da05f1926e1b4">
  <xsd:schema xmlns:xsd="http://www.w3.org/2001/XMLSchema" xmlns:xs="http://www.w3.org/2001/XMLSchema" xmlns:p="http://schemas.microsoft.com/office/2006/metadata/properties" xmlns:ns1="http://schemas.microsoft.com/sharepoint/v3" xmlns:ns2="b48abb86-6b75-4cc9-8ac7-293f3cb026c9" xmlns:ns3="b2b8bedc-0fcb-47cf-97d0-3e95d67c491f" targetNamespace="http://schemas.microsoft.com/office/2006/metadata/properties" ma:root="true" ma:fieldsID="adee9f8d9203460234800317c1d17fa4" ns1:_="" ns2:_="" ns3:_="">
    <xsd:import namespace="http://schemas.microsoft.com/sharepoint/v3"/>
    <xsd:import namespace="b48abb86-6b75-4cc9-8ac7-293f3cb026c9"/>
    <xsd:import namespace="b2b8bedc-0fcb-47cf-97d0-3e95d67c49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Workingon" minOccurs="0"/>
                <xsd:element ref="ns2:test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abb86-6b75-4cc9-8ac7-293f3cb026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Workingon" ma:index="18" nillable="true" ma:displayName="Working on" ma:description="Who is working on the document" ma:format="Dropdown" ma:list="UserInfo" ma:SharePointGroup="0" ma:internalName="Workingo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st" ma:index="19" nillable="true" ma:displayName="test" ma:format="Dropdown" ma:internalName="test">
      <xsd:simpleType>
        <xsd:restriction base="dms:Text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5d88ab5-8cf0-45ea-9ae7-0517292233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8bedc-0fcb-47cf-97d0-3e95d67c4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a55c05a-23b9-47f8-b20a-12e0714192d7}" ma:internalName="TaxCatchAll" ma:showField="CatchAllData" ma:web="b2b8bedc-0fcb-47cf-97d0-3e95d67c49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675CDB-0367-4C27-A886-613C366A7492}">
  <ds:schemaRefs>
    <ds:schemaRef ds:uri="http://schemas.openxmlformats.org/package/2006/metadata/core-properties"/>
    <ds:schemaRef ds:uri="b2b8bedc-0fcb-47cf-97d0-3e95d67c491f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48abb86-6b75-4cc9-8ac7-293f3cb026c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DDB0F16-0151-416B-9819-1444A78926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AD7137-6480-44C7-94B3-D8B8B7A838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48abb86-6b75-4cc9-8ac7-293f3cb026c9"/>
    <ds:schemaRef ds:uri="b2b8bedc-0fcb-47cf-97d0-3e95d67c49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Cover</vt:lpstr>
      <vt:lpstr>Result Summary</vt:lpstr>
      <vt:lpstr>Calculations - 4hr</vt:lpstr>
      <vt:lpstr>Calculations - 8hr</vt:lpstr>
      <vt:lpstr>Inputs</vt:lpstr>
      <vt:lpstr>References</vt:lpstr>
      <vt:lpstr>'Calculations - 4hr'!discount_rate</vt:lpstr>
      <vt:lpstr>'Calculations - 8hr'!discount_rate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Schlag</dc:creator>
  <cp:keywords/>
  <dc:description/>
  <cp:lastModifiedBy>Fangxing Liu</cp:lastModifiedBy>
  <cp:revision/>
  <dcterms:created xsi:type="dcterms:W3CDTF">2023-05-12T03:32:39Z</dcterms:created>
  <dcterms:modified xsi:type="dcterms:W3CDTF">2026-09-04T18:30:25Z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{B6F9854B-14B1-457C-84CF-6A15FDC67B00}</vt:lpwstr>
  </property>
  <property fmtid="{D5CDD505-2E9C-101B-9397-08002B2CF9AE}" pid="3" name="ContentTypeId">
    <vt:lpwstr>0x010100685B365957C7CB40992C2FD98AC36155</vt:lpwstr>
  </property>
  <property fmtid="{D5CDD505-2E9C-101B-9397-08002B2CF9AE}" pid="4" name="MediaServiceImageTags">
    <vt:lpwstr/>
  </property>
</Properties>
</file>