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May 31, 2020" sheetId="2" r:id="rId2"/>
  </sheets>
  <definedNames>
    <definedName name="_Order1" hidden="1">0</definedName>
    <definedName name="_Order2" hidden="1">0</definedName>
    <definedName name="_xlnm.Print_Area" localSheetId="1">'DA Load - May 31, 2020'!$A$1:$M$21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<sst xmlns="http://schemas.openxmlformats.org/spreadsheetml/2006/main" count="62" uniqueCount="59">
  <si>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</si>
  <si>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</si>
  <si>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</si>
  <si>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</si>
  <si>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</si>
  <si>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</si>
  <si>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</si>
  <si>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</si>
  <si>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</si>
  <si>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</si>
  <si>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</si>
  <si>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</si>
  <si>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</si>
  <si>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</si>
  <si>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</si>
  <si>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</si>
  <si>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</si>
  <si>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</si>
  <si>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</si>
  <si>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</si>
  <si>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</si>
  <si>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</si>
  <si>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</si>
  <si>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</si>
  <si>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</si>
  <si>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</si>
  <si>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</si>
  <si>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</si>
  <si>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</si>
  <si>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</si>
  <si>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</si>
  <si>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</si>
  <si>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</si>
  <si>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</si>
  <si>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</si>
  <si>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</si>
  <si>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</si>
  <si>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</si>
  <si>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</si>
  <si>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</si>
  <si>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</si>
  <si>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</si>
  <si>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</si>
  <si>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</si>
  <si>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</si>
  <si>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</si>
  <si>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</si>
  <si>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</si>
  <si>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</si>
  <si>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</si>
  <si>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</si>
  <si>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</si>
  <si>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</si>
  <si>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</si>
  <si>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</si>
  <si>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</si>
  <si>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May 31, 2020</t>
  </si>
  <si>
    <t>2019 Cap</t>
  </si>
  <si>
    <t>(After SB 237)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</si>
</sst>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1">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u val="single"/>
      <sz val="8.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62"/>
        <bgColor indexed="64"/>
      </patternFill>
    </fill>
    <fill>
      <patternFill patternType="solid">
        <fgColor indexed="20"/>
        <bgColor indexed="64"/>
      </patternFill>
    </fill>
    <fill>
      <patternFill patternType="solid">
        <fgColor indexed="47"/>
        <bgColor indexed="64"/>
      </patternFill>
    </fill>
    <fill>
      <patternFill patternType="solid">
        <fgColor indexed="13"/>
        <bgColor indexed="64"/>
      </patternFill>
    </fill>
    <fill>
      <patternFill patternType="solid">
        <fgColor rgb="FFEAEAEA"/>
        <bgColor indexed="64"/>
      </patternFill>
    </fill>
    <fill>
      <patternFill patternType="solid">
        <fgColor indexed="9"/>
        <bgColor indexed="64"/>
      </patternFill>
    </fill>
  </fills>
  <borders count="39">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medium"/>
      <bottom style="mediu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68" fontId="1" fillId="26" borderId="1">
      <alignment horizontal="center" vertical="center"/>
      <protection/>
    </xf>
    <xf numFmtId="0" fontId="47"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50"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1"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5" fillId="32" borderId="2" applyNumberFormat="0" applyAlignment="0" applyProtection="0"/>
    <xf numFmtId="10" fontId="4" fillId="33" borderId="8" applyNumberFormat="0" applyBorder="0" applyAlignment="0" applyProtection="0"/>
    <xf numFmtId="0" fontId="56" fillId="0" borderId="9" applyNumberFormat="0" applyFill="0" applyAlignment="0" applyProtection="0"/>
    <xf numFmtId="0" fontId="57" fillId="34" borderId="0" applyNumberFormat="0" applyBorder="0" applyAlignment="0" applyProtection="0"/>
    <xf numFmtId="37" fontId="11" fillId="0" borderId="0">
      <alignment/>
      <protection/>
    </xf>
    <xf numFmtId="169" fontId="12"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35" borderId="10" applyNumberFormat="0" applyFont="0" applyAlignment="0" applyProtection="0"/>
    <xf numFmtId="0" fontId="58"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9"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60" fillId="0" borderId="0" applyNumberFormat="0" applyFill="0" applyBorder="0" applyAlignment="0" applyProtection="0"/>
  </cellStyleXfs>
  <cellXfs count="102">
    <xf numFmtId="0" fontId="0" fillId="0" borderId="0" xfId="0"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76" fontId="0" fillId="0" borderId="0" xfId="45" applyNumberFormat="1" applyFont="1" applyAlignment="1">
      <alignment/>
    </xf>
    <xf numFmtId="176" fontId="21" fillId="0" borderId="0" xfId="45" applyNumberFormat="1" applyFont="1" applyAlignment="1">
      <alignment/>
    </xf>
    <xf numFmtId="185" fontId="23" fillId="38" borderId="18" xfId="43" applyNumberFormat="1" applyFont="1" applyFill="1" applyBorder="1" applyAlignment="1">
      <alignment/>
    </xf>
    <xf numFmtId="185" fontId="24" fillId="37" borderId="18" xfId="43" applyNumberFormat="1" applyFont="1" applyFill="1" applyBorder="1" applyAlignment="1">
      <alignment/>
    </xf>
    <xf numFmtId="185" fontId="24" fillId="39" borderId="18" xfId="43" applyNumberFormat="1" applyFont="1" applyFill="1" applyBorder="1" applyAlignment="1">
      <alignment/>
    </xf>
    <xf numFmtId="185" fontId="24" fillId="37" borderId="23" xfId="43" applyNumberFormat="1" applyFont="1" applyFill="1" applyBorder="1" applyAlignment="1">
      <alignment/>
    </xf>
    <xf numFmtId="185" fontId="24" fillId="39" borderId="23" xfId="43" applyNumberFormat="1" applyFont="1" applyFill="1" applyBorder="1" applyAlignment="1">
      <alignment/>
    </xf>
    <xf numFmtId="185" fontId="5" fillId="0" borderId="0" xfId="43" applyNumberFormat="1" applyFont="1" applyAlignment="1">
      <alignment/>
    </xf>
    <xf numFmtId="0" fontId="4" fillId="0" borderId="0" xfId="69" applyFont="1">
      <alignment/>
      <protection/>
    </xf>
    <xf numFmtId="3" fontId="4" fillId="0" borderId="0" xfId="69" applyNumberFormat="1" applyFont="1">
      <alignment/>
      <protection/>
    </xf>
    <xf numFmtId="0" fontId="0" fillId="0" borderId="0" xfId="69" applyAlignment="1">
      <alignment wrapText="1"/>
      <protection/>
    </xf>
    <xf numFmtId="185" fontId="5" fillId="0" borderId="0" xfId="69" applyNumberFormat="1" applyFont="1">
      <alignment/>
      <protection/>
    </xf>
    <xf numFmtId="0" fontId="1" fillId="0" borderId="0" xfId="69" applyFont="1" applyAlignment="1">
      <alignment horizontal="center" vertical="center" wrapText="1"/>
      <protection/>
    </xf>
    <xf numFmtId="190" fontId="4" fillId="0" borderId="0" xfId="69" applyNumberFormat="1" applyFont="1">
      <alignment/>
      <protection/>
    </xf>
    <xf numFmtId="43" fontId="4" fillId="0" borderId="0" xfId="69" applyNumberFormat="1" applyFont="1">
      <alignment/>
      <protection/>
    </xf>
    <xf numFmtId="10" fontId="4" fillId="0" borderId="0" xfId="69" applyNumberFormat="1" applyFont="1">
      <alignment/>
      <protection/>
    </xf>
    <xf numFmtId="185" fontId="23" fillId="38" borderId="18" xfId="69" applyNumberFormat="1" applyFont="1" applyFill="1" applyBorder="1">
      <alignment/>
      <protection/>
    </xf>
    <xf numFmtId="185" fontId="24" fillId="39" borderId="18" xfId="69" applyNumberFormat="1" applyFont="1" applyFill="1" applyBorder="1">
      <alignment/>
      <protection/>
    </xf>
    <xf numFmtId="185" fontId="24" fillId="37" borderId="18" xfId="69" applyNumberFormat="1" applyFont="1" applyFill="1" applyBorder="1">
      <alignment/>
      <protection/>
    </xf>
    <xf numFmtId="3" fontId="26" fillId="0" borderId="24" xfId="69" applyNumberFormat="1" applyFont="1" applyBorder="1" applyAlignment="1">
      <alignment horizontal="right" vertical="center"/>
      <protection/>
    </xf>
    <xf numFmtId="0" fontId="0" fillId="0" borderId="0" xfId="69">
      <alignment/>
      <protection/>
    </xf>
    <xf numFmtId="0" fontId="5" fillId="40" borderId="18" xfId="69" applyFont="1" applyFill="1" applyBorder="1" applyAlignment="1">
      <alignment horizontal="left" vertical="center" wrapText="1"/>
      <protection/>
    </xf>
    <xf numFmtId="3" fontId="0" fillId="0" borderId="0" xfId="69" applyNumberFormat="1">
      <alignment/>
      <protection/>
    </xf>
    <xf numFmtId="0" fontId="5" fillId="0" borderId="24" xfId="69" applyFont="1" applyBorder="1" applyAlignment="1">
      <alignment horizontal="left" vertical="center" wrapText="1"/>
      <protection/>
    </xf>
    <xf numFmtId="0" fontId="5" fillId="0" borderId="25" xfId="69" applyFont="1" applyBorder="1" applyAlignment="1">
      <alignment horizontal="left" vertical="center" wrapText="1"/>
      <protection/>
    </xf>
    <xf numFmtId="0" fontId="5" fillId="0" borderId="26" xfId="69" applyFont="1" applyBorder="1" applyAlignment="1">
      <alignment horizontal="left" vertical="center" wrapText="1"/>
      <protection/>
    </xf>
    <xf numFmtId="3" fontId="5" fillId="40" borderId="18" xfId="69" applyNumberFormat="1" applyFont="1" applyFill="1" applyBorder="1" applyAlignment="1">
      <alignment horizontal="center" wrapText="1"/>
      <protection/>
    </xf>
    <xf numFmtId="3" fontId="5" fillId="40" borderId="27" xfId="69" applyNumberFormat="1" applyFont="1" applyFill="1" applyBorder="1" applyAlignment="1">
      <alignment horizontal="center" wrapText="1"/>
      <protection/>
    </xf>
    <xf numFmtId="0" fontId="5" fillId="40" borderId="18" xfId="69" applyFont="1" applyFill="1" applyBorder="1" applyAlignment="1">
      <alignment horizontal="center" wrapText="1"/>
      <protection/>
    </xf>
    <xf numFmtId="3" fontId="6" fillId="41" borderId="18" xfId="69" applyNumberFormat="1" applyFont="1" applyFill="1" applyBorder="1" applyAlignment="1">
      <alignment horizontal="centerContinuous"/>
      <protection/>
    </xf>
    <xf numFmtId="3" fontId="6" fillId="41" borderId="28" xfId="69" applyNumberFormat="1" applyFont="1" applyFill="1" applyBorder="1" applyAlignment="1">
      <alignment horizontal="centerContinuous"/>
      <protection/>
    </xf>
    <xf numFmtId="3" fontId="1" fillId="41" borderId="29" xfId="69" applyNumberFormat="1" applyFont="1" applyFill="1" applyBorder="1" applyAlignment="1">
      <alignment horizontal="centerContinuous" vertical="center"/>
      <protection/>
    </xf>
    <xf numFmtId="3" fontId="4" fillId="40" borderId="30" xfId="69" applyNumberFormat="1" applyFont="1" applyFill="1" applyBorder="1" applyAlignment="1">
      <alignment horizontal="centerContinuous"/>
      <protection/>
    </xf>
    <xf numFmtId="3" fontId="4" fillId="40" borderId="31" xfId="69" applyNumberFormat="1" applyFont="1" applyFill="1" applyBorder="1" applyAlignment="1">
      <alignment horizontal="centerContinuous"/>
      <protection/>
    </xf>
    <xf numFmtId="165" fontId="18" fillId="40" borderId="22" xfId="69" applyNumberFormat="1" applyFont="1" applyFill="1" applyBorder="1" applyAlignment="1">
      <alignment horizontal="centerContinuous"/>
      <protection/>
    </xf>
    <xf numFmtId="3" fontId="4" fillId="40" borderId="32" xfId="69" applyNumberFormat="1" applyFont="1" applyFill="1" applyBorder="1" applyAlignment="1">
      <alignment horizontal="centerContinuous"/>
      <protection/>
    </xf>
    <xf numFmtId="3" fontId="4" fillId="40" borderId="0" xfId="69" applyNumberFormat="1" applyFont="1" applyFill="1" applyAlignment="1">
      <alignment horizontal="centerContinuous"/>
      <protection/>
    </xf>
    <xf numFmtId="0" fontId="19" fillId="40" borderId="19" xfId="69" applyFont="1" applyFill="1" applyBorder="1" applyAlignment="1">
      <alignment horizontal="centerContinuous"/>
      <protection/>
    </xf>
    <xf numFmtId="3" fontId="4" fillId="40" borderId="16" xfId="69" applyNumberFormat="1" applyFont="1" applyFill="1" applyBorder="1" applyAlignment="1">
      <alignment horizontal="centerContinuous"/>
      <protection/>
    </xf>
    <xf numFmtId="3" fontId="4" fillId="40" borderId="33" xfId="69" applyNumberFormat="1" applyFont="1" applyFill="1" applyBorder="1" applyAlignment="1">
      <alignment horizontal="centerContinuous"/>
      <protection/>
    </xf>
    <xf numFmtId="0" fontId="17" fillId="40" borderId="15" xfId="69" applyFont="1" applyFill="1" applyBorder="1" applyAlignment="1">
      <alignment horizontal="centerContinuous"/>
      <protection/>
    </xf>
    <xf numFmtId="3" fontId="27" fillId="0" borderId="8" xfId="0" applyNumberFormat="1" applyFont="1" applyBorder="1" applyAlignment="1" quotePrefix="1">
      <alignment horizontal="right" vertical="center"/>
    </xf>
    <xf numFmtId="3" fontId="26" fillId="0" borderId="14" xfId="69" applyNumberFormat="1" applyFont="1" applyBorder="1" applyAlignment="1">
      <alignment horizontal="right" vertical="center"/>
      <protection/>
    </xf>
    <xf numFmtId="185" fontId="28" fillId="40" borderId="18" xfId="43" applyNumberFormat="1" applyFont="1" applyFill="1" applyBorder="1" applyAlignment="1">
      <alignment horizontal="right" vertical="center"/>
    </xf>
    <xf numFmtId="3" fontId="4" fillId="0" borderId="34"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5" fillId="0" borderId="37" xfId="69" applyNumberFormat="1" applyFont="1" applyBorder="1" applyAlignment="1">
      <alignment horizontal="center" vertical="center"/>
      <protection/>
    </xf>
    <xf numFmtId="3" fontId="5" fillId="0" borderId="20" xfId="69" applyNumberFormat="1" applyFont="1" applyBorder="1" applyAlignment="1">
      <alignment horizontal="center" vertical="center"/>
      <protection/>
    </xf>
    <xf numFmtId="164" fontId="4" fillId="42" borderId="34" xfId="69" applyNumberFormat="1" applyFont="1" applyFill="1" applyBorder="1" applyAlignment="1">
      <alignment horizontal="center" vertical="center"/>
      <protection/>
    </xf>
    <xf numFmtId="164" fontId="4" fillId="42" borderId="35" xfId="69" applyNumberFormat="1" applyFont="1" applyFill="1" applyBorder="1" applyAlignment="1">
      <alignment horizontal="center" vertical="center"/>
      <protection/>
    </xf>
    <xf numFmtId="164" fontId="4" fillId="42" borderId="36" xfId="69" applyNumberFormat="1" applyFont="1" applyFill="1" applyBorder="1" applyAlignment="1">
      <alignment horizontal="center" vertical="center"/>
      <protection/>
    </xf>
    <xf numFmtId="164" fontId="5" fillId="42" borderId="37" xfId="69" applyNumberFormat="1" applyFont="1" applyFill="1" applyBorder="1" applyAlignment="1">
      <alignment horizontal="center" vertical="center"/>
      <protection/>
    </xf>
    <xf numFmtId="3" fontId="4" fillId="0" borderId="13" xfId="69" applyNumberFormat="1" applyFont="1" applyBorder="1" applyAlignment="1">
      <alignment horizontal="center" vertical="center"/>
      <protection/>
    </xf>
    <xf numFmtId="3" fontId="4" fillId="0" borderId="8" xfId="69" applyNumberFormat="1" applyFont="1" applyBorder="1" applyAlignment="1">
      <alignment horizontal="center" vertical="center"/>
      <protection/>
    </xf>
    <xf numFmtId="3" fontId="4" fillId="0" borderId="14" xfId="69" applyNumberFormat="1" applyFont="1" applyBorder="1" applyAlignment="1">
      <alignment horizontal="center" vertical="center"/>
      <protection/>
    </xf>
    <xf numFmtId="3" fontId="5" fillId="0" borderId="24" xfId="69" applyNumberFormat="1" applyFont="1" applyBorder="1" applyAlignment="1">
      <alignment horizontal="center" vertical="center"/>
      <protection/>
    </xf>
    <xf numFmtId="3" fontId="5" fillId="0" borderId="26" xfId="69" applyNumberFormat="1" applyFont="1" applyBorder="1" applyAlignment="1">
      <alignment horizontal="center" vertical="center"/>
      <protection/>
    </xf>
    <xf numFmtId="164" fontId="4" fillId="42" borderId="17" xfId="69" applyNumberFormat="1" applyFont="1" applyFill="1" applyBorder="1" applyAlignment="1">
      <alignment horizontal="center" vertical="center"/>
      <protection/>
    </xf>
    <xf numFmtId="164" fontId="4" fillId="42" borderId="27" xfId="69" applyNumberFormat="1" applyFont="1" applyFill="1" applyBorder="1" applyAlignment="1">
      <alignment horizontal="center" vertical="center"/>
      <protection/>
    </xf>
    <xf numFmtId="164" fontId="4" fillId="42" borderId="38" xfId="69" applyNumberFormat="1" applyFont="1" applyFill="1" applyBorder="1" applyAlignment="1">
      <alignment horizontal="center" vertical="center"/>
      <protection/>
    </xf>
    <xf numFmtId="194" fontId="5" fillId="42" borderId="18" xfId="69" applyNumberFormat="1" applyFont="1" applyFill="1" applyBorder="1" applyAlignment="1">
      <alignment horizontal="center" vertical="center"/>
      <protection/>
    </xf>
    <xf numFmtId="0" fontId="5" fillId="43" borderId="21" xfId="69" applyFont="1" applyFill="1" applyBorder="1" applyAlignment="1">
      <alignment horizontal="center" vertical="center" wrapText="1"/>
      <protection/>
    </xf>
    <xf numFmtId="0" fontId="5" fillId="43" borderId="23" xfId="69" applyFont="1" applyFill="1" applyBorder="1" applyAlignment="1">
      <alignment horizontal="center" vertical="center" wrapText="1"/>
      <protection/>
    </xf>
    <xf numFmtId="0" fontId="5" fillId="41" borderId="21" xfId="69" applyFont="1" applyFill="1" applyBorder="1" applyAlignment="1">
      <alignment horizontal="center" vertical="center" wrapText="1"/>
      <protection/>
    </xf>
    <xf numFmtId="0" fontId="5" fillId="41" borderId="23" xfId="69" applyFont="1" applyFill="1" applyBorder="1" applyAlignment="1">
      <alignment horizontal="center" vertical="center" wrapText="1"/>
      <protection/>
    </xf>
    <xf numFmtId="0" fontId="25" fillId="43" borderId="21" xfId="69" applyFont="1" applyFill="1" applyBorder="1" applyAlignment="1">
      <alignment horizontal="center" vertical="center" wrapText="1"/>
      <protection/>
    </xf>
    <xf numFmtId="0" fontId="25" fillId="43" borderId="23" xfId="69" applyFont="1" applyFill="1" applyBorder="1" applyAlignment="1">
      <alignment horizontal="center" vertical="center" wrapText="1"/>
      <protection/>
    </xf>
    <xf numFmtId="0" fontId="5" fillId="40" borderId="29" xfId="69" applyFont="1" applyFill="1" applyBorder="1" applyAlignment="1">
      <alignment horizontal="center" vertical="center" wrapText="1"/>
      <protection/>
    </xf>
    <xf numFmtId="0" fontId="0" fillId="0" borderId="28" xfId="69" applyBorder="1" applyAlignment="1">
      <alignment horizontal="center" vertical="center" wrapText="1"/>
      <protection/>
    </xf>
    <xf numFmtId="3" fontId="5" fillId="41" borderId="15" xfId="69" applyNumberFormat="1" applyFont="1" applyFill="1" applyBorder="1" applyAlignment="1">
      <alignment horizontal="center" vertical="center" wrapText="1"/>
      <protection/>
    </xf>
    <xf numFmtId="3" fontId="5" fillId="41" borderId="33" xfId="69" applyNumberFormat="1" applyFont="1" applyFill="1" applyBorder="1" applyAlignment="1">
      <alignment horizontal="center" vertical="center" wrapText="1"/>
      <protection/>
    </xf>
    <xf numFmtId="3" fontId="5" fillId="41" borderId="16" xfId="69" applyNumberFormat="1" applyFont="1" applyFill="1" applyBorder="1" applyAlignment="1">
      <alignment horizontal="center" vertical="center" wrapText="1"/>
      <protection/>
    </xf>
    <xf numFmtId="3" fontId="5" fillId="41" borderId="22" xfId="69" applyNumberFormat="1" applyFont="1" applyFill="1" applyBorder="1" applyAlignment="1">
      <alignment horizontal="center" vertical="center" wrapText="1"/>
      <protection/>
    </xf>
    <xf numFmtId="3" fontId="5" fillId="41" borderId="31" xfId="69" applyNumberFormat="1" applyFont="1" applyFill="1" applyBorder="1" applyAlignment="1">
      <alignment horizontal="center" vertical="center" wrapText="1"/>
      <protection/>
    </xf>
    <xf numFmtId="3" fontId="5" fillId="41" borderId="30" xfId="69" applyNumberFormat="1" applyFont="1" applyFill="1" applyBorder="1" applyAlignment="1">
      <alignment horizontal="center" vertical="center" wrapText="1"/>
      <protection/>
    </xf>
    <xf numFmtId="0" fontId="44" fillId="41" borderId="21" xfId="61" applyFont="1" applyFill="1" applyBorder="1" applyAlignment="1" applyProtection="1">
      <alignment horizontal="center" vertical="center" wrapText="1"/>
      <protection/>
    </xf>
    <xf numFmtId="0" fontId="44" fillId="41" borderId="20" xfId="61" applyFont="1" applyFill="1" applyBorder="1" applyAlignment="1" applyProtection="1">
      <alignment horizontal="center" vertical="center" wrapText="1"/>
      <protection/>
    </xf>
    <xf numFmtId="185" fontId="23" fillId="38" borderId="18" xfId="0" applyNumberFormat="1" applyFont="1" applyFill="1"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20" xfId="69"/>
    <cellStyle name="Normal 19" xfId="70"/>
    <cellStyle name="Normal 8" xfId="71"/>
    <cellStyle name="Normal 9" xfId="72"/>
    <cellStyle name="Note" xfId="73"/>
    <cellStyle name="Output" xfId="74"/>
    <cellStyle name="Percent" xfId="75"/>
    <cellStyle name="Percent [2]" xfId="76"/>
    <cellStyle name="Title" xfId="77"/>
    <cellStyle name="Total" xfId="78"/>
    <cellStyle name="Unprot" xfId="79"/>
    <cellStyle name="Unprot$" xfId="80"/>
    <cellStyle name="Unprotect"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1" t="s">
        <v>0</v>
      </c>
      <c r="B1" s="2"/>
    </row>
    <row r="2" ht="6" customHeight="1"/>
    <row r="3" spans="1:2" s="3" customFormat="1" ht="15.75">
      <c r="A3" s="6" t="s">
        <v>1</v>
      </c>
      <c r="B3" s="7"/>
    </row>
    <row r="4" spans="1:2" ht="25.5">
      <c r="A4" s="4" t="s">
        <v>2</v>
      </c>
      <c r="B4" s="5" t="s">
        <v>3</v>
      </c>
    </row>
    <row r="5" spans="1:2" ht="25.5">
      <c r="A5" s="4" t="s">
        <v>4</v>
      </c>
      <c r="B5" s="5" t="s">
        <v>5</v>
      </c>
    </row>
    <row r="6" spans="1:2" ht="25.5">
      <c r="A6" s="4" t="s">
        <v>6</v>
      </c>
      <c r="B6" s="5" t="s">
        <v>7</v>
      </c>
    </row>
    <row r="7" spans="1:2" ht="25.5">
      <c r="A7" s="4" t="s">
        <v>8</v>
      </c>
      <c r="B7" s="5" t="s">
        <v>9</v>
      </c>
    </row>
    <row r="8" spans="1:2" ht="25.5">
      <c r="A8" s="4" t="s">
        <v>10</v>
      </c>
      <c r="B8" s="5" t="s">
        <v>11</v>
      </c>
    </row>
    <row r="9" spans="1:2" ht="25.5">
      <c r="A9" s="4" t="s">
        <v>12</v>
      </c>
      <c r="B9" s="5" t="s">
        <v>13</v>
      </c>
    </row>
    <row r="10" spans="1:2" ht="25.5">
      <c r="A10" s="4" t="s">
        <v>14</v>
      </c>
      <c r="B10" s="5" t="s">
        <v>15</v>
      </c>
    </row>
    <row r="11" ht="13.5" thickBot="1"/>
    <row r="12" spans="1:2" s="3" customFormat="1" ht="16.5" thickBot="1">
      <c r="A12" s="8" t="s">
        <v>16</v>
      </c>
      <c r="B12" s="9"/>
    </row>
    <row r="13" spans="1:2" ht="26.25" thickBot="1">
      <c r="A13" s="10" t="s">
        <v>17</v>
      </c>
      <c r="B13" s="11" t="s">
        <v>18</v>
      </c>
    </row>
    <row r="14" spans="1:2" ht="25.5">
      <c r="A14" s="12" t="s">
        <v>19</v>
      </c>
      <c r="B14" s="13" t="s">
        <v>20</v>
      </c>
    </row>
    <row r="15" spans="1:2" ht="12.75">
      <c r="A15" s="14"/>
      <c r="B15" s="15" t="s">
        <v>21</v>
      </c>
    </row>
    <row r="16" spans="1:2" ht="12.75">
      <c r="A16" s="14"/>
      <c r="B16" s="15" t="s">
        <v>22</v>
      </c>
    </row>
    <row r="17" spans="1:2" ht="12.75">
      <c r="A17" s="14"/>
      <c r="B17" s="15" t="s">
        <v>23</v>
      </c>
    </row>
    <row r="18" spans="1:2" ht="12.75">
      <c r="A18" s="14"/>
      <c r="B18" s="15" t="s">
        <v>24</v>
      </c>
    </row>
    <row r="19" spans="1:2" ht="12.75">
      <c r="A19" s="14"/>
      <c r="B19" s="15" t="s">
        <v>25</v>
      </c>
    </row>
    <row r="20" spans="1:2" ht="13.5" thickBot="1">
      <c r="A20" s="14"/>
      <c r="B20" s="15"/>
    </row>
    <row r="21" spans="1:2" ht="12.75">
      <c r="A21" s="16" t="s">
        <v>26</v>
      </c>
      <c r="B21" s="17" t="s">
        <v>27</v>
      </c>
    </row>
    <row r="22" spans="1:2" ht="12.75">
      <c r="A22" s="14"/>
      <c r="B22" s="15" t="s">
        <v>28</v>
      </c>
    </row>
    <row r="23" spans="1:2" ht="13.5" thickBot="1">
      <c r="A23" s="18"/>
      <c r="B23" s="19"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26"/>
  <sheetViews>
    <sheetView showGridLines="0" tabSelected="1" zoomScale="90" zoomScaleNormal="90" zoomScalePageLayoutView="0" workbookViewId="0" topLeftCell="E10">
      <selection activeCell="K21" sqref="K21"/>
    </sheetView>
  </sheetViews>
  <sheetFormatPr defaultColWidth="12.57421875" defaultRowHeight="12.75"/>
  <cols>
    <col min="1" max="1" width="30.140625" style="29" customWidth="1"/>
    <col min="2" max="2" width="16.00390625" style="29" customWidth="1"/>
    <col min="3" max="3" width="19.421875" style="29" customWidth="1"/>
    <col min="4" max="4" width="16.8515625" style="29" customWidth="1"/>
    <col min="5" max="5" width="17.140625" style="29" customWidth="1"/>
    <col min="6" max="6" width="14.57421875" style="29" customWidth="1"/>
    <col min="7" max="7" width="12.57421875" style="29" customWidth="1"/>
    <col min="8" max="8" width="16.00390625" style="29" customWidth="1"/>
    <col min="9" max="9" width="17.57421875" style="28" customWidth="1"/>
    <col min="10" max="10" width="16.00390625" style="28" customWidth="1"/>
    <col min="11" max="12" width="17.57421875" style="28" customWidth="1"/>
    <col min="13" max="13" width="16.28125" style="28" customWidth="1"/>
    <col min="14" max="14" width="14.7109375" style="28" customWidth="1"/>
    <col min="15" max="16384" width="12.57421875" style="28" customWidth="1"/>
  </cols>
  <sheetData>
    <row r="1" spans="1:17" ht="18">
      <c r="A1" s="60" t="s">
        <v>30</v>
      </c>
      <c r="B1" s="59"/>
      <c r="C1" s="59"/>
      <c r="D1" s="59"/>
      <c r="E1" s="59"/>
      <c r="F1" s="59"/>
      <c r="G1" s="59"/>
      <c r="H1" s="58"/>
      <c r="I1" s="40"/>
      <c r="J1" s="40"/>
      <c r="K1" s="40"/>
      <c r="L1" s="40"/>
      <c r="M1" s="40"/>
      <c r="N1" s="40"/>
      <c r="O1" s="40"/>
      <c r="P1" s="40"/>
      <c r="Q1" s="40"/>
    </row>
    <row r="2" spans="1:17" ht="18.75">
      <c r="A2" s="57" t="s">
        <v>31</v>
      </c>
      <c r="B2" s="56"/>
      <c r="C2" s="56"/>
      <c r="D2" s="56"/>
      <c r="E2" s="56"/>
      <c r="F2" s="56"/>
      <c r="G2" s="56"/>
      <c r="H2" s="55"/>
      <c r="I2" s="40"/>
      <c r="J2" s="40"/>
      <c r="K2" s="40"/>
      <c r="L2" s="40"/>
      <c r="M2" s="40"/>
      <c r="N2" s="40"/>
      <c r="O2" s="40"/>
      <c r="P2" s="40"/>
      <c r="Q2" s="40"/>
    </row>
    <row r="3" spans="1:17" ht="18" customHeight="1" thickBot="1">
      <c r="A3" s="54">
        <v>43997</v>
      </c>
      <c r="B3" s="53"/>
      <c r="C3" s="53"/>
      <c r="D3" s="53"/>
      <c r="E3" s="53"/>
      <c r="F3" s="53"/>
      <c r="G3" s="53"/>
      <c r="H3" s="52"/>
      <c r="I3" s="40"/>
      <c r="J3" s="40"/>
      <c r="K3" s="40"/>
      <c r="L3" s="40"/>
      <c r="M3" s="40"/>
      <c r="N3" s="40"/>
      <c r="O3" s="40"/>
      <c r="P3" s="40"/>
      <c r="Q3" s="40"/>
    </row>
    <row r="4" spans="1:16" ht="13.5" thickBot="1">
      <c r="A4" s="51" t="s">
        <v>56</v>
      </c>
      <c r="B4" s="50"/>
      <c r="C4" s="50"/>
      <c r="D4" s="50"/>
      <c r="E4" s="50"/>
      <c r="F4" s="50"/>
      <c r="G4" s="50"/>
      <c r="H4" s="49"/>
      <c r="I4" s="40"/>
      <c r="J4" s="40"/>
      <c r="K4" s="40"/>
      <c r="L4" s="40"/>
      <c r="M4" s="40"/>
      <c r="N4" s="40"/>
      <c r="O4" s="40"/>
      <c r="P4" s="40"/>
    </row>
    <row r="5" spans="1:16" ht="23.25" customHeight="1" thickBot="1">
      <c r="A5" s="48" t="s">
        <v>32</v>
      </c>
      <c r="B5" s="47" t="s">
        <v>33</v>
      </c>
      <c r="C5" s="47" t="s">
        <v>34</v>
      </c>
      <c r="D5" s="47" t="s">
        <v>35</v>
      </c>
      <c r="E5" s="47" t="s">
        <v>36</v>
      </c>
      <c r="F5" s="47" t="s">
        <v>37</v>
      </c>
      <c r="G5" s="47" t="s">
        <v>38</v>
      </c>
      <c r="H5" s="46" t="s">
        <v>39</v>
      </c>
      <c r="I5" s="40"/>
      <c r="J5" s="20"/>
      <c r="K5" s="40"/>
      <c r="L5" s="40"/>
      <c r="M5" s="40"/>
      <c r="N5" s="40"/>
      <c r="O5" s="40"/>
      <c r="P5" s="40"/>
    </row>
    <row r="6" spans="1:17" ht="22.5" customHeight="1">
      <c r="A6" s="43" t="s">
        <v>40</v>
      </c>
      <c r="B6" s="64">
        <v>6253</v>
      </c>
      <c r="C6" s="65">
        <v>17570</v>
      </c>
      <c r="D6" s="65">
        <v>15350</v>
      </c>
      <c r="E6" s="65">
        <v>1203</v>
      </c>
      <c r="F6" s="65">
        <v>465</v>
      </c>
      <c r="G6" s="66">
        <v>0</v>
      </c>
      <c r="H6" s="70">
        <f>SUM(B6:G6)</f>
        <v>40841</v>
      </c>
      <c r="I6" s="40" t="s">
        <v>55</v>
      </c>
      <c r="J6" s="21"/>
      <c r="K6" s="40"/>
      <c r="L6" s="40"/>
      <c r="M6" s="40"/>
      <c r="N6" s="40"/>
      <c r="O6" s="40"/>
      <c r="P6" s="40"/>
      <c r="Q6" s="40"/>
    </row>
    <row r="7" spans="1:17" ht="13.5" customHeight="1" thickBot="1">
      <c r="A7" s="45" t="s">
        <v>41</v>
      </c>
      <c r="B7" s="67">
        <v>9545763</v>
      </c>
      <c r="C7" s="68">
        <v>996709</v>
      </c>
      <c r="D7" s="68">
        <v>228936</v>
      </c>
      <c r="E7" s="68">
        <v>4127</v>
      </c>
      <c r="F7" s="68">
        <v>115905</v>
      </c>
      <c r="G7" s="69">
        <v>0</v>
      </c>
      <c r="H7" s="71">
        <f>SUM(B7:G7)</f>
        <v>10891440</v>
      </c>
      <c r="I7" s="40"/>
      <c r="J7" s="21"/>
      <c r="K7" s="40"/>
      <c r="L7" s="40"/>
      <c r="M7" s="40"/>
      <c r="N7" s="40"/>
      <c r="O7" s="40"/>
      <c r="P7" s="40"/>
      <c r="Q7" s="40"/>
    </row>
    <row r="8" spans="1:17" ht="22.5" customHeight="1" thickBot="1">
      <c r="A8" s="41" t="s">
        <v>42</v>
      </c>
      <c r="B8" s="72">
        <f>B6/B7</f>
        <v>0.0006550550228410239</v>
      </c>
      <c r="C8" s="73">
        <f>C6/C7</f>
        <v>0.01762801379339406</v>
      </c>
      <c r="D8" s="73">
        <f>D6/D7</f>
        <v>0.06704930635636161</v>
      </c>
      <c r="E8" s="73">
        <f>E6/E7</f>
        <v>0.29149503271141264</v>
      </c>
      <c r="F8" s="73">
        <f>F6/F7</f>
        <v>0.004011906302575385</v>
      </c>
      <c r="G8" s="74">
        <v>0</v>
      </c>
      <c r="H8" s="75">
        <f>+H6/H7</f>
        <v>0.0037498255510749726</v>
      </c>
      <c r="I8" s="40"/>
      <c r="J8" s="20"/>
      <c r="K8" s="40"/>
      <c r="L8" s="40"/>
      <c r="M8" s="40"/>
      <c r="N8" s="40"/>
      <c r="O8" s="40"/>
      <c r="P8" s="40"/>
      <c r="Q8" s="40"/>
    </row>
    <row r="9" spans="1:17" ht="22.5" customHeight="1">
      <c r="A9" s="44" t="s">
        <v>43</v>
      </c>
      <c r="B9" s="76">
        <v>41823099</v>
      </c>
      <c r="C9" s="77">
        <v>270990974</v>
      </c>
      <c r="D9" s="77">
        <v>8111887085</v>
      </c>
      <c r="E9" s="77">
        <v>14769583476</v>
      </c>
      <c r="F9" s="77">
        <v>159539407</v>
      </c>
      <c r="G9" s="78">
        <v>0</v>
      </c>
      <c r="H9" s="79">
        <f>SUM(B9:G9)</f>
        <v>23353824041</v>
      </c>
      <c r="I9" s="40" t="s">
        <v>55</v>
      </c>
      <c r="J9" s="20"/>
      <c r="K9" s="40"/>
      <c r="L9" s="40"/>
      <c r="M9" s="40"/>
      <c r="N9" s="40"/>
      <c r="O9" s="40"/>
      <c r="P9" s="40"/>
      <c r="Q9" s="40"/>
    </row>
    <row r="10" spans="1:17" ht="22.5" customHeight="1">
      <c r="A10" s="43" t="s">
        <v>44</v>
      </c>
      <c r="B10" s="76">
        <v>0</v>
      </c>
      <c r="C10" s="77">
        <v>0</v>
      </c>
      <c r="D10" s="77">
        <v>0</v>
      </c>
      <c r="E10" s="77">
        <v>0</v>
      </c>
      <c r="F10" s="77">
        <v>0</v>
      </c>
      <c r="G10" s="78">
        <v>0</v>
      </c>
      <c r="H10" s="79">
        <f>SUM(B10:G10)</f>
        <v>0</v>
      </c>
      <c r="I10" s="40"/>
      <c r="J10" s="20"/>
      <c r="K10" s="40" t="s">
        <v>55</v>
      </c>
      <c r="L10" s="40"/>
      <c r="M10" s="40"/>
      <c r="N10" s="40"/>
      <c r="O10" s="40"/>
      <c r="P10" s="40"/>
      <c r="Q10" s="40"/>
    </row>
    <row r="11" spans="1:17" ht="12.75" customHeight="1" thickBot="1">
      <c r="A11" s="43" t="s">
        <v>54</v>
      </c>
      <c r="B11" s="76">
        <v>57375765441</v>
      </c>
      <c r="C11" s="77">
        <v>12641174747</v>
      </c>
      <c r="D11" s="77">
        <v>43620768324</v>
      </c>
      <c r="E11" s="77">
        <v>34161468004</v>
      </c>
      <c r="F11" s="77">
        <v>8561133735</v>
      </c>
      <c r="G11" s="78">
        <v>0</v>
      </c>
      <c r="H11" s="80">
        <f>SUM(B11:G11)</f>
        <v>156360310251</v>
      </c>
      <c r="I11" s="42"/>
      <c r="J11" s="20"/>
      <c r="K11" s="40"/>
      <c r="L11" s="40"/>
      <c r="M11" s="40"/>
      <c r="N11" s="40"/>
      <c r="O11" s="40"/>
      <c r="P11" s="40"/>
      <c r="Q11" s="40"/>
    </row>
    <row r="12" spans="1:17" ht="23.25" customHeight="1" thickBot="1">
      <c r="A12" s="41" t="s">
        <v>14</v>
      </c>
      <c r="B12" s="81">
        <f>B9/B11</f>
        <v>0.0007289331772489738</v>
      </c>
      <c r="C12" s="82">
        <f>C9/C11</f>
        <v>0.02143716698990428</v>
      </c>
      <c r="D12" s="82">
        <f>D9/D11</f>
        <v>0.18596387447253804</v>
      </c>
      <c r="E12" s="82">
        <f>E9/E11</f>
        <v>0.43234627605203074</v>
      </c>
      <c r="F12" s="82">
        <f>F9/F11</f>
        <v>0.018635313024928466</v>
      </c>
      <c r="G12" s="83">
        <v>0</v>
      </c>
      <c r="H12" s="84">
        <f>+H9/H11</f>
        <v>0.14935902853806624</v>
      </c>
      <c r="I12" s="40"/>
      <c r="J12" s="20"/>
      <c r="K12" s="40"/>
      <c r="L12" s="40"/>
      <c r="M12" s="40"/>
      <c r="N12" s="40"/>
      <c r="O12" s="40"/>
      <c r="P12" s="40"/>
      <c r="Q12" s="40"/>
    </row>
    <row r="13" spans="1:13" ht="27" customHeight="1">
      <c r="A13" s="93" t="s">
        <v>53</v>
      </c>
      <c r="B13" s="94"/>
      <c r="C13" s="94"/>
      <c r="D13" s="94"/>
      <c r="E13" s="94"/>
      <c r="F13" s="94"/>
      <c r="G13" s="94"/>
      <c r="H13" s="95"/>
      <c r="I13" s="85" t="s">
        <v>47</v>
      </c>
      <c r="J13" s="89" t="s">
        <v>46</v>
      </c>
      <c r="K13" s="87" t="s">
        <v>52</v>
      </c>
      <c r="L13" s="99" t="s">
        <v>57</v>
      </c>
      <c r="M13" s="85" t="s">
        <v>51</v>
      </c>
    </row>
    <row r="14" spans="1:19" ht="19.5" customHeight="1" thickBot="1">
      <c r="A14" s="96"/>
      <c r="B14" s="97"/>
      <c r="C14" s="97"/>
      <c r="D14" s="97"/>
      <c r="E14" s="97"/>
      <c r="F14" s="97"/>
      <c r="G14" s="97"/>
      <c r="H14" s="98"/>
      <c r="I14" s="86"/>
      <c r="J14" s="90"/>
      <c r="K14" s="88"/>
      <c r="L14" s="100" t="s">
        <v>58</v>
      </c>
      <c r="M14" s="86"/>
      <c r="N14" s="33"/>
      <c r="O14" s="33"/>
      <c r="P14" s="33"/>
      <c r="Q14" s="33"/>
      <c r="R14" s="33"/>
      <c r="S14" s="33"/>
    </row>
    <row r="15" spans="1:19" ht="12" customHeight="1" thickBot="1">
      <c r="A15" s="91" t="s">
        <v>49</v>
      </c>
      <c r="B15" s="92"/>
      <c r="C15" s="92"/>
      <c r="D15" s="92"/>
      <c r="E15" s="92"/>
      <c r="F15" s="92"/>
      <c r="G15" s="92"/>
      <c r="H15" s="92"/>
      <c r="I15" s="23">
        <v>5574000000</v>
      </c>
      <c r="J15" s="24">
        <v>3946000000</v>
      </c>
      <c r="K15" s="22">
        <f>I15+J15</f>
        <v>9520000000</v>
      </c>
      <c r="L15" s="22">
        <v>11393225285</v>
      </c>
      <c r="M15" s="62">
        <v>9204698219</v>
      </c>
      <c r="N15" s="35"/>
      <c r="O15" s="33"/>
      <c r="P15" s="33"/>
      <c r="Q15" s="33"/>
      <c r="R15" s="33"/>
      <c r="S15" s="33"/>
    </row>
    <row r="16" spans="1:19" ht="12" customHeight="1" thickBot="1">
      <c r="A16" s="91" t="s">
        <v>50</v>
      </c>
      <c r="B16" s="92"/>
      <c r="C16" s="92"/>
      <c r="D16" s="92"/>
      <c r="E16" s="92"/>
      <c r="F16" s="92"/>
      <c r="G16" s="92"/>
      <c r="H16" s="92"/>
      <c r="I16" s="25">
        <v>7764000000</v>
      </c>
      <c r="J16" s="26">
        <v>3946000000</v>
      </c>
      <c r="K16" s="22">
        <f>I16+J16</f>
        <v>11710000000</v>
      </c>
      <c r="L16" s="22">
        <v>13456866759</v>
      </c>
      <c r="M16" s="39">
        <v>10688709442</v>
      </c>
      <c r="N16" s="35"/>
      <c r="O16" s="33"/>
      <c r="P16" s="34"/>
      <c r="Q16" s="33"/>
      <c r="R16" s="33"/>
      <c r="S16" s="33"/>
    </row>
    <row r="17" spans="1:19" ht="12" customHeight="1" thickBot="1">
      <c r="A17" s="91" t="s">
        <v>48</v>
      </c>
      <c r="B17" s="92"/>
      <c r="C17" s="92"/>
      <c r="D17" s="92"/>
      <c r="E17" s="92"/>
      <c r="F17" s="92"/>
      <c r="G17" s="92"/>
      <c r="H17" s="92"/>
      <c r="I17" s="23">
        <v>3100000000</v>
      </c>
      <c r="J17" s="24">
        <v>462000000</v>
      </c>
      <c r="K17" s="22">
        <f>I17+J17</f>
        <v>3562000000</v>
      </c>
      <c r="L17" s="101">
        <v>3941907956</v>
      </c>
      <c r="M17" s="61">
        <v>3460416380</v>
      </c>
      <c r="N17" s="35"/>
      <c r="O17" s="33"/>
      <c r="P17" s="33"/>
      <c r="Q17" s="33"/>
      <c r="R17" s="33"/>
      <c r="S17" s="33"/>
    </row>
    <row r="18" spans="1:19" ht="12" customHeight="1" thickBot="1">
      <c r="A18" s="91" t="s">
        <v>45</v>
      </c>
      <c r="B18" s="92"/>
      <c r="C18" s="92"/>
      <c r="D18" s="92"/>
      <c r="E18" s="92"/>
      <c r="F18" s="92"/>
      <c r="G18" s="92"/>
      <c r="H18" s="92"/>
      <c r="I18" s="38">
        <f>SUM(I15:I17)</f>
        <v>16438000000</v>
      </c>
      <c r="J18" s="37">
        <f>SUM(J15:J17)</f>
        <v>8354000000</v>
      </c>
      <c r="K18" s="36">
        <f>SUM(K15:K17)</f>
        <v>24792000000</v>
      </c>
      <c r="L18" s="101">
        <f>SUM(L15:L17)</f>
        <v>28792000000</v>
      </c>
      <c r="M18" s="63">
        <f>SUM(M15:M17)</f>
        <v>23353824041</v>
      </c>
      <c r="N18" s="35"/>
      <c r="O18" s="33"/>
      <c r="P18" s="33"/>
      <c r="Q18" s="33"/>
      <c r="R18" s="33"/>
      <c r="S18" s="33"/>
    </row>
    <row r="19" spans="11:19" ht="11.25">
      <c r="K19" s="34"/>
      <c r="L19" s="34"/>
      <c r="O19" s="33"/>
      <c r="P19" s="33"/>
      <c r="Q19" s="33"/>
      <c r="R19" s="33"/>
      <c r="S19" s="33"/>
    </row>
    <row r="20" spans="6:13" ht="12.75">
      <c r="F20" s="30"/>
      <c r="G20" s="30"/>
      <c r="M20" s="32"/>
    </row>
    <row r="21" spans="6:13" ht="11.25" customHeight="1">
      <c r="F21" s="30"/>
      <c r="G21" s="30"/>
      <c r="M21" s="27"/>
    </row>
    <row r="22" spans="6:13" ht="11.25" customHeight="1">
      <c r="F22" s="30"/>
      <c r="G22" s="30"/>
      <c r="M22" s="27"/>
    </row>
    <row r="23" spans="6:13" ht="12.75" customHeight="1">
      <c r="F23" s="30"/>
      <c r="G23" s="30"/>
      <c r="M23" s="27"/>
    </row>
    <row r="24" spans="6:13" ht="12.75">
      <c r="F24" s="30"/>
      <c r="G24" s="30"/>
      <c r="M24" s="31"/>
    </row>
    <row r="25" spans="6:7" ht="11.25" customHeight="1">
      <c r="F25" s="30"/>
      <c r="G25" s="30"/>
    </row>
    <row r="26" spans="6:14" ht="12" customHeight="1">
      <c r="F26" s="30"/>
      <c r="G26" s="30"/>
      <c r="M26" s="30"/>
      <c r="N26" s="30"/>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Ghadiri, Gian "Franco"</cp:lastModifiedBy>
  <cp:lastPrinted>2015-02-25T17:41:28Z</cp:lastPrinted>
  <dcterms:created xsi:type="dcterms:W3CDTF">1998-07-17T21:34:54Z</dcterms:created>
  <dcterms:modified xsi:type="dcterms:W3CDTF">2021-07-19T23:04:41Z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