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April 30" sheetId="2" r:id="rId2"/>
  </sheets>
  <definedNames>
    <definedName name="_Order1" hidden="1">0</definedName>
    <definedName name="_Order2" hidden="1">0</definedName>
    <definedName name="_xlnm.Print_Area" localSheetId="1">'DA Load - April 30'!$A$1:$M$21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<sst xmlns="http://schemas.openxmlformats.org/spreadsheetml/2006/main" count="62" uniqueCount="59">
  <si>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</si>
  <si>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</si>
  <si>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</si>
  <si>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</si>
  <si>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</si>
  <si>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</si>
  <si>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</si>
  <si>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</si>
  <si>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</si>
  <si>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</si>
  <si>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</si>
  <si>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</si>
  <si>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</si>
  <si>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</si>
  <si>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</si>
  <si>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</si>
  <si>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</si>
  <si>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</si>
  <si>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</si>
  <si>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</si>
  <si>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</si>
  <si>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</si>
  <si>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</si>
  <si>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</si>
  <si>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</si>
  <si>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</si>
  <si>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</si>
  <si>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</si>
  <si>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</si>
  <si>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</si>
  <si>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</si>
  <si>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</si>
  <si>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</si>
  <si>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</si>
  <si>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</si>
  <si>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</si>
  <si>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</si>
  <si>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</si>
  <si>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</si>
  <si>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</si>
  <si>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</si>
  <si>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</si>
  <si>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</si>
  <si>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</si>
  <si>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</si>
  <si>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</si>
  <si>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</si>
  <si>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</si>
  <si>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</si>
  <si>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</si>
  <si>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</si>
  <si>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</si>
  <si>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</si>
  <si>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</si>
  <si>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</si>
  <si>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</si>
  <si>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2019 Cap</t>
  </si>
  <si>
    <t>(After SB 237)</t>
  </si>
  <si>
    <t>Table 2 - Direct Access Load and Customers as of: April 30, 2021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</si>
</sst>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b/>
      <u val="single"/>
      <sz val="8.4"/>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3">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0" fillId="0" borderId="0" xfId="0" applyNumberFormat="1" applyAlignment="1">
      <alignment/>
    </xf>
    <xf numFmtId="0" fontId="5" fillId="39" borderId="18" xfId="0" applyFont="1" applyFill="1" applyBorder="1" applyAlignment="1">
      <alignment horizontal="center" wrapText="1"/>
    </xf>
    <xf numFmtId="3" fontId="5" fillId="39" borderId="27"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0"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1"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0" fontId="0" fillId="0" borderId="0" xfId="0" applyFont="1" applyAlignment="1">
      <alignment/>
    </xf>
    <xf numFmtId="0" fontId="28" fillId="38" borderId="21" xfId="61" applyFont="1" applyFill="1" applyBorder="1" applyAlignment="1" applyProtection="1">
      <alignment horizontal="center" vertical="center" wrapText="1"/>
      <protection/>
    </xf>
    <xf numFmtId="0" fontId="28" fillId="38" borderId="20" xfId="61" applyFont="1" applyFill="1" applyBorder="1" applyAlignment="1" applyProtection="1">
      <alignment horizontal="center" vertical="center" wrapText="1"/>
      <protection/>
    </xf>
    <xf numFmtId="3" fontId="4" fillId="0" borderId="3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20" xfId="0" applyNumberFormat="1" applyFont="1" applyBorder="1" applyAlignment="1">
      <alignment horizontal="center" vertical="center"/>
    </xf>
    <xf numFmtId="164" fontId="4" fillId="42" borderId="34" xfId="0" applyNumberFormat="1" applyFont="1" applyFill="1" applyBorder="1" applyAlignment="1">
      <alignment horizontal="center" vertical="center"/>
    </xf>
    <xf numFmtId="164" fontId="4" fillId="42" borderId="35" xfId="0" applyNumberFormat="1" applyFont="1" applyFill="1" applyBorder="1" applyAlignment="1">
      <alignment horizontal="center" vertical="center"/>
    </xf>
    <xf numFmtId="164" fontId="4" fillId="42" borderId="36" xfId="0" applyNumberFormat="1" applyFont="1" applyFill="1" applyBorder="1" applyAlignment="1">
      <alignment horizontal="center" vertical="center"/>
    </xf>
    <xf numFmtId="164" fontId="5" fillId="42" borderId="37" xfId="0" applyNumberFormat="1" applyFont="1" applyFill="1" applyBorder="1" applyAlignment="1">
      <alignment horizontal="center" vertical="center"/>
    </xf>
    <xf numFmtId="3" fontId="5" fillId="0" borderId="24"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4" fillId="0" borderId="39" xfId="0" applyNumberFormat="1" applyFont="1" applyBorder="1" applyAlignment="1">
      <alignment horizontal="center" vertical="center"/>
    </xf>
    <xf numFmtId="3" fontId="4" fillId="0" borderId="40" xfId="0" applyNumberFormat="1" applyFont="1" applyBorder="1" applyAlignment="1">
      <alignment horizontal="center" vertical="center"/>
    </xf>
    <xf numFmtId="3" fontId="5" fillId="0" borderId="28" xfId="0" applyNumberFormat="1" applyFont="1" applyBorder="1" applyAlignment="1">
      <alignment horizontal="center" vertical="center"/>
    </xf>
    <xf numFmtId="164" fontId="4" fillId="42" borderId="17" xfId="0" applyNumberFormat="1" applyFont="1" applyFill="1" applyBorder="1" applyAlignment="1">
      <alignment horizontal="center" vertical="center"/>
    </xf>
    <xf numFmtId="164" fontId="4" fillId="42" borderId="27" xfId="0" applyNumberFormat="1" applyFont="1" applyFill="1" applyBorder="1" applyAlignment="1">
      <alignment horizontal="center" vertical="center"/>
    </xf>
    <xf numFmtId="164" fontId="4" fillId="42" borderId="41" xfId="0" applyNumberFormat="1" applyFont="1" applyFill="1" applyBorder="1" applyAlignment="1">
      <alignment horizontal="center" vertical="center"/>
    </xf>
    <xf numFmtId="194" fontId="5" fillId="42" borderId="18" xfId="0" applyNumberFormat="1" applyFont="1" applyFill="1" applyBorder="1" applyAlignment="1">
      <alignment horizontal="center"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0"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3" t="s">
        <v>0</v>
      </c>
      <c r="B1" s="4"/>
    </row>
    <row r="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ht="13.5" thickBot="1"/>
    <row r="12" spans="1:2" s="5" customFormat="1" ht="16.5" thickBot="1">
      <c r="A12" s="10" t="s">
        <v>16</v>
      </c>
      <c r="B12" s="11"/>
    </row>
    <row r="13" spans="1:2" ht="26.25" thickBot="1">
      <c r="A13" s="12" t="s">
        <v>17</v>
      </c>
      <c r="B13" s="13" t="s">
        <v>18</v>
      </c>
    </row>
    <row r="14" spans="1:2" ht="25.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80" zoomScaleNormal="80" zoomScalePageLayoutView="0" workbookViewId="0" topLeftCell="F4">
      <selection activeCell="M10" sqref="M10"/>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8">
      <c r="A1" s="34" t="s">
        <v>30</v>
      </c>
      <c r="B1" s="35"/>
      <c r="C1" s="35"/>
      <c r="D1" s="35"/>
      <c r="E1" s="35"/>
      <c r="F1" s="35"/>
      <c r="G1" s="35"/>
      <c r="H1" s="36"/>
      <c r="I1"/>
      <c r="J1"/>
      <c r="K1"/>
      <c r="L1"/>
      <c r="M1"/>
      <c r="N1"/>
      <c r="O1"/>
      <c r="P1"/>
      <c r="Q1"/>
    </row>
    <row r="2" spans="1:17" ht="18.75">
      <c r="A2" s="37" t="s">
        <v>31</v>
      </c>
      <c r="B2" s="38"/>
      <c r="C2" s="38"/>
      <c r="D2" s="38"/>
      <c r="E2" s="38"/>
      <c r="F2" s="38"/>
      <c r="G2" s="38"/>
      <c r="H2" s="39"/>
      <c r="I2"/>
      <c r="J2"/>
      <c r="K2"/>
      <c r="L2"/>
      <c r="M2"/>
      <c r="N2"/>
      <c r="O2"/>
      <c r="P2"/>
      <c r="Q2"/>
    </row>
    <row r="3" spans="1:17" ht="18" customHeight="1" thickBot="1">
      <c r="A3" s="40">
        <v>44331</v>
      </c>
      <c r="B3" s="41"/>
      <c r="C3" s="41"/>
      <c r="D3" s="41"/>
      <c r="E3" s="41"/>
      <c r="F3" s="41"/>
      <c r="G3" s="41"/>
      <c r="H3" s="42"/>
      <c r="I3"/>
      <c r="J3"/>
      <c r="K3"/>
      <c r="L3"/>
      <c r="M3"/>
      <c r="N3"/>
      <c r="O3"/>
      <c r="P3"/>
      <c r="Q3"/>
    </row>
    <row r="4" spans="1:16" ht="13.5" thickBot="1">
      <c r="A4" s="25" t="s">
        <v>58</v>
      </c>
      <c r="B4" s="23"/>
      <c r="C4" s="23"/>
      <c r="D4" s="23"/>
      <c r="E4" s="23"/>
      <c r="F4" s="23"/>
      <c r="G4" s="23"/>
      <c r="H4" s="24"/>
      <c r="I4"/>
      <c r="J4"/>
      <c r="K4"/>
      <c r="L4"/>
      <c r="M4"/>
      <c r="N4"/>
      <c r="O4"/>
      <c r="P4"/>
    </row>
    <row r="5" spans="1:16" ht="23.25" customHeight="1" thickBot="1">
      <c r="A5" s="28" t="s">
        <v>32</v>
      </c>
      <c r="B5" s="29" t="s">
        <v>33</v>
      </c>
      <c r="C5" s="29" t="s">
        <v>34</v>
      </c>
      <c r="D5" s="29" t="s">
        <v>35</v>
      </c>
      <c r="E5" s="29" t="s">
        <v>36</v>
      </c>
      <c r="F5" s="29" t="s">
        <v>37</v>
      </c>
      <c r="G5" s="29" t="s">
        <v>38</v>
      </c>
      <c r="H5" s="30" t="s">
        <v>39</v>
      </c>
      <c r="I5"/>
      <c r="J5" s="26"/>
      <c r="K5"/>
      <c r="L5"/>
      <c r="M5"/>
      <c r="N5"/>
      <c r="O5"/>
      <c r="P5"/>
    </row>
    <row r="6" spans="1:17" ht="22.5" customHeight="1">
      <c r="A6" s="22" t="s">
        <v>40</v>
      </c>
      <c r="B6" s="68">
        <v>5620</v>
      </c>
      <c r="C6" s="69">
        <v>24597</v>
      </c>
      <c r="D6" s="69">
        <v>19379</v>
      </c>
      <c r="E6" s="69">
        <v>1261</v>
      </c>
      <c r="F6" s="69">
        <v>481</v>
      </c>
      <c r="G6" s="70">
        <v>0</v>
      </c>
      <c r="H6" s="71">
        <f>SUM(B6:G6)</f>
        <v>51338</v>
      </c>
      <c r="I6" s="65" t="s">
        <v>55</v>
      </c>
      <c r="J6" s="43"/>
      <c r="K6"/>
      <c r="L6"/>
      <c r="M6"/>
      <c r="N6"/>
      <c r="O6"/>
      <c r="P6"/>
      <c r="Q6"/>
    </row>
    <row r="7" spans="1:17" ht="13.5" customHeight="1" thickBot="1">
      <c r="A7" s="31" t="s">
        <v>41</v>
      </c>
      <c r="B7" s="72">
        <v>10744826</v>
      </c>
      <c r="C7" s="73">
        <v>1159266</v>
      </c>
      <c r="D7" s="73">
        <v>252361</v>
      </c>
      <c r="E7" s="73">
        <v>4950</v>
      </c>
      <c r="F7" s="73">
        <v>118841</v>
      </c>
      <c r="G7" s="74">
        <v>0</v>
      </c>
      <c r="H7" s="75">
        <f>SUM(B7:G7)</f>
        <v>12280244</v>
      </c>
      <c r="I7"/>
      <c r="J7" s="43"/>
      <c r="K7"/>
      <c r="L7"/>
      <c r="M7"/>
      <c r="N7"/>
      <c r="O7"/>
      <c r="P7"/>
      <c r="Q7"/>
    </row>
    <row r="8" spans="1:17" ht="22.5" customHeight="1" thickBot="1">
      <c r="A8" s="33" t="s">
        <v>42</v>
      </c>
      <c r="B8" s="76">
        <f>B6/B7</f>
        <v>0.0005230424392167914</v>
      </c>
      <c r="C8" s="77">
        <f>C6/C7</f>
        <v>0.021217736050224884</v>
      </c>
      <c r="D8" s="77">
        <f>D6/D7</f>
        <v>0.07679078780001665</v>
      </c>
      <c r="E8" s="77">
        <f>E6/E7</f>
        <v>0.2547474747474747</v>
      </c>
      <c r="F8" s="77">
        <f>F6/F7</f>
        <v>0.004047424710327244</v>
      </c>
      <c r="G8" s="78">
        <v>0</v>
      </c>
      <c r="H8" s="79">
        <f>+H6/H7</f>
        <v>0.0041805358264868355</v>
      </c>
      <c r="I8"/>
      <c r="J8" s="26"/>
      <c r="K8"/>
      <c r="L8"/>
      <c r="M8"/>
      <c r="N8"/>
      <c r="O8"/>
      <c r="P8"/>
      <c r="Q8"/>
    </row>
    <row r="9" spans="1:17" ht="22.5" customHeight="1">
      <c r="A9" s="32" t="s">
        <v>43</v>
      </c>
      <c r="B9" s="72">
        <v>37538508.29090909</v>
      </c>
      <c r="C9" s="73">
        <v>382326603.808658</v>
      </c>
      <c r="D9" s="73">
        <v>8568860067.911255</v>
      </c>
      <c r="E9" s="73">
        <v>14945696445.807793</v>
      </c>
      <c r="F9" s="73">
        <v>175943479.64935064</v>
      </c>
      <c r="G9" s="74">
        <v>0</v>
      </c>
      <c r="H9" s="80">
        <f>SUM(B9:G9)</f>
        <v>24110365105.467964</v>
      </c>
      <c r="I9" s="65" t="s">
        <v>55</v>
      </c>
      <c r="J9" s="26"/>
      <c r="K9"/>
      <c r="L9"/>
      <c r="M9"/>
      <c r="N9"/>
      <c r="O9"/>
      <c r="P9"/>
      <c r="Q9"/>
    </row>
    <row r="10" spans="1:17" ht="22.5" customHeight="1">
      <c r="A10" s="22" t="s">
        <v>44</v>
      </c>
      <c r="B10" s="72">
        <v>0</v>
      </c>
      <c r="C10" s="73">
        <v>0</v>
      </c>
      <c r="D10" s="73">
        <v>0</v>
      </c>
      <c r="E10" s="73">
        <v>0</v>
      </c>
      <c r="F10" s="73">
        <v>0</v>
      </c>
      <c r="G10" s="74">
        <v>0</v>
      </c>
      <c r="H10" s="80">
        <f>SUM(B10:G10)</f>
        <v>0</v>
      </c>
      <c r="I10"/>
      <c r="J10" s="26"/>
      <c r="K10" s="65" t="s">
        <v>55</v>
      </c>
      <c r="L10" s="65"/>
      <c r="M10"/>
      <c r="N10"/>
      <c r="O10"/>
      <c r="P10"/>
      <c r="Q10"/>
    </row>
    <row r="11" spans="1:17" ht="12.75" customHeight="1" thickBot="1">
      <c r="A11" s="22" t="s">
        <v>54</v>
      </c>
      <c r="B11" s="81">
        <v>65771718686</v>
      </c>
      <c r="C11" s="82">
        <v>12813921606</v>
      </c>
      <c r="D11" s="82">
        <v>46493352310</v>
      </c>
      <c r="E11" s="82">
        <v>38432146965</v>
      </c>
      <c r="F11" s="82">
        <v>10700971077</v>
      </c>
      <c r="G11" s="83">
        <v>0</v>
      </c>
      <c r="H11" s="84">
        <f>SUM(B11:G11)</f>
        <v>174212110644</v>
      </c>
      <c r="I11" s="27"/>
      <c r="J11" s="26"/>
      <c r="K11"/>
      <c r="L11"/>
      <c r="M11"/>
      <c r="N11"/>
      <c r="O11"/>
      <c r="P11"/>
      <c r="Q11"/>
    </row>
    <row r="12" spans="1:17" ht="23.25" customHeight="1" thickBot="1">
      <c r="A12" s="33" t="s">
        <v>14</v>
      </c>
      <c r="B12" s="85">
        <f>B9/B11</f>
        <v>0.0005707393548604263</v>
      </c>
      <c r="C12" s="86">
        <f>C9/C11</f>
        <v>0.029836814643039264</v>
      </c>
      <c r="D12" s="86">
        <f>D9/D11</f>
        <v>0.184302908742251</v>
      </c>
      <c r="E12" s="86">
        <f>E9/E11</f>
        <v>0.3888852855246098</v>
      </c>
      <c r="F12" s="86">
        <f>F9/F11</f>
        <v>0.01644182367967638</v>
      </c>
      <c r="G12" s="87">
        <v>0</v>
      </c>
      <c r="H12" s="88">
        <f>+H9/H11</f>
        <v>0.13839660753974306</v>
      </c>
      <c r="I12"/>
      <c r="J12" s="26"/>
      <c r="K12"/>
      <c r="L12"/>
      <c r="M12"/>
      <c r="N12"/>
      <c r="O12"/>
      <c r="P12"/>
      <c r="Q12"/>
    </row>
    <row r="13" spans="1:13" ht="27" customHeight="1">
      <c r="A13" s="97" t="s">
        <v>53</v>
      </c>
      <c r="B13" s="98"/>
      <c r="C13" s="98"/>
      <c r="D13" s="98"/>
      <c r="E13" s="98"/>
      <c r="F13" s="98"/>
      <c r="G13" s="98"/>
      <c r="H13" s="99"/>
      <c r="I13" s="89" t="s">
        <v>47</v>
      </c>
      <c r="J13" s="93" t="s">
        <v>46</v>
      </c>
      <c r="K13" s="91" t="s">
        <v>52</v>
      </c>
      <c r="L13" s="66" t="s">
        <v>56</v>
      </c>
      <c r="M13" s="89" t="s">
        <v>51</v>
      </c>
    </row>
    <row r="14" spans="1:19" ht="19.5" customHeight="1" thickBot="1">
      <c r="A14" s="100"/>
      <c r="B14" s="101"/>
      <c r="C14" s="101"/>
      <c r="D14" s="101"/>
      <c r="E14" s="101"/>
      <c r="F14" s="101"/>
      <c r="G14" s="101"/>
      <c r="H14" s="102"/>
      <c r="I14" s="90"/>
      <c r="J14" s="94"/>
      <c r="K14" s="92"/>
      <c r="L14" s="67" t="s">
        <v>57</v>
      </c>
      <c r="M14" s="90"/>
      <c r="N14" s="59"/>
      <c r="O14" s="59"/>
      <c r="P14" s="59"/>
      <c r="Q14" s="59"/>
      <c r="R14" s="59"/>
      <c r="S14" s="59"/>
    </row>
    <row r="15" spans="1:19" ht="12" customHeight="1" thickBot="1">
      <c r="A15" s="95" t="s">
        <v>49</v>
      </c>
      <c r="B15" s="96"/>
      <c r="C15" s="96"/>
      <c r="D15" s="96"/>
      <c r="E15" s="96"/>
      <c r="F15" s="96"/>
      <c r="G15" s="96"/>
      <c r="H15" s="96"/>
      <c r="I15" s="46">
        <v>5574000000</v>
      </c>
      <c r="J15" s="48">
        <v>3946000000</v>
      </c>
      <c r="K15" s="44">
        <f>I15+J15</f>
        <v>9520000000</v>
      </c>
      <c r="L15" s="44">
        <v>11393225285</v>
      </c>
      <c r="M15" s="62">
        <v>9877558187</v>
      </c>
      <c r="N15" s="61"/>
      <c r="O15" s="59"/>
      <c r="P15" s="59"/>
      <c r="Q15" s="59"/>
      <c r="R15" s="59"/>
      <c r="S15" s="59"/>
    </row>
    <row r="16" spans="1:19" ht="12" customHeight="1" thickBot="1">
      <c r="A16" s="95" t="s">
        <v>50</v>
      </c>
      <c r="B16" s="96"/>
      <c r="C16" s="96"/>
      <c r="D16" s="96"/>
      <c r="E16" s="96"/>
      <c r="F16" s="96"/>
      <c r="G16" s="96"/>
      <c r="H16" s="96"/>
      <c r="I16" s="51">
        <v>7764000000</v>
      </c>
      <c r="J16" s="52">
        <v>3946000000</v>
      </c>
      <c r="K16" s="44">
        <f>I16+J16</f>
        <v>11710000000</v>
      </c>
      <c r="L16" s="44">
        <v>13456866759</v>
      </c>
      <c r="M16" s="64">
        <v>10687762463</v>
      </c>
      <c r="N16" s="61"/>
      <c r="O16" s="59"/>
      <c r="P16" s="60"/>
      <c r="Q16" s="59"/>
      <c r="R16" s="59"/>
      <c r="S16" s="59"/>
    </row>
    <row r="17" spans="1:19" ht="12" customHeight="1" thickBot="1">
      <c r="A17" s="95" t="s">
        <v>48</v>
      </c>
      <c r="B17" s="96"/>
      <c r="C17" s="96"/>
      <c r="D17" s="96"/>
      <c r="E17" s="96"/>
      <c r="F17" s="96"/>
      <c r="G17" s="96"/>
      <c r="H17" s="96"/>
      <c r="I17" s="46">
        <v>3100000000</v>
      </c>
      <c r="J17" s="48">
        <v>462000000</v>
      </c>
      <c r="K17" s="44">
        <f>I17+J17</f>
        <v>3562000000</v>
      </c>
      <c r="L17" s="45">
        <v>3941907956</v>
      </c>
      <c r="M17" s="63">
        <v>3535295086.4679656</v>
      </c>
      <c r="N17" s="61"/>
      <c r="O17" s="59"/>
      <c r="P17" s="59"/>
      <c r="Q17" s="59"/>
      <c r="R17" s="59"/>
      <c r="S17" s="59"/>
    </row>
    <row r="18" spans="1:19" ht="12" customHeight="1" thickBot="1">
      <c r="A18" s="95" t="s">
        <v>45</v>
      </c>
      <c r="B18" s="96"/>
      <c r="C18" s="96"/>
      <c r="D18" s="96"/>
      <c r="E18" s="96"/>
      <c r="F18" s="96"/>
      <c r="G18" s="96"/>
      <c r="H18" s="96"/>
      <c r="I18" s="47">
        <f>SUM(I15:I17)</f>
        <v>16438000000</v>
      </c>
      <c r="J18" s="49">
        <f>SUM(J15:J17)</f>
        <v>8354000000</v>
      </c>
      <c r="K18" s="45">
        <f>SUM(K15:K17)</f>
        <v>24792000000</v>
      </c>
      <c r="L18" s="45">
        <f>SUM(L15:L17)</f>
        <v>28792000000</v>
      </c>
      <c r="M18" s="50">
        <f>SUM(M15:M17)</f>
        <v>24100615736.467964</v>
      </c>
      <c r="N18" s="61"/>
      <c r="O18" s="59"/>
      <c r="P18" s="59"/>
      <c r="Q18" s="59"/>
      <c r="R18" s="59"/>
      <c r="S18" s="59"/>
    </row>
    <row r="19" spans="11:19" ht="11.25">
      <c r="K19" s="60"/>
      <c r="L19" s="60"/>
      <c r="O19" s="59"/>
      <c r="P19" s="59"/>
      <c r="Q19" s="59"/>
      <c r="R19" s="59"/>
      <c r="S19" s="59"/>
    </row>
    <row r="20" spans="6:13" ht="12.75">
      <c r="F20" s="53"/>
      <c r="G20" s="53"/>
      <c r="M20" s="54"/>
    </row>
    <row r="21" spans="6:13" ht="11.25" customHeight="1">
      <c r="F21" s="53"/>
      <c r="G21" s="53"/>
      <c r="M21" s="55"/>
    </row>
    <row r="22" spans="6:13" ht="11.25" customHeight="1">
      <c r="F22" s="53"/>
      <c r="G22" s="53"/>
      <c r="M22" s="55"/>
    </row>
    <row r="23" spans="6:13" ht="12.75" customHeight="1">
      <c r="F23" s="53"/>
      <c r="G23" s="53"/>
      <c r="M23" s="55"/>
    </row>
    <row r="24" spans="6:13" ht="12.75">
      <c r="F24" s="53"/>
      <c r="G24" s="53"/>
      <c r="M24" s="56"/>
    </row>
    <row r="25" spans="6:13" ht="11.25" customHeight="1">
      <c r="F25" s="53"/>
      <c r="G25" s="53"/>
      <c r="M25" s="57"/>
    </row>
    <row r="26" spans="6:14" ht="12" customHeight="1">
      <c r="F26" s="53"/>
      <c r="G26" s="53"/>
      <c r="M26" s="58"/>
      <c r="N26" s="53"/>
    </row>
    <row r="27" ht="11.25">
      <c r="M27" s="57"/>
    </row>
    <row r="28" ht="11.25">
      <c r="M28" s="57"/>
    </row>
    <row r="29" ht="11.25">
      <c r="M29" s="57"/>
    </row>
    <row r="30" ht="11.25">
      <c r="M30" s="57"/>
    </row>
    <row r="31" ht="11.25">
      <c r="M31" s="57"/>
    </row>
    <row r="32" ht="11.25">
      <c r="M32" s="57"/>
    </row>
    <row r="33" ht="11.25">
      <c r="M33" s="57"/>
    </row>
    <row r="34" ht="11.25">
      <c r="M34" s="57"/>
    </row>
    <row r="35" ht="11.25">
      <c r="M35" s="57"/>
    </row>
    <row r="36" ht="11.25">
      <c r="M36" s="57"/>
    </row>
    <row r="37" ht="11.25">
      <c r="M37" s="57"/>
    </row>
    <row r="38" ht="11.25">
      <c r="M38" s="57"/>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2021-08-27T22:21:58Z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