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4_{65B37504-2E8B-4F64-A7A7-1A4B3406AB21}"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April 2023" sheetId="2" r:id="rId2"/>
  </sheets>
  <definedNames>
    <definedName name="_Order1" hidden="1">0</definedName>
    <definedName name="_Order2" hidden="1">0</definedName>
    <definedName name="_xlnm.Print_Area" localSheetId="1">'DA Load - April 2023'!$A$1:$M$22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F13" i="2" l="1"/>
  <c r="E13" i="2"/>
  <c r="D13" i="2"/>
  <c r="C13" i="2"/>
  <c r="B13" i="2"/>
  <c r="F8" i="2"/>
  <c r="E8" i="2"/>
  <c r="D8" i="2"/>
  <c r="C8" i="2"/>
  <c r="B8" i="2"/>
  <c r="H10" i="2"/>
  <c r="H11" i="2"/>
  <c r="H12" i="2"/>
  <c r="H9"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<sst xmlns="http://schemas.openxmlformats.org/spreadsheetml/2006/main" count="63" uniqueCount="61">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</sst>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sz val="9"/>
      <color indexed="8"/>
      <name val="Arial"/>
      <family val="2"/>
    </font>
    <font>
      <b/>
      <u/>
      <sz val="8.4"/>
      <color indexed="12"/>
      <name val="Arial"/>
      <family val="2"/>
    </font>
    <font>
      <sz val="11"/>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30" fillId="0" borderId="0"/>
    <xf numFmtId="0" fontId="30" fillId="0" borderId="0"/>
    <xf numFmtId="0" fontId="30" fillId="0" borderId="0"/>
    <xf numFmtId="0" fontId="30"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99">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3" fillId="0" borderId="25"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9" fillId="7" borderId="7" xfId="11" applyFont="1" applyFill="1" applyBorder="1" applyAlignment="1" applyProtection="1">
      <alignment horizontal="center" vertical="center" wrapText="1"/>
    </xf>
    <xf numFmtId="0" fontId="29"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28" fillId="0" borderId="3" xfId="0" quotePrefix="1" applyNumberFormat="1" applyFont="1" applyBorder="1" applyAlignment="1">
      <alignment horizontal="right"/>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45184</v>
      </c>
      <c r="B3" s="36"/>
      <c r="C3" s="36"/>
      <c r="D3" s="36"/>
      <c r="E3" s="36"/>
      <c r="F3" s="36"/>
      <c r="G3" s="36"/>
      <c r="H3" s="37"/>
      <c r="I3"/>
      <c r="J3"/>
      <c r="K3"/>
      <c r="L3"/>
      <c r="M3"/>
      <c r="N3"/>
      <c r="O3"/>
      <c r="P3"/>
      <c r="Q3"/>
    </row>
    <row r="4" spans="1:19" ht="13.5" thickBot="1">
      <c r="A4" s="75" t="s">
        <v>60</v>
      </c>
      <c r="B4" s="22"/>
      <c r="C4" s="22"/>
      <c r="D4" s="22"/>
      <c r="E4" s="22"/>
      <c r="F4" s="22"/>
      <c r="G4" s="22"/>
      <c r="H4" s="23"/>
      <c r="I4"/>
      <c r="J4"/>
      <c r="K4"/>
      <c r="L4"/>
      <c r="M4"/>
      <c r="N4"/>
      <c r="O4"/>
      <c r="P4"/>
    </row>
    <row r="5" spans="1:19" ht="28.5" customHeight="1" thickBot="1">
      <c r="A5" s="68" t="s">
        <v>32</v>
      </c>
      <c r="B5" s="69" t="s">
        <v>33</v>
      </c>
      <c r="C5" s="69" t="s">
        <v>34</v>
      </c>
      <c r="D5" s="69" t="s">
        <v>55</v>
      </c>
      <c r="E5" s="69" t="s">
        <v>54</v>
      </c>
      <c r="F5" s="69" t="s">
        <v>35</v>
      </c>
      <c r="G5" s="69" t="s">
        <v>36</v>
      </c>
      <c r="H5" s="70" t="s">
        <v>37</v>
      </c>
      <c r="I5"/>
      <c r="J5" s="24"/>
      <c r="K5"/>
      <c r="L5"/>
      <c r="M5"/>
      <c r="N5"/>
      <c r="O5"/>
      <c r="P5"/>
    </row>
    <row r="6" spans="1:19" ht="22.5" customHeight="1" thickBot="1">
      <c r="A6" s="71" t="s">
        <v>38</v>
      </c>
      <c r="B6" s="57">
        <v>4618</v>
      </c>
      <c r="C6" s="57">
        <v>32758</v>
      </c>
      <c r="D6" s="57">
        <v>23424</v>
      </c>
      <c r="E6" s="57">
        <v>1476</v>
      </c>
      <c r="F6" s="57">
        <v>871</v>
      </c>
      <c r="G6" s="57">
        <v>0</v>
      </c>
      <c r="H6" s="58">
        <f>SUM(B6:G6)</f>
        <v>63147</v>
      </c>
      <c r="I6" s="56" t="s">
        <v>51</v>
      </c>
      <c r="J6" s="38"/>
      <c r="K6"/>
      <c r="L6"/>
      <c r="M6"/>
      <c r="N6"/>
      <c r="O6"/>
      <c r="P6"/>
      <c r="Q6"/>
    </row>
    <row r="7" spans="1:19" ht="13.5" customHeight="1" thickBot="1">
      <c r="A7" s="26" t="s">
        <v>39</v>
      </c>
      <c r="B7" s="57">
        <v>10943334</v>
      </c>
      <c r="C7" s="57">
        <v>1164685</v>
      </c>
      <c r="D7" s="57">
        <v>260467</v>
      </c>
      <c r="E7" s="57">
        <v>5345</v>
      </c>
      <c r="F7" s="57">
        <v>121210</v>
      </c>
      <c r="G7" s="57">
        <v>0</v>
      </c>
      <c r="H7" s="60">
        <f>SUM(B7:G7)</f>
        <v>12495041</v>
      </c>
      <c r="I7"/>
      <c r="J7" s="38"/>
      <c r="K7"/>
      <c r="L7"/>
      <c r="M7"/>
      <c r="N7"/>
      <c r="O7"/>
      <c r="P7"/>
      <c r="Q7"/>
    </row>
    <row r="8" spans="1:19" ht="27.75" customHeight="1" thickBot="1">
      <c r="A8" s="28" t="s">
        <v>40</v>
      </c>
      <c r="B8" s="61">
        <f>B6/B7</f>
        <v>4.2199205470654555E-4</v>
      </c>
      <c r="C8" s="62">
        <f>C6/C7</f>
        <v>2.8126059835921299E-2</v>
      </c>
      <c r="D8" s="62">
        <f>D6/D7</f>
        <v>8.9930778179193524E-2</v>
      </c>
      <c r="E8" s="62">
        <f>E6/E7</f>
        <v>0.27614593077642657</v>
      </c>
      <c r="F8" s="62">
        <f>F6/F7</f>
        <v>7.1858757528256746E-3</v>
      </c>
      <c r="G8" s="63">
        <v>0</v>
      </c>
      <c r="H8" s="64">
        <f>+H6/H7</f>
        <v>5.0537649296228801E-3</v>
      </c>
      <c r="I8"/>
      <c r="J8" s="24"/>
      <c r="K8"/>
      <c r="L8"/>
      <c r="M8"/>
      <c r="N8"/>
      <c r="O8"/>
      <c r="P8"/>
      <c r="Q8"/>
    </row>
    <row r="9" spans="1:19" ht="29.25" customHeight="1" thickBot="1">
      <c r="A9" s="27" t="s">
        <v>41</v>
      </c>
      <c r="B9" s="59">
        <v>30650699</v>
      </c>
      <c r="C9" s="59">
        <v>549313947</v>
      </c>
      <c r="D9" s="59">
        <v>10585600932</v>
      </c>
      <c r="E9" s="59">
        <v>15694925079</v>
      </c>
      <c r="F9" s="59">
        <v>231852503</v>
      </c>
      <c r="G9" s="59">
        <v>0</v>
      </c>
      <c r="H9" s="58">
        <f>SUM(B9:G9)</f>
        <v>27092343160</v>
      </c>
      <c r="I9" s="56" t="s">
        <v>51</v>
      </c>
      <c r="J9" s="24"/>
      <c r="K9"/>
      <c r="L9"/>
      <c r="M9"/>
      <c r="N9"/>
      <c r="O9"/>
      <c r="P9"/>
      <c r="Q9"/>
    </row>
    <row r="10" spans="1:19" ht="29.25" customHeight="1" thickBot="1">
      <c r="A10" s="71" t="s">
        <v>56</v>
      </c>
      <c r="B10" s="59">
        <v>0</v>
      </c>
      <c r="C10" s="59">
        <v>2484995</v>
      </c>
      <c r="D10" s="59">
        <v>97294606.840000004</v>
      </c>
      <c r="E10" s="59">
        <v>28754410</v>
      </c>
      <c r="F10" s="59">
        <v>28639</v>
      </c>
      <c r="G10" s="59">
        <v>69991195</v>
      </c>
      <c r="H10" s="58">
        <f t="shared" ref="H10:H12" si="0">SUM(B10:G10)</f>
        <v>198553845.84</v>
      </c>
      <c r="I10" s="56"/>
      <c r="J10" s="24"/>
      <c r="K10"/>
      <c r="L10"/>
      <c r="M10"/>
      <c r="N10"/>
      <c r="O10"/>
      <c r="P10"/>
      <c r="Q10"/>
    </row>
    <row r="11" spans="1:19" ht="27" customHeight="1" thickBot="1">
      <c r="A11" s="71" t="s">
        <v>57</v>
      </c>
      <c r="B11" s="59">
        <v>0</v>
      </c>
      <c r="C11" s="59">
        <v>0</v>
      </c>
      <c r="D11" s="59">
        <v>0</v>
      </c>
      <c r="E11" s="59">
        <v>0</v>
      </c>
      <c r="F11" s="59">
        <v>0</v>
      </c>
      <c r="G11" s="59">
        <v>0</v>
      </c>
      <c r="H11" s="58">
        <f t="shared" si="0"/>
        <v>0</v>
      </c>
      <c r="I11"/>
      <c r="J11" s="24"/>
      <c r="K11" s="56" t="s">
        <v>51</v>
      </c>
      <c r="L11" s="56"/>
      <c r="M11"/>
      <c r="N11"/>
      <c r="O11"/>
      <c r="P11"/>
      <c r="Q11"/>
    </row>
    <row r="12" spans="1:19" ht="20.25" customHeight="1" thickBot="1">
      <c r="A12" s="72" t="s">
        <v>58</v>
      </c>
      <c r="B12" s="59">
        <v>59077500024</v>
      </c>
      <c r="C12" s="59">
        <v>13146168771.599998</v>
      </c>
      <c r="D12" s="59">
        <v>49403370900</v>
      </c>
      <c r="E12" s="59">
        <v>39337498043</v>
      </c>
      <c r="F12" s="59">
        <v>8833555407</v>
      </c>
      <c r="G12" s="59">
        <v>0</v>
      </c>
      <c r="H12" s="58">
        <f t="shared" si="0"/>
        <v>169798093145.60001</v>
      </c>
      <c r="I12" s="25"/>
      <c r="J12" s="24"/>
      <c r="K12"/>
      <c r="L12"/>
      <c r="M12"/>
      <c r="N12"/>
      <c r="O12"/>
      <c r="P12"/>
      <c r="Q12"/>
    </row>
    <row r="13" spans="1:19" ht="23.25" customHeight="1" thickBot="1">
      <c r="A13" s="73" t="s">
        <v>59</v>
      </c>
      <c r="B13" s="65">
        <f>B9/B12</f>
        <v>5.1882186936732719E-4</v>
      </c>
      <c r="C13" s="66">
        <f>C9/C12</f>
        <v>4.1785097737882144E-2</v>
      </c>
      <c r="D13" s="66">
        <f>D9/D12</f>
        <v>0.21426879864993181</v>
      </c>
      <c r="E13" s="66">
        <f>E9/E12</f>
        <v>0.3989812738431866</v>
      </c>
      <c r="F13" s="66">
        <f>F9/F12</f>
        <v>2.6246793314532498E-2</v>
      </c>
      <c r="G13" s="67">
        <v>0</v>
      </c>
      <c r="H13" s="74">
        <f>H9/H12</f>
        <v>0.15955622738806974</v>
      </c>
      <c r="I13"/>
      <c r="J13" s="24"/>
      <c r="K13"/>
      <c r="L13"/>
      <c r="M13"/>
      <c r="N13"/>
      <c r="O13"/>
      <c r="P13"/>
      <c r="Q13"/>
    </row>
    <row r="14" spans="1:19" ht="27" customHeight="1">
      <c r="A14" s="90" t="s">
        <v>50</v>
      </c>
      <c r="B14" s="91"/>
      <c r="C14" s="91"/>
      <c r="D14" s="91"/>
      <c r="E14" s="91"/>
      <c r="F14" s="91"/>
      <c r="G14" s="91"/>
      <c r="H14" s="92"/>
      <c r="I14" s="86" t="s">
        <v>44</v>
      </c>
      <c r="J14" s="84" t="s">
        <v>43</v>
      </c>
      <c r="K14" s="82" t="s">
        <v>49</v>
      </c>
      <c r="L14" s="76" t="s">
        <v>52</v>
      </c>
      <c r="M14" s="81" t="s">
        <v>48</v>
      </c>
    </row>
    <row r="15" spans="1:19" ht="19.5" customHeight="1" thickBot="1">
      <c r="A15" s="93"/>
      <c r="B15" s="94"/>
      <c r="C15" s="94"/>
      <c r="D15" s="94"/>
      <c r="E15" s="94"/>
      <c r="F15" s="94"/>
      <c r="G15" s="94"/>
      <c r="H15" s="95"/>
      <c r="I15" s="87"/>
      <c r="J15" s="85"/>
      <c r="K15" s="83"/>
      <c r="L15" s="77" t="s">
        <v>53</v>
      </c>
      <c r="M15" s="81"/>
      <c r="N15" s="53"/>
      <c r="O15" s="53"/>
      <c r="P15" s="53"/>
      <c r="Q15" s="53"/>
      <c r="R15" s="53"/>
      <c r="S15" s="53"/>
    </row>
    <row r="16" spans="1:19" ht="12" customHeight="1" thickBot="1">
      <c r="A16" s="88" t="s">
        <v>46</v>
      </c>
      <c r="B16" s="89"/>
      <c r="C16" s="89"/>
      <c r="D16" s="89"/>
      <c r="E16" s="89"/>
      <c r="F16" s="89"/>
      <c r="G16" s="89"/>
      <c r="H16" s="89"/>
      <c r="I16" s="41">
        <v>5574000000</v>
      </c>
      <c r="J16" s="43">
        <v>3946000000</v>
      </c>
      <c r="K16" s="39">
        <f>I16+J16</f>
        <v>9520000000</v>
      </c>
      <c r="L16" s="78">
        <v>11393225285</v>
      </c>
      <c r="M16" s="97">
        <v>11128763424</v>
      </c>
      <c r="N16" s="55"/>
      <c r="O16" s="53"/>
      <c r="P16" s="53"/>
      <c r="Q16" s="53"/>
      <c r="R16" s="53"/>
      <c r="S16" s="53"/>
    </row>
    <row r="17" spans="1:19" ht="12" customHeight="1" thickBot="1">
      <c r="A17" s="88" t="s">
        <v>47</v>
      </c>
      <c r="B17" s="89"/>
      <c r="C17" s="89"/>
      <c r="D17" s="89"/>
      <c r="E17" s="89"/>
      <c r="F17" s="89"/>
      <c r="G17" s="89"/>
      <c r="H17" s="89"/>
      <c r="I17" s="45">
        <v>7764000000</v>
      </c>
      <c r="J17" s="46">
        <v>3946000000</v>
      </c>
      <c r="K17" s="39">
        <f>I17+J17</f>
        <v>11710000000</v>
      </c>
      <c r="L17" s="78">
        <v>13456866759</v>
      </c>
      <c r="M17" s="96">
        <v>12095846186</v>
      </c>
      <c r="N17" s="55"/>
      <c r="O17" s="53"/>
      <c r="P17" s="54"/>
      <c r="Q17" s="53"/>
      <c r="R17" s="53"/>
      <c r="S17" s="53"/>
    </row>
    <row r="18" spans="1:19" ht="12" customHeight="1" thickBot="1">
      <c r="A18" s="88" t="s">
        <v>45</v>
      </c>
      <c r="B18" s="89"/>
      <c r="C18" s="89"/>
      <c r="D18" s="89"/>
      <c r="E18" s="89"/>
      <c r="F18" s="89"/>
      <c r="G18" s="89"/>
      <c r="H18" s="89"/>
      <c r="I18" s="41">
        <v>3100000000</v>
      </c>
      <c r="J18" s="43">
        <v>462000000</v>
      </c>
      <c r="K18" s="39">
        <f>I18+J18</f>
        <v>3562000000</v>
      </c>
      <c r="L18" s="79">
        <v>3941907956</v>
      </c>
      <c r="M18" s="98">
        <v>3867733550</v>
      </c>
      <c r="N18" s="55"/>
      <c r="O18" s="53"/>
      <c r="P18" s="53"/>
      <c r="Q18" s="53"/>
      <c r="R18" s="53"/>
      <c r="S18" s="53"/>
    </row>
    <row r="19" spans="1:19" ht="12" customHeight="1" thickBot="1">
      <c r="A19" s="88" t="s">
        <v>42</v>
      </c>
      <c r="B19" s="89"/>
      <c r="C19" s="89"/>
      <c r="D19" s="89"/>
      <c r="E19" s="89"/>
      <c r="F19" s="89"/>
      <c r="G19" s="89"/>
      <c r="H19" s="89"/>
      <c r="I19" s="42">
        <f>SUM(I16:I18)</f>
        <v>16438000000</v>
      </c>
      <c r="J19" s="44">
        <f>SUM(J16:J18)</f>
        <v>8354000000</v>
      </c>
      <c r="K19" s="40">
        <f>SUM(K16:K18)</f>
        <v>24792000000</v>
      </c>
      <c r="L19" s="79">
        <f>SUM(L16:L18)</f>
        <v>28792000000</v>
      </c>
      <c r="M19" s="80">
        <f>SUM(M16:M18)</f>
        <v>27092343160</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April 2023</vt:lpstr>
      <vt:lpstr>'DA Load - April 2023'!Print_Area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2023-09-18T23:03:20Z</dcterms:modified>
</cp:coreProperties>
</file>