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1AF842D3-785D-4E9C-B754-6D292A5252C3}" xr6:coauthVersionLast="47" xr6:coauthVersionMax="47" xr10:uidLastSave="{00000000-0000-0000-0000-000000000000}"/>
  <bookViews>
    <workbookView xWindow="-108" yWindow="-108" windowWidth="23256" windowHeight="12576" tabRatio="518" activeTab="1" xr2:uid="{00000000-000D-0000-FFFF-FFFF00000000}"/>
  </bookViews>
  <sheets>
    <sheet name="Definitions" sheetId="1" r:id="rId1"/>
    <sheet name="DA Load - March 2023" sheetId="2" r:id="rId2"/>
  </sheets>
  <definedNames>
    <definedName name="_Order1" hidden="1">0</definedName>
    <definedName name="_Order2" hidden="1">0</definedName>
    <definedName name="_xlnm.Print_Area" localSheetId="1">'DA Load - March 2023'!$A$1:$M$22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2" l="1"/>
  <c r="E13" i="2"/>
  <c r="D13" i="2"/>
  <c r="C13" i="2"/>
  <c r="B13" i="2"/>
  <c r="F8" i="2"/>
  <c r="E8" i="2"/>
  <c r="D8" i="2"/>
  <c r="C8" i="2"/>
  <c r="B8" i="2"/>
  <c r="H10" i="2"/>
  <c r="H11" i="2"/>
  <c r="H12" i="2"/>
  <c r="H9" i="2"/>
  <c r="H7" i="2"/>
  <c r="H6" i="2"/>
  <c r="H13" i="2" l="1"/>
  <c r="H8" i="2"/>
  <c r="M19"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<sst xmlns="http://schemas.openxmlformats.org/spreadsheetml/2006/main" count="63" uniqueCount="61">
  <si>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</si>
  <si>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</si>
  <si>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</si>
  <si>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</si>
  <si>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</si>
  <si>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</si>
  <si>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</si>
  <si>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</si>
  <si>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</si>
  <si>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</si>
  <si>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</si>
  <si>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</si>
  <si>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</si>
  <si>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</si>
  <si>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</si>
  <si>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</si>
  <si>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</si>
  <si>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</si>
  <si>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</si>
  <si>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</si>
  <si>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</si>
  <si>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</si>
  <si>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</si>
  <si>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</si>
  <si>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</si>
  <si>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</si>
  <si>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</si>
  <si>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</si>
  <si>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</si>
  <si>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</si>
  <si>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</si>
  <si>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</si>
  <si>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</si>
  <si>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</si>
  <si>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</si>
  <si>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</si>
  <si>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</si>
  <si>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</si>
  <si>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</si>
  <si>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</si>
  <si>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</si>
  <si>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</si>
  <si>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</si>
  <si>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</si>
  <si>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</si>
  <si>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</si>
  <si>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</si>
  <si>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</si>
  <si>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</si>
  <si>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</si>
  <si>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</si>
  <si>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</si>
  <si>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</si>
  <si>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</si>
  <si>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</si>
  <si>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</si>
  <si>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</si>
  <si>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</si>
  <si>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</si>
  <si>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</si>
  <si>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March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</si>
</sst>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sz val="9"/>
      <color indexed="8"/>
      <name val="Arial"/>
      <family val="2"/>
    </font>
    <font>
      <b/>
      <u/>
      <sz val="8.4"/>
      <color indexed="12"/>
      <name val="Arial"/>
      <family val="2"/>
    </font>
    <font>
      <sz val="11"/>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30" fillId="0" borderId="0"/>
    <xf numFmtId="0" fontId="30" fillId="0" borderId="0"/>
    <xf numFmtId="0" fontId="30" fillId="0" borderId="0"/>
    <xf numFmtId="0" fontId="30"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0">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0" fontId="17" fillId="0" borderId="16" xfId="0" applyFont="1" applyBorder="1" applyAlignment="1">
      <alignment horizontal="left" vertical="center" wrapText="1"/>
    </xf>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3" fontId="28" fillId="0" borderId="3" xfId="0" quotePrefix="1" applyNumberFormat="1" applyFont="1" applyBorder="1"/>
    <xf numFmtId="0" fontId="2" fillId="0" borderId="0" xfId="0" applyFont="1"/>
    <xf numFmtId="3" fontId="3" fillId="0" borderId="25"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9" fillId="7" borderId="7" xfId="11" applyFont="1" applyFill="1" applyBorder="1" applyAlignment="1" applyProtection="1">
      <alignment horizontal="center" vertical="center" wrapText="1"/>
    </xf>
    <xf numFmtId="0" fontId="29"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3" fontId="27" fillId="0" borderId="3" xfId="0" applyNumberFormat="1" applyFont="1" applyBorder="1"/>
    <xf numFmtId="3" fontId="27" fillId="0" borderId="3" xfId="0" applyNumberFormat="1" applyFont="1" applyBorder="1" applyAlignment="1">
      <alignment horizontal="right" vertical="center"/>
    </xf>
    <xf numFmtId="171" fontId="17" fillId="8" borderId="3" xfId="2" applyNumberFormat="1" applyFont="1" applyFill="1" applyBorder="1" applyAlignment="1">
      <alignment horizontal="centerContinuous"/>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3.2"/>
  <cols>
    <col min="1" max="1" width="30.44140625" customWidth="1"/>
    <col min="2" max="2" width="85" customWidth="1"/>
  </cols>
  <sheetData>
    <row r="1" spans="1:2" ht="17.399999999999999">
      <c r="A1" s="3" t="s">
        <v>0</v>
      </c>
      <c r="B1" s="4"/>
    </row>
    <row r="2" spans="1:2" ht="6" customHeight="1"/>
    <row r="3" spans="1:2" s="5" customFormat="1" ht="15.6">
      <c r="A3" s="8" t="s">
        <v>1</v>
      </c>
      <c r="B3" s="9"/>
    </row>
    <row r="4" spans="1:2" ht="26.4">
      <c r="A4" s="6" t="s">
        <v>2</v>
      </c>
      <c r="B4" s="7" t="s">
        <v>3</v>
      </c>
    </row>
    <row r="5" spans="1:2" ht="26.4">
      <c r="A5" s="6" t="s">
        <v>4</v>
      </c>
      <c r="B5" s="7" t="s">
        <v>5</v>
      </c>
    </row>
    <row r="6" spans="1:2" ht="26.4">
      <c r="A6" s="6" t="s">
        <v>6</v>
      </c>
      <c r="B6" s="7" t="s">
        <v>7</v>
      </c>
    </row>
    <row r="7" spans="1:2" ht="26.4">
      <c r="A7" s="6" t="s">
        <v>8</v>
      </c>
      <c r="B7" s="7" t="s">
        <v>9</v>
      </c>
    </row>
    <row r="8" spans="1:2" ht="26.4">
      <c r="A8" s="6" t="s">
        <v>10</v>
      </c>
      <c r="B8" s="7" t="s">
        <v>11</v>
      </c>
    </row>
    <row r="9" spans="1:2" ht="26.4">
      <c r="A9" s="6" t="s">
        <v>12</v>
      </c>
      <c r="B9" s="7" t="s">
        <v>13</v>
      </c>
    </row>
    <row r="10" spans="1:2" ht="26.4">
      <c r="A10" s="6" t="s">
        <v>14</v>
      </c>
      <c r="B10" s="7" t="s">
        <v>15</v>
      </c>
    </row>
    <row r="11" spans="1:2" ht="13.8" thickBot="1"/>
    <row r="12" spans="1:2" s="5" customFormat="1" ht="16.2" thickBot="1">
      <c r="A12" s="10" t="s">
        <v>16</v>
      </c>
      <c r="B12" s="11"/>
    </row>
    <row r="13" spans="1:2" ht="27" thickBot="1">
      <c r="A13" s="12" t="s">
        <v>17</v>
      </c>
      <c r="B13" s="13" t="s">
        <v>18</v>
      </c>
    </row>
    <row r="14" spans="1:2" ht="26.4">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8" thickBot="1">
      <c r="A20" s="16"/>
      <c r="B20" s="17"/>
    </row>
    <row r="21" spans="1:2">
      <c r="A21" s="18" t="s">
        <v>26</v>
      </c>
      <c r="B21" s="19" t="s">
        <v>27</v>
      </c>
    </row>
    <row r="22" spans="1:2">
      <c r="A22" s="16"/>
      <c r="B22" s="17" t="s">
        <v>28</v>
      </c>
    </row>
    <row r="23" spans="1:2" ht="13.8"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Normal="100" workbookViewId="0">
      <selection activeCell="M19" sqref="M19"/>
    </sheetView>
  </sheetViews>
  <sheetFormatPr defaultColWidth="12.5546875" defaultRowHeight="10.199999999999999"/>
  <cols>
    <col min="1" max="1" width="30.109375" style="1" customWidth="1"/>
    <col min="2" max="2" width="16" style="1" customWidth="1"/>
    <col min="3" max="3" width="19.44140625" style="1" customWidth="1"/>
    <col min="4" max="4" width="16.88671875" style="1" customWidth="1"/>
    <col min="5" max="5" width="17.109375" style="1" customWidth="1"/>
    <col min="6" max="6" width="14.5546875" style="1" customWidth="1"/>
    <col min="7" max="7" width="12.5546875" style="1" customWidth="1"/>
    <col min="8" max="8" width="16" style="1" customWidth="1"/>
    <col min="9" max="9" width="17.5546875" style="2" customWidth="1"/>
    <col min="10" max="10" width="16" style="2" customWidth="1"/>
    <col min="11" max="12" width="17.5546875" style="2" customWidth="1"/>
    <col min="13" max="13" width="16.33203125" style="2" customWidth="1"/>
    <col min="14" max="14" width="14.6640625" style="2" customWidth="1"/>
    <col min="15" max="16384" width="12.5546875" style="2"/>
  </cols>
  <sheetData>
    <row r="1" spans="1:19" ht="17.399999999999999">
      <c r="A1" s="30" t="s">
        <v>30</v>
      </c>
      <c r="B1" s="31"/>
      <c r="C1" s="31"/>
      <c r="D1" s="31"/>
      <c r="E1" s="31"/>
      <c r="F1" s="31"/>
      <c r="G1" s="31"/>
      <c r="H1" s="32"/>
      <c r="I1"/>
      <c r="J1"/>
      <c r="K1"/>
      <c r="L1"/>
      <c r="M1"/>
      <c r="N1"/>
      <c r="O1"/>
      <c r="P1"/>
      <c r="Q1"/>
    </row>
    <row r="2" spans="1:19" ht="17.399999999999999">
      <c r="A2" s="33" t="s">
        <v>31</v>
      </c>
      <c r="B2" s="34"/>
      <c r="C2" s="34"/>
      <c r="D2" s="34"/>
      <c r="E2" s="34"/>
      <c r="F2" s="34"/>
      <c r="G2" s="34"/>
      <c r="H2" s="35"/>
      <c r="I2"/>
      <c r="J2"/>
      <c r="K2"/>
      <c r="L2"/>
      <c r="M2"/>
      <c r="N2"/>
      <c r="O2"/>
      <c r="P2"/>
      <c r="Q2"/>
    </row>
    <row r="3" spans="1:19" ht="18" customHeight="1" thickBot="1">
      <c r="A3" s="36">
        <v>45031</v>
      </c>
      <c r="B3" s="37"/>
      <c r="C3" s="37"/>
      <c r="D3" s="37"/>
      <c r="E3" s="37"/>
      <c r="F3" s="37"/>
      <c r="G3" s="37"/>
      <c r="H3" s="38"/>
      <c r="I3"/>
      <c r="J3"/>
      <c r="K3"/>
      <c r="L3"/>
      <c r="M3"/>
      <c r="N3"/>
      <c r="O3"/>
      <c r="P3"/>
      <c r="Q3"/>
    </row>
    <row r="4" spans="1:19" ht="13.8" thickBot="1">
      <c r="A4" s="77" t="s">
        <v>60</v>
      </c>
      <c r="B4" s="23"/>
      <c r="C4" s="23"/>
      <c r="D4" s="23"/>
      <c r="E4" s="23"/>
      <c r="F4" s="23"/>
      <c r="G4" s="23"/>
      <c r="H4" s="24"/>
      <c r="I4"/>
      <c r="J4"/>
      <c r="K4"/>
      <c r="L4"/>
      <c r="M4"/>
      <c r="N4"/>
      <c r="O4"/>
      <c r="P4"/>
    </row>
    <row r="5" spans="1:19" ht="28.5" customHeight="1" thickBot="1">
      <c r="A5" s="70" t="s">
        <v>32</v>
      </c>
      <c r="B5" s="71" t="s">
        <v>33</v>
      </c>
      <c r="C5" s="71" t="s">
        <v>34</v>
      </c>
      <c r="D5" s="71" t="s">
        <v>55</v>
      </c>
      <c r="E5" s="71" t="s">
        <v>54</v>
      </c>
      <c r="F5" s="71" t="s">
        <v>35</v>
      </c>
      <c r="G5" s="71" t="s">
        <v>36</v>
      </c>
      <c r="H5" s="72" t="s">
        <v>37</v>
      </c>
      <c r="I5"/>
      <c r="J5" s="25"/>
      <c r="K5"/>
      <c r="L5"/>
      <c r="M5"/>
      <c r="N5"/>
      <c r="O5"/>
      <c r="P5"/>
    </row>
    <row r="6" spans="1:19" ht="22.5" customHeight="1" thickBot="1">
      <c r="A6" s="22" t="s">
        <v>38</v>
      </c>
      <c r="B6" s="59">
        <v>4812</v>
      </c>
      <c r="C6" s="59">
        <v>33592</v>
      </c>
      <c r="D6" s="59">
        <v>23582</v>
      </c>
      <c r="E6" s="59">
        <v>1483</v>
      </c>
      <c r="F6" s="59">
        <v>876</v>
      </c>
      <c r="G6" s="59">
        <v>0</v>
      </c>
      <c r="H6" s="60">
        <f>SUM(B6:G6)</f>
        <v>64345</v>
      </c>
      <c r="I6" s="58" t="s">
        <v>51</v>
      </c>
      <c r="J6" s="39"/>
      <c r="K6"/>
      <c r="L6"/>
      <c r="M6"/>
      <c r="N6"/>
      <c r="O6"/>
      <c r="P6"/>
      <c r="Q6"/>
    </row>
    <row r="7" spans="1:19" ht="13.5" customHeight="1" thickBot="1">
      <c r="A7" s="27" t="s">
        <v>39</v>
      </c>
      <c r="B7" s="59">
        <v>10880824</v>
      </c>
      <c r="C7" s="59">
        <v>1162813</v>
      </c>
      <c r="D7" s="59">
        <v>259455</v>
      </c>
      <c r="E7" s="59">
        <v>5293</v>
      </c>
      <c r="F7" s="59">
        <v>120164</v>
      </c>
      <c r="G7" s="59">
        <v>0</v>
      </c>
      <c r="H7" s="62">
        <f>SUM(B7:G7)</f>
        <v>12428549</v>
      </c>
      <c r="I7"/>
      <c r="J7" s="39"/>
      <c r="K7"/>
      <c r="L7"/>
      <c r="M7"/>
      <c r="N7"/>
      <c r="O7"/>
      <c r="P7"/>
      <c r="Q7"/>
    </row>
    <row r="8" spans="1:19" ht="27.75" customHeight="1" thickBot="1">
      <c r="A8" s="29" t="s">
        <v>40</v>
      </c>
      <c r="B8" s="63">
        <f>B6/B7</f>
        <v>4.4224591814002323E-4</v>
      </c>
      <c r="C8" s="64">
        <f>C6/C7</f>
        <v>2.8888565917305705E-2</v>
      </c>
      <c r="D8" s="64">
        <f>D6/D7</f>
        <v>9.0890520514154666E-2</v>
      </c>
      <c r="E8" s="64">
        <f>E6/E7</f>
        <v>0.28018137162289819</v>
      </c>
      <c r="F8" s="64">
        <f>F6/F7</f>
        <v>7.2900369495023471E-3</v>
      </c>
      <c r="G8" s="65">
        <v>0</v>
      </c>
      <c r="H8" s="66">
        <f>+H6/H7</f>
        <v>5.177193250797016E-3</v>
      </c>
      <c r="I8"/>
      <c r="J8" s="25"/>
      <c r="K8"/>
      <c r="L8"/>
      <c r="M8"/>
      <c r="N8"/>
      <c r="O8"/>
      <c r="P8"/>
      <c r="Q8"/>
    </row>
    <row r="9" spans="1:19" ht="29.25" customHeight="1" thickBot="1">
      <c r="A9" s="28" t="s">
        <v>41</v>
      </c>
      <c r="B9" s="61">
        <v>32787342</v>
      </c>
      <c r="C9" s="61">
        <v>583501607</v>
      </c>
      <c r="D9" s="61">
        <v>10814464121</v>
      </c>
      <c r="E9" s="61">
        <v>15832162058</v>
      </c>
      <c r="F9" s="61">
        <v>235614250</v>
      </c>
      <c r="G9" s="61">
        <v>0</v>
      </c>
      <c r="H9" s="60">
        <f>SUM(B9:G9)</f>
        <v>27498529378</v>
      </c>
      <c r="I9" s="58" t="s">
        <v>51</v>
      </c>
      <c r="J9" s="25"/>
      <c r="K9"/>
      <c r="L9"/>
      <c r="M9"/>
      <c r="N9"/>
      <c r="O9"/>
      <c r="P9"/>
      <c r="Q9"/>
    </row>
    <row r="10" spans="1:19" ht="29.25" customHeight="1" thickBot="1">
      <c r="A10" s="73" t="s">
        <v>56</v>
      </c>
      <c r="B10" s="61">
        <v>0</v>
      </c>
      <c r="C10" s="61">
        <v>6652526.3875000002</v>
      </c>
      <c r="D10" s="61">
        <v>55567622.32</v>
      </c>
      <c r="E10" s="61">
        <v>95161518.960000008</v>
      </c>
      <c r="F10" s="61">
        <v>35962.29</v>
      </c>
      <c r="G10" s="61">
        <v>73474231</v>
      </c>
      <c r="H10" s="60">
        <f t="shared" ref="H10:H12" si="0">SUM(B10:G10)</f>
        <v>230891860.95750001</v>
      </c>
      <c r="I10" s="58"/>
      <c r="J10" s="25"/>
      <c r="K10"/>
      <c r="L10"/>
      <c r="M10"/>
      <c r="N10"/>
      <c r="O10"/>
      <c r="P10"/>
      <c r="Q10"/>
    </row>
    <row r="11" spans="1:19" ht="27" customHeight="1" thickBot="1">
      <c r="A11" s="73" t="s">
        <v>57</v>
      </c>
      <c r="B11" s="61">
        <v>0</v>
      </c>
      <c r="C11" s="61">
        <v>0</v>
      </c>
      <c r="D11" s="61">
        <v>0</v>
      </c>
      <c r="E11" s="61">
        <v>0</v>
      </c>
      <c r="F11" s="61">
        <v>0</v>
      </c>
      <c r="G11" s="61">
        <v>0</v>
      </c>
      <c r="H11" s="60">
        <f t="shared" si="0"/>
        <v>0</v>
      </c>
      <c r="I11"/>
      <c r="J11" s="25"/>
      <c r="K11" s="58" t="s">
        <v>51</v>
      </c>
      <c r="L11" s="58"/>
      <c r="M11"/>
      <c r="N11"/>
      <c r="O11"/>
      <c r="P11"/>
      <c r="Q11"/>
    </row>
    <row r="12" spans="1:19" ht="20.25" customHeight="1" thickBot="1">
      <c r="A12" s="74" t="s">
        <v>58</v>
      </c>
      <c r="B12" s="61">
        <v>61553404552</v>
      </c>
      <c r="C12" s="61">
        <v>13367137013</v>
      </c>
      <c r="D12" s="61">
        <v>50150160460</v>
      </c>
      <c r="E12" s="61">
        <v>39345418670</v>
      </c>
      <c r="F12" s="61">
        <v>10896036391</v>
      </c>
      <c r="G12" s="61">
        <v>0</v>
      </c>
      <c r="H12" s="60">
        <f t="shared" si="0"/>
        <v>175312157086</v>
      </c>
      <c r="I12" s="26"/>
      <c r="J12" s="25"/>
      <c r="K12"/>
      <c r="L12"/>
      <c r="M12"/>
      <c r="N12"/>
      <c r="O12"/>
      <c r="P12"/>
      <c r="Q12"/>
    </row>
    <row r="13" spans="1:19" ht="23.25" customHeight="1" thickBot="1">
      <c r="A13" s="75" t="s">
        <v>59</v>
      </c>
      <c r="B13" s="67">
        <f>B9/B12</f>
        <v>5.326649636788396E-4</v>
      </c>
      <c r="C13" s="68">
        <f>C9/C12</f>
        <v>4.3651950782918184E-2</v>
      </c>
      <c r="D13" s="68">
        <f>D9/D12</f>
        <v>0.21564166538660762</v>
      </c>
      <c r="E13" s="68">
        <f>E9/E12</f>
        <v>0.4023889589481397</v>
      </c>
      <c r="F13" s="68">
        <f>F9/F12</f>
        <v>2.162384940221149E-2</v>
      </c>
      <c r="G13" s="69">
        <v>0</v>
      </c>
      <c r="H13" s="76">
        <f>H9/H12</f>
        <v>0.1568546633335331</v>
      </c>
      <c r="I13"/>
      <c r="J13" s="25"/>
      <c r="K13"/>
      <c r="L13"/>
      <c r="M13"/>
      <c r="N13"/>
      <c r="O13"/>
      <c r="P13"/>
      <c r="Q13"/>
    </row>
    <row r="14" spans="1:19" ht="27" customHeight="1">
      <c r="A14" s="94" t="s">
        <v>50</v>
      </c>
      <c r="B14" s="95"/>
      <c r="C14" s="95"/>
      <c r="D14" s="95"/>
      <c r="E14" s="95"/>
      <c r="F14" s="95"/>
      <c r="G14" s="95"/>
      <c r="H14" s="96"/>
      <c r="I14" s="90" t="s">
        <v>44</v>
      </c>
      <c r="J14" s="88" t="s">
        <v>43</v>
      </c>
      <c r="K14" s="86" t="s">
        <v>49</v>
      </c>
      <c r="L14" s="78" t="s">
        <v>52</v>
      </c>
      <c r="M14" s="85" t="s">
        <v>48</v>
      </c>
    </row>
    <row r="15" spans="1:19" ht="19.5" customHeight="1" thickBot="1">
      <c r="A15" s="97"/>
      <c r="B15" s="98"/>
      <c r="C15" s="98"/>
      <c r="D15" s="98"/>
      <c r="E15" s="98"/>
      <c r="F15" s="98"/>
      <c r="G15" s="98"/>
      <c r="H15" s="99"/>
      <c r="I15" s="91"/>
      <c r="J15" s="89"/>
      <c r="K15" s="87"/>
      <c r="L15" s="79" t="s">
        <v>53</v>
      </c>
      <c r="M15" s="85"/>
      <c r="N15" s="54"/>
      <c r="O15" s="54"/>
      <c r="P15" s="54"/>
      <c r="Q15" s="54"/>
      <c r="R15" s="54"/>
      <c r="S15" s="54"/>
    </row>
    <row r="16" spans="1:19" ht="12" customHeight="1" thickBot="1">
      <c r="A16" s="92" t="s">
        <v>46</v>
      </c>
      <c r="B16" s="93"/>
      <c r="C16" s="93"/>
      <c r="D16" s="93"/>
      <c r="E16" s="93"/>
      <c r="F16" s="93"/>
      <c r="G16" s="93"/>
      <c r="H16" s="93"/>
      <c r="I16" s="42">
        <v>5574000000</v>
      </c>
      <c r="J16" s="44">
        <v>3946000000</v>
      </c>
      <c r="K16" s="40">
        <f>I16+J16</f>
        <v>9520000000</v>
      </c>
      <c r="L16" s="80">
        <v>11393225285</v>
      </c>
      <c r="M16" s="82">
        <v>11187812966</v>
      </c>
      <c r="N16" s="56"/>
      <c r="O16" s="54"/>
      <c r="P16" s="54"/>
      <c r="Q16" s="54"/>
      <c r="R16" s="54"/>
      <c r="S16" s="54"/>
    </row>
    <row r="17" spans="1:19" ht="12" customHeight="1" thickBot="1">
      <c r="A17" s="92" t="s">
        <v>47</v>
      </c>
      <c r="B17" s="93"/>
      <c r="C17" s="93"/>
      <c r="D17" s="93"/>
      <c r="E17" s="93"/>
      <c r="F17" s="93"/>
      <c r="G17" s="93"/>
      <c r="H17" s="93"/>
      <c r="I17" s="46">
        <v>7764000000</v>
      </c>
      <c r="J17" s="47">
        <v>3946000000</v>
      </c>
      <c r="K17" s="40">
        <f>I17+J17</f>
        <v>11710000000</v>
      </c>
      <c r="L17" s="80">
        <v>13456866759</v>
      </c>
      <c r="M17" s="83">
        <v>12416210455</v>
      </c>
      <c r="N17" s="56"/>
      <c r="O17" s="54"/>
      <c r="P17" s="55"/>
      <c r="Q17" s="54"/>
      <c r="R17" s="54"/>
      <c r="S17" s="54"/>
    </row>
    <row r="18" spans="1:19" ht="12" customHeight="1" thickBot="1">
      <c r="A18" s="92" t="s">
        <v>45</v>
      </c>
      <c r="B18" s="93"/>
      <c r="C18" s="93"/>
      <c r="D18" s="93"/>
      <c r="E18" s="93"/>
      <c r="F18" s="93"/>
      <c r="G18" s="93"/>
      <c r="H18" s="93"/>
      <c r="I18" s="42">
        <v>3100000000</v>
      </c>
      <c r="J18" s="44">
        <v>462000000</v>
      </c>
      <c r="K18" s="40">
        <f>I18+J18</f>
        <v>3562000000</v>
      </c>
      <c r="L18" s="81">
        <v>3941907956</v>
      </c>
      <c r="M18" s="57">
        <v>3894505957</v>
      </c>
      <c r="N18" s="56"/>
      <c r="O18" s="54"/>
      <c r="P18" s="54"/>
      <c r="Q18" s="54"/>
      <c r="R18" s="54"/>
      <c r="S18" s="54"/>
    </row>
    <row r="19" spans="1:19" ht="12" customHeight="1" thickBot="1">
      <c r="A19" s="92" t="s">
        <v>42</v>
      </c>
      <c r="B19" s="93"/>
      <c r="C19" s="93"/>
      <c r="D19" s="93"/>
      <c r="E19" s="93"/>
      <c r="F19" s="93"/>
      <c r="G19" s="93"/>
      <c r="H19" s="93"/>
      <c r="I19" s="43">
        <f>SUM(I16:I18)</f>
        <v>16438000000</v>
      </c>
      <c r="J19" s="45">
        <f>SUM(J16:J18)</f>
        <v>8354000000</v>
      </c>
      <c r="K19" s="41">
        <f>SUM(K16:K18)</f>
        <v>24792000000</v>
      </c>
      <c r="L19" s="81">
        <f>SUM(L16:L18)</f>
        <v>28792000000</v>
      </c>
      <c r="M19" s="84">
        <f>SUM(M16:M18)</f>
        <v>27498529378</v>
      </c>
      <c r="N19" s="56"/>
      <c r="O19" s="54"/>
      <c r="P19" s="54"/>
      <c r="Q19" s="54"/>
      <c r="R19" s="54"/>
      <c r="S19" s="54"/>
    </row>
    <row r="20" spans="1:19">
      <c r="K20" s="55"/>
      <c r="L20" s="55"/>
      <c r="O20" s="54"/>
      <c r="P20" s="54"/>
      <c r="Q20" s="54"/>
      <c r="R20" s="54"/>
      <c r="S20" s="54"/>
    </row>
    <row r="21" spans="1:19" ht="13.2">
      <c r="F21" s="48"/>
      <c r="G21" s="48"/>
      <c r="M21" s="49"/>
    </row>
    <row r="22" spans="1:19" ht="11.25" customHeight="1">
      <c r="F22" s="48"/>
      <c r="G22" s="48"/>
      <c r="M22" s="50"/>
    </row>
    <row r="23" spans="1:19" ht="11.25" customHeight="1">
      <c r="F23" s="48"/>
      <c r="G23" s="48"/>
      <c r="M23" s="50"/>
    </row>
    <row r="24" spans="1:19" ht="12.75" customHeight="1">
      <c r="F24" s="48"/>
      <c r="G24" s="48"/>
      <c r="M24" s="50"/>
    </row>
    <row r="25" spans="1:19" ht="13.2">
      <c r="F25" s="48"/>
      <c r="G25" s="48"/>
      <c r="M25" s="51"/>
    </row>
    <row r="26" spans="1:19" ht="11.25" customHeight="1">
      <c r="F26" s="48"/>
      <c r="G26" s="48"/>
      <c r="M26" s="52"/>
    </row>
    <row r="27" spans="1:19" ht="12" customHeight="1">
      <c r="F27" s="48"/>
      <c r="G27" s="48"/>
      <c r="M27" s="53"/>
      <c r="N27" s="48"/>
    </row>
    <row r="28" spans="1:19">
      <c r="M28" s="52"/>
    </row>
    <row r="29" spans="1:19">
      <c r="M29" s="52"/>
    </row>
    <row r="30" spans="1:19">
      <c r="M30" s="52"/>
    </row>
    <row r="31" spans="1:19">
      <c r="M31" s="52"/>
    </row>
    <row r="32" spans="1:19">
      <c r="M32" s="52"/>
    </row>
    <row r="33" spans="13:13">
      <c r="M33" s="52"/>
    </row>
    <row r="34" spans="13:13">
      <c r="M34" s="52"/>
    </row>
    <row r="35" spans="13:13">
      <c r="M35" s="52"/>
    </row>
    <row r="36" spans="13:13">
      <c r="M36" s="52"/>
    </row>
    <row r="37" spans="13:13">
      <c r="M37" s="52"/>
    </row>
    <row r="38" spans="13:13">
      <c r="M38" s="52"/>
    </row>
    <row r="39" spans="13:13">
      <c r="M39" s="52"/>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73"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March 2023</vt:lpstr>
      <vt:lpstr>'DA Load - March 2023'!Print_Area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2023-04-18T20:53:41Z</dcterms:modified>
</cp:coreProperties>
</file>